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defaultThemeVersion="124226"/>
  <bookViews>
    <workbookView xWindow="240" yWindow="105" windowWidth="14805" windowHeight="8010" tabRatio="674" firstSheet="1" activeTab="17"/>
  </bookViews>
  <sheets>
    <sheet name="BLOCKs" sheetId="1" r:id="rId1"/>
    <sheet name="DETAILS" sheetId="19" r:id="rId2"/>
    <sheet name="Demo Page" sheetId="5" r:id="rId3"/>
    <sheet name="B-08" sheetId="15" r:id="rId4"/>
    <sheet name="B-09" sheetId="14" r:id="rId5"/>
    <sheet name="B-10" sheetId="13" r:id="rId6"/>
    <sheet name="B-11" sheetId="21" r:id="rId7"/>
    <sheet name="B-12" sheetId="2" r:id="rId8"/>
    <sheet name="B-13" sheetId="3" r:id="rId9"/>
    <sheet name="B-14" sheetId="4" r:id="rId10"/>
    <sheet name="C-05" sheetId="6" r:id="rId11"/>
    <sheet name="C-6" sheetId="7" r:id="rId12"/>
    <sheet name="C-7" sheetId="8" r:id="rId13"/>
    <sheet name="C-8" sheetId="9" r:id="rId14"/>
    <sheet name="D-4" sheetId="10" r:id="rId15"/>
    <sheet name="D-5" sheetId="11" r:id="rId16"/>
    <sheet name="D-6" sheetId="16" r:id="rId17"/>
    <sheet name="D-7" sheetId="17" r:id="rId18"/>
  </sheets>
  <definedNames>
    <definedName name="_xlnm.Print_Area" localSheetId="3">'B-08'!$A$1:$AN$242</definedName>
    <definedName name="_xlnm.Print_Area" localSheetId="4">'B-09'!$A$1:$AM$241</definedName>
    <definedName name="_xlnm.Print_Area" localSheetId="5">'B-10'!$A$1:$AP$241</definedName>
    <definedName name="_xlnm.Print_Area" localSheetId="7">'B-12'!$A$1:$AO$244</definedName>
    <definedName name="_xlnm.Print_Area" localSheetId="8">'B-13'!$A$1:$AO$242</definedName>
    <definedName name="_xlnm.Print_Area" localSheetId="9">'B-14'!$A$1:$AP$242</definedName>
    <definedName name="_xlnm.Print_Area" localSheetId="10">'C-05'!$A$1:$AN$243</definedName>
    <definedName name="_xlnm.Print_Area" localSheetId="11">'C-6'!$A$1:$AN$241</definedName>
    <definedName name="_xlnm.Print_Area" localSheetId="12">'C-7'!$A$1:$AN$241</definedName>
    <definedName name="_xlnm.Print_Area" localSheetId="13">'C-8'!$A$1:$AN$241</definedName>
    <definedName name="_xlnm.Print_Area" localSheetId="14">'D-4'!$A$1:$AO$242</definedName>
    <definedName name="_xlnm.Print_Area" localSheetId="15">'D-5'!$A$1:$AN$241</definedName>
    <definedName name="_xlnm.Print_Area" localSheetId="16">'D-6'!$A$1:$AN$241</definedName>
    <definedName name="_xlnm.Print_Area" localSheetId="17">'D-7'!$A$1:$AO$242</definedName>
    <definedName name="_xlnm.Print_Area" localSheetId="2">'Demo Page'!$A$1:$AC$241</definedName>
    <definedName name="_xlnm.Print_Area" localSheetId="1">DETAILS!$A$1:$D$241</definedName>
  </definedNames>
  <calcPr calcId="152511"/>
</workbook>
</file>

<file path=xl/calcChain.xml><?xml version="1.0" encoding="utf-8"?>
<calcChain xmlns="http://schemas.openxmlformats.org/spreadsheetml/2006/main">
  <c r="Y59" i="17" l="1"/>
  <c r="Y58" i="17" s="1"/>
  <c r="Y57" i="17" s="1"/>
  <c r="Y56" i="17" s="1"/>
  <c r="Y55" i="17" s="1"/>
  <c r="Y54" i="17" s="1"/>
  <c r="Y53" i="17" s="1"/>
  <c r="Y52" i="17" s="1"/>
  <c r="Y68" i="14" l="1"/>
  <c r="Y240" i="15"/>
  <c r="Y239" i="15" s="1"/>
  <c r="Y238" i="15" s="1"/>
  <c r="Y237" i="15" s="1"/>
  <c r="AM19" i="11" l="1"/>
  <c r="AH214" i="10" l="1"/>
  <c r="Z92" i="2" l="1"/>
  <c r="Z85" i="4" l="1"/>
  <c r="AG151" i="9" l="1"/>
  <c r="Y220" i="17" l="1"/>
  <c r="Y219" i="17" s="1"/>
  <c r="Y218" i="17" s="1"/>
  <c r="Y217" i="17" s="1"/>
  <c r="Y216" i="17" s="1"/>
  <c r="Y215" i="17" s="1"/>
  <c r="Y204" i="16"/>
  <c r="Y203" i="16" s="1"/>
  <c r="Y202" i="16" s="1"/>
  <c r="Y201" i="16" s="1"/>
  <c r="Y200" i="16" s="1"/>
  <c r="Y199" i="16" s="1"/>
  <c r="AH80" i="11"/>
  <c r="AH79" i="11"/>
  <c r="AH20" i="11"/>
  <c r="AH19" i="11" s="1"/>
  <c r="Z122" i="3" l="1"/>
  <c r="AG18" i="14" l="1"/>
  <c r="AG3" i="14"/>
  <c r="AH3" i="14"/>
  <c r="Z43" i="6" l="1"/>
  <c r="Y163" i="6" l="1"/>
  <c r="Z73" i="13"/>
  <c r="Z163" i="13" l="1"/>
  <c r="Y87" i="11"/>
  <c r="Y86" i="11" s="1"/>
  <c r="Z118" i="10" l="1"/>
  <c r="Y115" i="8"/>
  <c r="Y117" i="16"/>
  <c r="Y116" i="16" s="1"/>
  <c r="Y114" i="16" s="1"/>
  <c r="O149" i="14" l="1"/>
  <c r="O147" i="14"/>
  <c r="O146" i="14" s="1"/>
  <c r="O145" i="14" s="1"/>
  <c r="O144" i="14" s="1"/>
  <c r="O143" i="14" s="1"/>
  <c r="O142" i="14" s="1"/>
  <c r="O141" i="14" s="1"/>
  <c r="O140" i="14" s="1"/>
  <c r="O139" i="14" s="1"/>
  <c r="Z71" i="17" l="1"/>
  <c r="Z86" i="7" l="1"/>
  <c r="Z71" i="3"/>
  <c r="Y161" i="15" l="1"/>
  <c r="Y160" i="15" s="1"/>
  <c r="Y159" i="15" s="1"/>
  <c r="F61" i="17" l="1"/>
  <c r="P48" i="17" s="1"/>
  <c r="P61" i="17" s="1"/>
  <c r="Z48" i="17" s="1"/>
  <c r="Z61" i="17" s="1"/>
  <c r="AI48" i="17" s="1"/>
  <c r="AI61" i="17" s="1"/>
  <c r="D61" i="17"/>
  <c r="N48" i="17" s="1"/>
  <c r="N61" i="17" s="1"/>
  <c r="X48" i="17" s="1"/>
  <c r="X61" i="17" s="1"/>
  <c r="AG48" i="17" s="1"/>
  <c r="AG61" i="17" s="1"/>
  <c r="Y51" i="17"/>
  <c r="Y50" i="17" s="1"/>
  <c r="Y49" i="17" s="1"/>
  <c r="O60" i="17" s="1"/>
  <c r="O59" i="17" s="1"/>
  <c r="O58" i="17" s="1"/>
  <c r="E61" i="17" l="1"/>
  <c r="O48" i="17" s="1"/>
  <c r="O61" i="17" s="1"/>
  <c r="Y48" i="17" s="1"/>
  <c r="Y61" i="17" s="1"/>
  <c r="AH48" i="17" s="1"/>
  <c r="AH61" i="17" s="1"/>
  <c r="AN49" i="17" s="1"/>
  <c r="E89" i="7"/>
  <c r="F242" i="17" l="1"/>
  <c r="E242" i="17"/>
  <c r="O229" i="17" s="1"/>
  <c r="O242" i="17" s="1"/>
  <c r="Y229" i="17" s="1"/>
  <c r="Y242" i="17" s="1"/>
  <c r="AH229" i="17" s="1"/>
  <c r="AH242" i="17" s="1"/>
  <c r="D242" i="17"/>
  <c r="N229" i="17" s="1"/>
  <c r="N242" i="17" s="1"/>
  <c r="X229" i="17" s="1"/>
  <c r="X242" i="17" s="1"/>
  <c r="AG229" i="17" s="1"/>
  <c r="AG242" i="17" s="1"/>
  <c r="P229" i="17"/>
  <c r="P242" i="17" s="1"/>
  <c r="Z229" i="17" s="1"/>
  <c r="Z242" i="17" s="1"/>
  <c r="AI229" i="17" s="1"/>
  <c r="AI242" i="17" s="1"/>
  <c r="F227" i="17"/>
  <c r="P214" i="17" s="1"/>
  <c r="P227" i="17" s="1"/>
  <c r="Z214" i="17" s="1"/>
  <c r="Z227" i="17" s="1"/>
  <c r="AI214" i="17" s="1"/>
  <c r="AI227" i="17" s="1"/>
  <c r="D227" i="17"/>
  <c r="O226" i="17"/>
  <c r="O225" i="17" s="1"/>
  <c r="O224" i="17" s="1"/>
  <c r="O223" i="17" s="1"/>
  <c r="O222" i="17" s="1"/>
  <c r="O221" i="17" s="1"/>
  <c r="O220" i="17" s="1"/>
  <c r="O219" i="17" s="1"/>
  <c r="O218" i="17" s="1"/>
  <c r="O217" i="17" s="1"/>
  <c r="O216" i="17" s="1"/>
  <c r="O215" i="17" s="1"/>
  <c r="E226" i="17" s="1"/>
  <c r="E225" i="17" s="1"/>
  <c r="E224" i="17" s="1"/>
  <c r="E223" i="17" s="1"/>
  <c r="E222" i="17" s="1"/>
  <c r="E221" i="17" s="1"/>
  <c r="E220" i="17" s="1"/>
  <c r="E219" i="17" s="1"/>
  <c r="E218" i="17" s="1"/>
  <c r="E217" i="17" s="1"/>
  <c r="E216" i="17" s="1"/>
  <c r="E215" i="17" s="1"/>
  <c r="E227" i="17" s="1"/>
  <c r="O214" i="17" s="1"/>
  <c r="O227" i="17" s="1"/>
  <c r="Y214" i="17" s="1"/>
  <c r="Y227" i="17" s="1"/>
  <c r="AH214" i="17" s="1"/>
  <c r="AH227" i="17" s="1"/>
  <c r="N214" i="17"/>
  <c r="N227" i="17" s="1"/>
  <c r="X214" i="17" s="1"/>
  <c r="X227" i="17" s="1"/>
  <c r="AG214" i="17" s="1"/>
  <c r="AG227" i="17" s="1"/>
  <c r="F212" i="17"/>
  <c r="P199" i="17" s="1"/>
  <c r="P212" i="17" s="1"/>
  <c r="Z199" i="17" s="1"/>
  <c r="Z212" i="17" s="1"/>
  <c r="AI199" i="17" s="1"/>
  <c r="AI212" i="17" s="1"/>
  <c r="D212" i="17"/>
  <c r="N199" i="17" s="1"/>
  <c r="N212" i="17" s="1"/>
  <c r="X199" i="17" s="1"/>
  <c r="X212" i="17" s="1"/>
  <c r="AG199" i="17" s="1"/>
  <c r="AG212" i="17" s="1"/>
  <c r="O209" i="17"/>
  <c r="E208" i="17"/>
  <c r="E207" i="17" s="1"/>
  <c r="E206" i="17" s="1"/>
  <c r="O206" i="17"/>
  <c r="O205" i="17" s="1"/>
  <c r="O204" i="17" s="1"/>
  <c r="O203" i="17" s="1"/>
  <c r="O202" i="17" s="1"/>
  <c r="O201" i="17" s="1"/>
  <c r="O200" i="17" s="1"/>
  <c r="E204" i="17"/>
  <c r="E203" i="17"/>
  <c r="E202" i="17" s="1"/>
  <c r="E201" i="17" s="1"/>
  <c r="E200" i="17" s="1"/>
  <c r="E212" i="17" s="1"/>
  <c r="O199" i="17" s="1"/>
  <c r="F197" i="17"/>
  <c r="D197" i="17"/>
  <c r="N183" i="17" s="1"/>
  <c r="N197" i="17" s="1"/>
  <c r="X183" i="17" s="1"/>
  <c r="X197" i="17" s="1"/>
  <c r="AG183" i="17" s="1"/>
  <c r="AG197" i="17" s="1"/>
  <c r="E193" i="17"/>
  <c r="E192" i="17" s="1"/>
  <c r="E191" i="17" s="1"/>
  <c r="E190" i="17" s="1"/>
  <c r="E189" i="17" s="1"/>
  <c r="E188" i="17" s="1"/>
  <c r="E187" i="17" s="1"/>
  <c r="E185" i="17" s="1"/>
  <c r="E184" i="17" s="1"/>
  <c r="E197" i="17" s="1"/>
  <c r="O183" i="17" s="1"/>
  <c r="O197" i="17" s="1"/>
  <c r="Y183" i="17" s="1"/>
  <c r="Y197" i="17" s="1"/>
  <c r="AH183" i="17" s="1"/>
  <c r="AH197" i="17" s="1"/>
  <c r="P183" i="17"/>
  <c r="P197" i="17" s="1"/>
  <c r="Z183" i="17" s="1"/>
  <c r="Z197" i="17" s="1"/>
  <c r="AI183" i="17" s="1"/>
  <c r="AI197" i="17" s="1"/>
  <c r="F181" i="17"/>
  <c r="P168" i="17" s="1"/>
  <c r="P181" i="17" s="1"/>
  <c r="Z168" i="17" s="1"/>
  <c r="Z181" i="17" s="1"/>
  <c r="AI168" i="17" s="1"/>
  <c r="AI181" i="17" s="1"/>
  <c r="E181" i="17"/>
  <c r="O168" i="17" s="1"/>
  <c r="O181" i="17" s="1"/>
  <c r="Y168" i="17" s="1"/>
  <c r="Y181" i="17" s="1"/>
  <c r="AH168" i="17" s="1"/>
  <c r="AH181" i="17" s="1"/>
  <c r="D181" i="17"/>
  <c r="N168" i="17" s="1"/>
  <c r="N181" i="17" s="1"/>
  <c r="X168" i="17" s="1"/>
  <c r="X181" i="17" s="1"/>
  <c r="AG168" i="17" s="1"/>
  <c r="AG181" i="17" s="1"/>
  <c r="F166" i="17"/>
  <c r="P153" i="17" s="1"/>
  <c r="P166" i="17" s="1"/>
  <c r="Z153" i="17" s="1"/>
  <c r="Z166" i="17" s="1"/>
  <c r="AI153" i="17" s="1"/>
  <c r="AI166" i="17" s="1"/>
  <c r="E166" i="17"/>
  <c r="O153" i="17" s="1"/>
  <c r="O166" i="17" s="1"/>
  <c r="Y153" i="17" s="1"/>
  <c r="Y166" i="17" s="1"/>
  <c r="AH153" i="17" s="1"/>
  <c r="AH166" i="17" s="1"/>
  <c r="D166" i="17"/>
  <c r="N153" i="17" s="1"/>
  <c r="N166" i="17" s="1"/>
  <c r="X153" i="17" s="1"/>
  <c r="X166" i="17" s="1"/>
  <c r="AG153" i="17" s="1"/>
  <c r="AG166" i="17" s="1"/>
  <c r="N151" i="17"/>
  <c r="X138" i="17" s="1"/>
  <c r="X151" i="17" s="1"/>
  <c r="AG138" i="17" s="1"/>
  <c r="AG151" i="17" s="1"/>
  <c r="F151" i="17"/>
  <c r="P138" i="17" s="1"/>
  <c r="P151" i="17" s="1"/>
  <c r="Z138" i="17" s="1"/>
  <c r="Z151" i="17" s="1"/>
  <c r="AI138" i="17" s="1"/>
  <c r="AI151" i="17" s="1"/>
  <c r="D151" i="17"/>
  <c r="O149" i="17"/>
  <c r="O148" i="17" s="1"/>
  <c r="E149" i="17"/>
  <c r="E148" i="17" s="1"/>
  <c r="E147" i="17" s="1"/>
  <c r="E146" i="17" s="1"/>
  <c r="E145" i="17" s="1"/>
  <c r="E144" i="17" s="1"/>
  <c r="E143" i="17" s="1"/>
  <c r="E142" i="17" s="1"/>
  <c r="E141" i="17" s="1"/>
  <c r="E140" i="17" s="1"/>
  <c r="E139" i="17" s="1"/>
  <c r="E151" i="17" s="1"/>
  <c r="O138" i="17" s="1"/>
  <c r="O145" i="17"/>
  <c r="O144" i="17" s="1"/>
  <c r="O143" i="17" s="1"/>
  <c r="O140" i="17"/>
  <c r="O139" i="17"/>
  <c r="N138" i="17"/>
  <c r="N136" i="17"/>
  <c r="X123" i="17" s="1"/>
  <c r="X136" i="17" s="1"/>
  <c r="AG123" i="17" s="1"/>
  <c r="AG136" i="17" s="1"/>
  <c r="F136" i="17"/>
  <c r="P123" i="17" s="1"/>
  <c r="P136" i="17" s="1"/>
  <c r="Z123" i="17" s="1"/>
  <c r="Z136" i="17" s="1"/>
  <c r="AI123" i="17" s="1"/>
  <c r="AI136" i="17" s="1"/>
  <c r="D136" i="17"/>
  <c r="E135" i="17"/>
  <c r="E134" i="17" s="1"/>
  <c r="E133" i="17" s="1"/>
  <c r="E132" i="17" s="1"/>
  <c r="E131" i="17" s="1"/>
  <c r="E130" i="17" s="1"/>
  <c r="E129" i="17" s="1"/>
  <c r="E128" i="17" s="1"/>
  <c r="E127" i="17" s="1"/>
  <c r="E126" i="17" s="1"/>
  <c r="E125" i="17" s="1"/>
  <c r="E124" i="17" s="1"/>
  <c r="E136" i="17" s="1"/>
  <c r="O123" i="17" s="1"/>
  <c r="Y130" i="17"/>
  <c r="Y129" i="17" s="1"/>
  <c r="Y128" i="17" s="1"/>
  <c r="Y127" i="17" s="1"/>
  <c r="Y125" i="17"/>
  <c r="Y124" i="17" s="1"/>
  <c r="O135" i="17" s="1"/>
  <c r="O134" i="17" s="1"/>
  <c r="O133" i="17" s="1"/>
  <c r="O132" i="17" s="1"/>
  <c r="O131" i="17" s="1"/>
  <c r="O130" i="17" s="1"/>
  <c r="O129" i="17" s="1"/>
  <c r="O128" i="17" s="1"/>
  <c r="O127" i="17" s="1"/>
  <c r="N123" i="17"/>
  <c r="F121" i="17"/>
  <c r="P108" i="17" s="1"/>
  <c r="P121" i="17" s="1"/>
  <c r="Z108" i="17" s="1"/>
  <c r="Z121" i="17" s="1"/>
  <c r="AI108" i="17" s="1"/>
  <c r="AI121" i="17" s="1"/>
  <c r="D121" i="17"/>
  <c r="N108" i="17" s="1"/>
  <c r="N121" i="17" s="1"/>
  <c r="X108" i="17" s="1"/>
  <c r="X121" i="17" s="1"/>
  <c r="AG108" i="17" s="1"/>
  <c r="AG121" i="17" s="1"/>
  <c r="E116" i="17"/>
  <c r="E115" i="17" s="1"/>
  <c r="E114" i="17" s="1"/>
  <c r="E113" i="17" s="1"/>
  <c r="E112" i="17" s="1"/>
  <c r="E111" i="17" s="1"/>
  <c r="E110" i="17" s="1"/>
  <c r="E109" i="17" s="1"/>
  <c r="Y115" i="17"/>
  <c r="O113" i="17"/>
  <c r="O112" i="17"/>
  <c r="O111" i="17" s="1"/>
  <c r="O110" i="17" s="1"/>
  <c r="O109" i="17" s="1"/>
  <c r="E120" i="17" s="1"/>
  <c r="E119" i="17" s="1"/>
  <c r="E118" i="17" s="1"/>
  <c r="E117" i="17" s="1"/>
  <c r="F106" i="17"/>
  <c r="P93" i="17" s="1"/>
  <c r="P106" i="17" s="1"/>
  <c r="Z93" i="17" s="1"/>
  <c r="Z106" i="17" s="1"/>
  <c r="AI93" i="17" s="1"/>
  <c r="AI106" i="17" s="1"/>
  <c r="E106" i="17"/>
  <c r="O93" i="17" s="1"/>
  <c r="D106" i="17"/>
  <c r="N93" i="17" s="1"/>
  <c r="N106" i="17" s="1"/>
  <c r="X93" i="17" s="1"/>
  <c r="X106" i="17" s="1"/>
  <c r="AG93" i="17" s="1"/>
  <c r="AG106" i="17" s="1"/>
  <c r="O98" i="17"/>
  <c r="O97" i="17" s="1"/>
  <c r="F91" i="17"/>
  <c r="P78" i="17" s="1"/>
  <c r="P91" i="17" s="1"/>
  <c r="Z78" i="17" s="1"/>
  <c r="Z91" i="17" s="1"/>
  <c r="AI78" i="17" s="1"/>
  <c r="AI91" i="17" s="1"/>
  <c r="D91" i="17"/>
  <c r="N78" i="17" s="1"/>
  <c r="N91" i="17" s="1"/>
  <c r="X78" i="17" s="1"/>
  <c r="X91" i="17" s="1"/>
  <c r="AG78" i="17" s="1"/>
  <c r="AG91" i="17" s="1"/>
  <c r="E88" i="17"/>
  <c r="E87" i="17" s="1"/>
  <c r="E86" i="17" s="1"/>
  <c r="E85" i="17" s="1"/>
  <c r="E84" i="17" s="1"/>
  <c r="E83" i="17" s="1"/>
  <c r="E82" i="17" s="1"/>
  <c r="E81" i="17" s="1"/>
  <c r="E80" i="17" s="1"/>
  <c r="E79" i="17" s="1"/>
  <c r="E91" i="17" s="1"/>
  <c r="O78" i="17" s="1"/>
  <c r="O91" i="17" s="1"/>
  <c r="Y78" i="17" s="1"/>
  <c r="Y91" i="17" s="1"/>
  <c r="AH78" i="17" s="1"/>
  <c r="AH91" i="17" s="1"/>
  <c r="F76" i="17"/>
  <c r="P63" i="17" s="1"/>
  <c r="P76" i="17" s="1"/>
  <c r="Z63" i="17" s="1"/>
  <c r="Z76" i="17" s="1"/>
  <c r="AI63" i="17" s="1"/>
  <c r="AI76" i="17" s="1"/>
  <c r="D76" i="17"/>
  <c r="Y70" i="17"/>
  <c r="Y68" i="17"/>
  <c r="E68" i="17"/>
  <c r="E67" i="17" s="1"/>
  <c r="Y67" i="17"/>
  <c r="Y66" i="17" s="1"/>
  <c r="Y65" i="17" s="1"/>
  <c r="Y64" i="17" s="1"/>
  <c r="O75" i="17" s="1"/>
  <c r="O65" i="17"/>
  <c r="O64" i="17" s="1"/>
  <c r="E65" i="17"/>
  <c r="E64" i="17" s="1"/>
  <c r="N63" i="17"/>
  <c r="N76" i="17" s="1"/>
  <c r="X63" i="17" s="1"/>
  <c r="X76" i="17" s="1"/>
  <c r="AG63" i="17" s="1"/>
  <c r="AG76" i="17" s="1"/>
  <c r="F46" i="17"/>
  <c r="E46" i="17"/>
  <c r="O33" i="17" s="1"/>
  <c r="O46" i="17" s="1"/>
  <c r="Y33" i="17" s="1"/>
  <c r="Y46" i="17" s="1"/>
  <c r="AH33" i="17" s="1"/>
  <c r="AH46" i="17" s="1"/>
  <c r="D46" i="17"/>
  <c r="N33" i="17" s="1"/>
  <c r="N46" i="17" s="1"/>
  <c r="X33" i="17" s="1"/>
  <c r="X46" i="17" s="1"/>
  <c r="AG33" i="17" s="1"/>
  <c r="AG46" i="17" s="1"/>
  <c r="P33" i="17"/>
  <c r="P46" i="17" s="1"/>
  <c r="Z33" i="17" s="1"/>
  <c r="Z46" i="17" s="1"/>
  <c r="AI33" i="17" s="1"/>
  <c r="AI46" i="17" s="1"/>
  <c r="F31" i="17"/>
  <c r="P18" i="17" s="1"/>
  <c r="P31" i="17" s="1"/>
  <c r="Z18" i="17" s="1"/>
  <c r="Z31" i="17" s="1"/>
  <c r="AI18" i="17" s="1"/>
  <c r="AI31" i="17" s="1"/>
  <c r="D31" i="17"/>
  <c r="N18" i="17" s="1"/>
  <c r="N31" i="17" s="1"/>
  <c r="X18" i="17" s="1"/>
  <c r="X31" i="17" s="1"/>
  <c r="AG18" i="17" s="1"/>
  <c r="AG31" i="17" s="1"/>
  <c r="E29" i="17"/>
  <c r="E27" i="17"/>
  <c r="E26" i="17" s="1"/>
  <c r="E25" i="17" s="1"/>
  <c r="E24" i="17" s="1"/>
  <c r="E23" i="17" s="1"/>
  <c r="E22" i="17" s="1"/>
  <c r="E21" i="17" s="1"/>
  <c r="E20" i="17" s="1"/>
  <c r="E19" i="17" s="1"/>
  <c r="E31" i="17" s="1"/>
  <c r="O18" i="17" s="1"/>
  <c r="O31" i="17" s="1"/>
  <c r="Y18" i="17" s="1"/>
  <c r="Y31" i="17" s="1"/>
  <c r="AH18" i="17" s="1"/>
  <c r="AH31" i="17" s="1"/>
  <c r="P16" i="17"/>
  <c r="F16" i="17"/>
  <c r="D16" i="17"/>
  <c r="N3" i="17" s="1"/>
  <c r="N16" i="17" s="1"/>
  <c r="X3" i="17" s="1"/>
  <c r="X16" i="17" s="1"/>
  <c r="AG3" i="17" s="1"/>
  <c r="AG16" i="17" s="1"/>
  <c r="Y9" i="17"/>
  <c r="Y8" i="17" s="1"/>
  <c r="Y7" i="17" s="1"/>
  <c r="Y6" i="17" s="1"/>
  <c r="Y5" i="17" s="1"/>
  <c r="Y4" i="17" s="1"/>
  <c r="O15" i="17" s="1"/>
  <c r="O14" i="17" s="1"/>
  <c r="O13" i="17" s="1"/>
  <c r="O12" i="17" s="1"/>
  <c r="O11" i="17" s="1"/>
  <c r="O10" i="17" s="1"/>
  <c r="O9" i="17" s="1"/>
  <c r="O8" i="17" s="1"/>
  <c r="O7" i="17" s="1"/>
  <c r="O5" i="17"/>
  <c r="O4" i="17" s="1"/>
  <c r="E15" i="17" s="1"/>
  <c r="E14" i="17" s="1"/>
  <c r="E13" i="17" s="1"/>
  <c r="E12" i="17" s="1"/>
  <c r="E11" i="17" s="1"/>
  <c r="E10" i="17" s="1"/>
  <c r="E9" i="17" s="1"/>
  <c r="E16" i="17" s="1"/>
  <c r="O3" i="17" s="1"/>
  <c r="Z3" i="17"/>
  <c r="Z16" i="17" s="1"/>
  <c r="AI3" i="17" s="1"/>
  <c r="AI16" i="17" s="1"/>
  <c r="P3" i="17"/>
  <c r="N241" i="16"/>
  <c r="F241" i="16"/>
  <c r="D241" i="16"/>
  <c r="Y235" i="16"/>
  <c r="Y234" i="16"/>
  <c r="Y233" i="16"/>
  <c r="Y231" i="16"/>
  <c r="Y230" i="16" s="1"/>
  <c r="Y229" i="16" s="1"/>
  <c r="O240" i="16" s="1"/>
  <c r="O239" i="16" s="1"/>
  <c r="O238" i="16" s="1"/>
  <c r="O237" i="16" s="1"/>
  <c r="O236" i="16" s="1"/>
  <c r="O235" i="16" s="1"/>
  <c r="O234" i="16" s="1"/>
  <c r="O233" i="16" s="1"/>
  <c r="O232" i="16" s="1"/>
  <c r="O231" i="16" s="1"/>
  <c r="O230" i="16" s="1"/>
  <c r="O229" i="16" s="1"/>
  <c r="E240" i="16" s="1"/>
  <c r="E239" i="16" s="1"/>
  <c r="E238" i="16" s="1"/>
  <c r="E237" i="16" s="1"/>
  <c r="E236" i="16" s="1"/>
  <c r="E235" i="16" s="1"/>
  <c r="E234" i="16" s="1"/>
  <c r="E233" i="16" s="1"/>
  <c r="E232" i="16" s="1"/>
  <c r="E231" i="16" s="1"/>
  <c r="E230" i="16" s="1"/>
  <c r="E229" i="16" s="1"/>
  <c r="E241" i="16" s="1"/>
  <c r="O228" i="16" s="1"/>
  <c r="O241" i="16" s="1"/>
  <c r="Y228" i="16" s="1"/>
  <c r="Y241" i="16" s="1"/>
  <c r="AH228" i="16" s="1"/>
  <c r="AH241" i="16" s="1"/>
  <c r="X228" i="16"/>
  <c r="X241" i="16" s="1"/>
  <c r="AG228" i="16" s="1"/>
  <c r="AG241" i="16" s="1"/>
  <c r="P228" i="16"/>
  <c r="P241" i="16" s="1"/>
  <c r="Z228" i="16" s="1"/>
  <c r="Z241" i="16" s="1"/>
  <c r="AI228" i="16" s="1"/>
  <c r="AI241" i="16" s="1"/>
  <c r="N228" i="16"/>
  <c r="P226" i="16"/>
  <c r="F226" i="16"/>
  <c r="D226" i="16"/>
  <c r="N213" i="16" s="1"/>
  <c r="N226" i="16" s="1"/>
  <c r="X213" i="16" s="1"/>
  <c r="X226" i="16" s="1"/>
  <c r="AG213" i="16" s="1"/>
  <c r="AG226" i="16" s="1"/>
  <c r="E223" i="16"/>
  <c r="E222" i="16" s="1"/>
  <c r="E221" i="16" s="1"/>
  <c r="E220" i="16" s="1"/>
  <c r="O222" i="16"/>
  <c r="O221" i="16"/>
  <c r="O220" i="16"/>
  <c r="O218" i="16"/>
  <c r="O217" i="16" s="1"/>
  <c r="O216" i="16" s="1"/>
  <c r="O215" i="16" s="1"/>
  <c r="O214" i="16" s="1"/>
  <c r="E218" i="16"/>
  <c r="E217" i="16" s="1"/>
  <c r="E216" i="16" s="1"/>
  <c r="E215" i="16" s="1"/>
  <c r="E214" i="16" s="1"/>
  <c r="E226" i="16" s="1"/>
  <c r="O213" i="16" s="1"/>
  <c r="O226" i="16" s="1"/>
  <c r="Y213" i="16" s="1"/>
  <c r="Y226" i="16" s="1"/>
  <c r="AH213" i="16" s="1"/>
  <c r="AH226" i="16" s="1"/>
  <c r="Z213" i="16"/>
  <c r="Z226" i="16" s="1"/>
  <c r="AI213" i="16" s="1"/>
  <c r="AI226" i="16" s="1"/>
  <c r="P213" i="16"/>
  <c r="F211" i="16"/>
  <c r="D211" i="16"/>
  <c r="N198" i="16" s="1"/>
  <c r="N211" i="16" s="1"/>
  <c r="X198" i="16" s="1"/>
  <c r="X211" i="16" s="1"/>
  <c r="AG198" i="16" s="1"/>
  <c r="AG211" i="16" s="1"/>
  <c r="O210" i="16"/>
  <c r="O209" i="16" s="1"/>
  <c r="O208" i="16" s="1"/>
  <c r="O207" i="16" s="1"/>
  <c r="O206" i="16" s="1"/>
  <c r="O205" i="16" s="1"/>
  <c r="O204" i="16" s="1"/>
  <c r="O203" i="16" s="1"/>
  <c r="O202" i="16" s="1"/>
  <c r="O201" i="16" s="1"/>
  <c r="O200" i="16" s="1"/>
  <c r="O199" i="16" s="1"/>
  <c r="E210" i="16" s="1"/>
  <c r="E209" i="16" s="1"/>
  <c r="E208" i="16" s="1"/>
  <c r="E211" i="16" s="1"/>
  <c r="O198" i="16" s="1"/>
  <c r="O211" i="16" s="1"/>
  <c r="Y198" i="16" s="1"/>
  <c r="Y211" i="16" s="1"/>
  <c r="AH198" i="16" s="1"/>
  <c r="AH211" i="16" s="1"/>
  <c r="P198" i="16"/>
  <c r="P211" i="16" s="1"/>
  <c r="Z198" i="16" s="1"/>
  <c r="Z211" i="16" s="1"/>
  <c r="AI198" i="16" s="1"/>
  <c r="AI211" i="16" s="1"/>
  <c r="F196" i="16"/>
  <c r="P183" i="16" s="1"/>
  <c r="P196" i="16" s="1"/>
  <c r="Z183" i="16" s="1"/>
  <c r="Z196" i="16" s="1"/>
  <c r="AI183" i="16" s="1"/>
  <c r="AI196" i="16" s="1"/>
  <c r="E196" i="16"/>
  <c r="O183" i="16" s="1"/>
  <c r="O196" i="16" s="1"/>
  <c r="Y183" i="16" s="1"/>
  <c r="Y196" i="16" s="1"/>
  <c r="AH183" i="16" s="1"/>
  <c r="AH196" i="16" s="1"/>
  <c r="D196" i="16"/>
  <c r="N183" i="16" s="1"/>
  <c r="N196" i="16" s="1"/>
  <c r="X183" i="16" s="1"/>
  <c r="X196" i="16" s="1"/>
  <c r="AG183" i="16" s="1"/>
  <c r="AG196" i="16" s="1"/>
  <c r="F181" i="16"/>
  <c r="P168" i="16" s="1"/>
  <c r="P181" i="16" s="1"/>
  <c r="Z168" i="16" s="1"/>
  <c r="Z181" i="16" s="1"/>
  <c r="AI168" i="16" s="1"/>
  <c r="AI181" i="16" s="1"/>
  <c r="D181" i="16"/>
  <c r="Y174" i="16"/>
  <c r="Y173" i="16" s="1"/>
  <c r="Y172" i="16" s="1"/>
  <c r="Y171" i="16" s="1"/>
  <c r="Y170" i="16" s="1"/>
  <c r="Y169" i="16" s="1"/>
  <c r="O180" i="16" s="1"/>
  <c r="O179" i="16" s="1"/>
  <c r="O178" i="16" s="1"/>
  <c r="O177" i="16" s="1"/>
  <c r="O176" i="16" s="1"/>
  <c r="O175" i="16" s="1"/>
  <c r="O174" i="16" s="1"/>
  <c r="O173" i="16" s="1"/>
  <c r="O172" i="16" s="1"/>
  <c r="O171" i="16" s="1"/>
  <c r="O170" i="16" s="1"/>
  <c r="O169" i="16" s="1"/>
  <c r="E180" i="16" s="1"/>
  <c r="E179" i="16" s="1"/>
  <c r="E178" i="16" s="1"/>
  <c r="E177" i="16" s="1"/>
  <c r="E176" i="16" s="1"/>
  <c r="E175" i="16" s="1"/>
  <c r="E174" i="16" s="1"/>
  <c r="E173" i="16" s="1"/>
  <c r="E172" i="16" s="1"/>
  <c r="E171" i="16" s="1"/>
  <c r="E170" i="16" s="1"/>
  <c r="E169" i="16" s="1"/>
  <c r="E181" i="16" s="1"/>
  <c r="O168" i="16" s="1"/>
  <c r="O181" i="16" s="1"/>
  <c r="Y168" i="16" s="1"/>
  <c r="Y181" i="16" s="1"/>
  <c r="AH168" i="16" s="1"/>
  <c r="AH181" i="16" s="1"/>
  <c r="N168" i="16"/>
  <c r="N181" i="16" s="1"/>
  <c r="X168" i="16" s="1"/>
  <c r="X181" i="16" s="1"/>
  <c r="AG168" i="16" s="1"/>
  <c r="AG181" i="16" s="1"/>
  <c r="F166" i="16"/>
  <c r="P153" i="16" s="1"/>
  <c r="P166" i="16" s="1"/>
  <c r="Z153" i="16" s="1"/>
  <c r="Z166" i="16" s="1"/>
  <c r="AI153" i="16" s="1"/>
  <c r="AI166" i="16" s="1"/>
  <c r="D166" i="16"/>
  <c r="N153" i="16" s="1"/>
  <c r="N166" i="16" s="1"/>
  <c r="X153" i="16" s="1"/>
  <c r="X166" i="16" s="1"/>
  <c r="AG153" i="16" s="1"/>
  <c r="AG166" i="16" s="1"/>
  <c r="Y159" i="16"/>
  <c r="Y158" i="16" s="1"/>
  <c r="Y157" i="16" s="1"/>
  <c r="Y156" i="16" s="1"/>
  <c r="Y155" i="16" s="1"/>
  <c r="Y154" i="16" s="1"/>
  <c r="O165" i="16" s="1"/>
  <c r="O164" i="16" s="1"/>
  <c r="O163" i="16" s="1"/>
  <c r="O162" i="16" s="1"/>
  <c r="O161" i="16" s="1"/>
  <c r="O160" i="16" s="1"/>
  <c r="O159" i="16" s="1"/>
  <c r="O158" i="16" s="1"/>
  <c r="O157" i="16" s="1"/>
  <c r="O156" i="16" s="1"/>
  <c r="O155" i="16" s="1"/>
  <c r="O154" i="16" s="1"/>
  <c r="E165" i="16" s="1"/>
  <c r="E164" i="16" s="1"/>
  <c r="E163" i="16" s="1"/>
  <c r="E162" i="16" s="1"/>
  <c r="E161" i="16" s="1"/>
  <c r="E160" i="16" s="1"/>
  <c r="E159" i="16" s="1"/>
  <c r="E158" i="16" s="1"/>
  <c r="E157" i="16" s="1"/>
  <c r="E156" i="16" s="1"/>
  <c r="E155" i="16" s="1"/>
  <c r="E154" i="16" s="1"/>
  <c r="E166" i="16" s="1"/>
  <c r="O153" i="16" s="1"/>
  <c r="O166" i="16" s="1"/>
  <c r="Y153" i="16" s="1"/>
  <c r="Y166" i="16" s="1"/>
  <c r="AH153" i="16" s="1"/>
  <c r="AH166" i="16" s="1"/>
  <c r="F151" i="16"/>
  <c r="P138" i="16" s="1"/>
  <c r="P151" i="16" s="1"/>
  <c r="Z138" i="16" s="1"/>
  <c r="Z151" i="16" s="1"/>
  <c r="AI138" i="16" s="1"/>
  <c r="AI151" i="16" s="1"/>
  <c r="D151" i="16"/>
  <c r="O149" i="16"/>
  <c r="O148" i="16"/>
  <c r="O147" i="16" s="1"/>
  <c r="O146" i="16" s="1"/>
  <c r="O145" i="16" s="1"/>
  <c r="O144" i="16" s="1"/>
  <c r="O143" i="16" s="1"/>
  <c r="O142" i="16" s="1"/>
  <c r="O141" i="16" s="1"/>
  <c r="O140" i="16" s="1"/>
  <c r="O139" i="16" s="1"/>
  <c r="E150" i="16" s="1"/>
  <c r="E149" i="16" s="1"/>
  <c r="E148" i="16" s="1"/>
  <c r="E147" i="16" s="1"/>
  <c r="E146" i="16" s="1"/>
  <c r="E145" i="16" s="1"/>
  <c r="E144" i="16" s="1"/>
  <c r="E143" i="16" s="1"/>
  <c r="E142" i="16" s="1"/>
  <c r="E141" i="16" s="1"/>
  <c r="E140" i="16" s="1"/>
  <c r="E139" i="16" s="1"/>
  <c r="E151" i="16" s="1"/>
  <c r="O138" i="16" s="1"/>
  <c r="O151" i="16" s="1"/>
  <c r="Y138" i="16" s="1"/>
  <c r="Y151" i="16" s="1"/>
  <c r="AH138" i="16" s="1"/>
  <c r="AH151" i="16" s="1"/>
  <c r="N138" i="16"/>
  <c r="N151" i="16" s="1"/>
  <c r="X138" i="16" s="1"/>
  <c r="X151" i="16" s="1"/>
  <c r="AG138" i="16" s="1"/>
  <c r="AG151" i="16" s="1"/>
  <c r="F136" i="16"/>
  <c r="P123" i="16" s="1"/>
  <c r="P136" i="16" s="1"/>
  <c r="Z123" i="16" s="1"/>
  <c r="Z136" i="16" s="1"/>
  <c r="AI123" i="16" s="1"/>
  <c r="AI136" i="16" s="1"/>
  <c r="D136" i="16"/>
  <c r="N123" i="16" s="1"/>
  <c r="N136" i="16" s="1"/>
  <c r="X123" i="16" s="1"/>
  <c r="X136" i="16" s="1"/>
  <c r="AG123" i="16" s="1"/>
  <c r="AG136" i="16" s="1"/>
  <c r="Y130" i="16"/>
  <c r="Y129" i="16" s="1"/>
  <c r="Y128" i="16" s="1"/>
  <c r="Y127" i="16" s="1"/>
  <c r="Y125" i="16"/>
  <c r="Y124" i="16" s="1"/>
  <c r="O135" i="16" s="1"/>
  <c r="O134" i="16" s="1"/>
  <c r="O133" i="16" s="1"/>
  <c r="O132" i="16" s="1"/>
  <c r="O131" i="16" s="1"/>
  <c r="O130" i="16" s="1"/>
  <c r="O129" i="16" s="1"/>
  <c r="O128" i="16" s="1"/>
  <c r="O127" i="16" s="1"/>
  <c r="O125" i="16"/>
  <c r="O124" i="16" s="1"/>
  <c r="E135" i="16" s="1"/>
  <c r="E134" i="16" s="1"/>
  <c r="E133" i="16" s="1"/>
  <c r="E132" i="16" s="1"/>
  <c r="E131" i="16" s="1"/>
  <c r="E130" i="16" s="1"/>
  <c r="E129" i="16" s="1"/>
  <c r="E128" i="16" s="1"/>
  <c r="E127" i="16" s="1"/>
  <c r="E126" i="16" s="1"/>
  <c r="E125" i="16" s="1"/>
  <c r="E124" i="16" s="1"/>
  <c r="E136" i="16" s="1"/>
  <c r="O123" i="16" s="1"/>
  <c r="O136" i="16" s="1"/>
  <c r="Y123" i="16" s="1"/>
  <c r="N121" i="16"/>
  <c r="X108" i="16" s="1"/>
  <c r="X121" i="16" s="1"/>
  <c r="AG108" i="16" s="1"/>
  <c r="AG121" i="16" s="1"/>
  <c r="F121" i="16"/>
  <c r="P108" i="16" s="1"/>
  <c r="P121" i="16" s="1"/>
  <c r="Z108" i="16" s="1"/>
  <c r="Z121" i="16" s="1"/>
  <c r="AI108" i="16" s="1"/>
  <c r="AI121" i="16" s="1"/>
  <c r="E121" i="16"/>
  <c r="O108" i="16" s="1"/>
  <c r="O121" i="16" s="1"/>
  <c r="Y108" i="16" s="1"/>
  <c r="D121" i="16"/>
  <c r="Y112" i="16"/>
  <c r="Y110" i="16"/>
  <c r="Y109" i="16" s="1"/>
  <c r="N108" i="16"/>
  <c r="F106" i="16"/>
  <c r="P93" i="16" s="1"/>
  <c r="P106" i="16" s="1"/>
  <c r="Z93" i="16" s="1"/>
  <c r="Z106" i="16" s="1"/>
  <c r="AI93" i="16" s="1"/>
  <c r="AI106" i="16" s="1"/>
  <c r="D106" i="16"/>
  <c r="Y98" i="16"/>
  <c r="Y97" i="16"/>
  <c r="Y96" i="16" s="1"/>
  <c r="Y95" i="16" s="1"/>
  <c r="Y94" i="16" s="1"/>
  <c r="O105" i="16" s="1"/>
  <c r="O104" i="16" s="1"/>
  <c r="O103" i="16" s="1"/>
  <c r="O102" i="16" s="1"/>
  <c r="O101" i="16" s="1"/>
  <c r="O100" i="16" s="1"/>
  <c r="O99" i="16" s="1"/>
  <c r="O98" i="16" s="1"/>
  <c r="O97" i="16" s="1"/>
  <c r="O96" i="16" s="1"/>
  <c r="O95" i="16" s="1"/>
  <c r="O94" i="16" s="1"/>
  <c r="E105" i="16" s="1"/>
  <c r="E104" i="16" s="1"/>
  <c r="E103" i="16" s="1"/>
  <c r="E102" i="16" s="1"/>
  <c r="E101" i="16" s="1"/>
  <c r="E100" i="16" s="1"/>
  <c r="E99" i="16" s="1"/>
  <c r="E98" i="16" s="1"/>
  <c r="E97" i="16" s="1"/>
  <c r="E96" i="16" s="1"/>
  <c r="E95" i="16" s="1"/>
  <c r="E94" i="16" s="1"/>
  <c r="E106" i="16" s="1"/>
  <c r="O93" i="16" s="1"/>
  <c r="O106" i="16" s="1"/>
  <c r="Y93" i="16" s="1"/>
  <c r="Y106" i="16" s="1"/>
  <c r="AH93" i="16" s="1"/>
  <c r="AH106" i="16" s="1"/>
  <c r="N93" i="16"/>
  <c r="N106" i="16" s="1"/>
  <c r="X93" i="16" s="1"/>
  <c r="X106" i="16" s="1"/>
  <c r="AG93" i="16" s="1"/>
  <c r="AG106" i="16" s="1"/>
  <c r="F91" i="16"/>
  <c r="P78" i="16" s="1"/>
  <c r="P91" i="16" s="1"/>
  <c r="Z78" i="16" s="1"/>
  <c r="Z91" i="16" s="1"/>
  <c r="AI78" i="16" s="1"/>
  <c r="AI91" i="16" s="1"/>
  <c r="D91" i="16"/>
  <c r="N78" i="16" s="1"/>
  <c r="N91" i="16" s="1"/>
  <c r="X78" i="16" s="1"/>
  <c r="X91" i="16" s="1"/>
  <c r="AG78" i="16" s="1"/>
  <c r="AG91" i="16" s="1"/>
  <c r="E89" i="16"/>
  <c r="E88" i="16"/>
  <c r="E87" i="16" s="1"/>
  <c r="E86" i="16" s="1"/>
  <c r="E85" i="16" s="1"/>
  <c r="E91" i="16" s="1"/>
  <c r="O78" i="16" s="1"/>
  <c r="O91" i="16" s="1"/>
  <c r="Y78" i="16" s="1"/>
  <c r="Y91" i="16" s="1"/>
  <c r="AH78" i="16" s="1"/>
  <c r="AH91" i="16" s="1"/>
  <c r="E80" i="16"/>
  <c r="E79" i="16"/>
  <c r="F76" i="16"/>
  <c r="D76" i="16"/>
  <c r="E70" i="16"/>
  <c r="E69" i="16" s="1"/>
  <c r="E68" i="16" s="1"/>
  <c r="E67" i="16" s="1"/>
  <c r="E66" i="16" s="1"/>
  <c r="E65" i="16" s="1"/>
  <c r="E76" i="16" s="1"/>
  <c r="O63" i="16" s="1"/>
  <c r="O76" i="16" s="1"/>
  <c r="Y63" i="16" s="1"/>
  <c r="Y76" i="16" s="1"/>
  <c r="AH63" i="16" s="1"/>
  <c r="AH76" i="16" s="1"/>
  <c r="P63" i="16"/>
  <c r="P76" i="16" s="1"/>
  <c r="Z63" i="16" s="1"/>
  <c r="Z76" i="16" s="1"/>
  <c r="AI63" i="16" s="1"/>
  <c r="AI76" i="16" s="1"/>
  <c r="N63" i="16"/>
  <c r="N76" i="16" s="1"/>
  <c r="X63" i="16" s="1"/>
  <c r="X76" i="16" s="1"/>
  <c r="AG63" i="16" s="1"/>
  <c r="AG76" i="16" s="1"/>
  <c r="P61" i="16"/>
  <c r="O61" i="16"/>
  <c r="F61" i="16"/>
  <c r="E61" i="16"/>
  <c r="D61" i="16"/>
  <c r="N48" i="16" s="1"/>
  <c r="N61" i="16" s="1"/>
  <c r="X48" i="16" s="1"/>
  <c r="X61" i="16" s="1"/>
  <c r="AG48" i="16" s="1"/>
  <c r="AG61" i="16" s="1"/>
  <c r="Z48" i="16"/>
  <c r="Z61" i="16" s="1"/>
  <c r="AI48" i="16" s="1"/>
  <c r="AI61" i="16" s="1"/>
  <c r="Y48" i="16"/>
  <c r="Y61" i="16" s="1"/>
  <c r="AH48" i="16" s="1"/>
  <c r="AH61" i="16" s="1"/>
  <c r="P48" i="16"/>
  <c r="O48" i="16"/>
  <c r="F46" i="16"/>
  <c r="P33" i="16" s="1"/>
  <c r="P46" i="16" s="1"/>
  <c r="Z33" i="16" s="1"/>
  <c r="Z46" i="16" s="1"/>
  <c r="AI33" i="16" s="1"/>
  <c r="AI46" i="16" s="1"/>
  <c r="D46" i="16"/>
  <c r="E44" i="16"/>
  <c r="E41" i="16"/>
  <c r="E40" i="16" s="1"/>
  <c r="E39" i="16" s="1"/>
  <c r="E38" i="16" s="1"/>
  <c r="E37" i="16" s="1"/>
  <c r="E36" i="16" s="1"/>
  <c r="E46" i="16" s="1"/>
  <c r="O33" i="16" s="1"/>
  <c r="O46" i="16" s="1"/>
  <c r="Y33" i="16" s="1"/>
  <c r="Y46" i="16" s="1"/>
  <c r="AH33" i="16" s="1"/>
  <c r="AH46" i="16" s="1"/>
  <c r="O39" i="16"/>
  <c r="O38" i="16" s="1"/>
  <c r="O37" i="16" s="1"/>
  <c r="N33" i="16"/>
  <c r="N46" i="16" s="1"/>
  <c r="X33" i="16" s="1"/>
  <c r="X46" i="16" s="1"/>
  <c r="AG33" i="16" s="1"/>
  <c r="AG46" i="16" s="1"/>
  <c r="F31" i="16"/>
  <c r="P18" i="16" s="1"/>
  <c r="P31" i="16" s="1"/>
  <c r="Z18" i="16" s="1"/>
  <c r="Z31" i="16" s="1"/>
  <c r="AI18" i="16" s="1"/>
  <c r="AI31" i="16" s="1"/>
  <c r="E31" i="16"/>
  <c r="O18" i="16" s="1"/>
  <c r="O31" i="16" s="1"/>
  <c r="Y18" i="16" s="1"/>
  <c r="Y31" i="16" s="1"/>
  <c r="AH18" i="16" s="1"/>
  <c r="AH31" i="16" s="1"/>
  <c r="D31" i="16"/>
  <c r="N18" i="16" s="1"/>
  <c r="N31" i="16" s="1"/>
  <c r="X18" i="16" s="1"/>
  <c r="X31" i="16" s="1"/>
  <c r="AG18" i="16" s="1"/>
  <c r="AG31" i="16" s="1"/>
  <c r="P16" i="16"/>
  <c r="Z3" i="16" s="1"/>
  <c r="Z16" i="16" s="1"/>
  <c r="AI3" i="16" s="1"/>
  <c r="AI16" i="16" s="1"/>
  <c r="F16" i="16"/>
  <c r="D16" i="16"/>
  <c r="N3" i="16" s="1"/>
  <c r="N16" i="16" s="1"/>
  <c r="X3" i="16" s="1"/>
  <c r="X16" i="16" s="1"/>
  <c r="AG3" i="16" s="1"/>
  <c r="AG16" i="16" s="1"/>
  <c r="E10" i="16"/>
  <c r="E9" i="16" s="1"/>
  <c r="E5" i="16"/>
  <c r="E4" i="16" s="1"/>
  <c r="E16" i="16" s="1"/>
  <c r="O3" i="16" s="1"/>
  <c r="O16" i="16" s="1"/>
  <c r="Y3" i="16" s="1"/>
  <c r="Y16" i="16" s="1"/>
  <c r="AH3" i="16" s="1"/>
  <c r="AH16" i="16" s="1"/>
  <c r="P3" i="16"/>
  <c r="F241" i="11"/>
  <c r="D241" i="11"/>
  <c r="O239" i="11"/>
  <c r="O238" i="11"/>
  <c r="O237" i="11" s="1"/>
  <c r="O236" i="11" s="1"/>
  <c r="O235" i="11" s="1"/>
  <c r="O234" i="11" s="1"/>
  <c r="O233" i="11" s="1"/>
  <c r="O232" i="11" s="1"/>
  <c r="O231" i="11" s="1"/>
  <c r="O230" i="11" s="1"/>
  <c r="O229" i="11" s="1"/>
  <c r="E240" i="11" s="1"/>
  <c r="E239" i="11" s="1"/>
  <c r="E238" i="11" s="1"/>
  <c r="E237" i="11" s="1"/>
  <c r="E236" i="11" s="1"/>
  <c r="E235" i="11" s="1"/>
  <c r="E234" i="11" s="1"/>
  <c r="E233" i="11" s="1"/>
  <c r="E232" i="11" s="1"/>
  <c r="E231" i="11" s="1"/>
  <c r="E230" i="11" s="1"/>
  <c r="E229" i="11" s="1"/>
  <c r="E241" i="11" s="1"/>
  <c r="O228" i="11" s="1"/>
  <c r="O241" i="11" s="1"/>
  <c r="Y228" i="11" s="1"/>
  <c r="Y241" i="11" s="1"/>
  <c r="AH228" i="11" s="1"/>
  <c r="AH241" i="11" s="1"/>
  <c r="P228" i="11"/>
  <c r="P241" i="11" s="1"/>
  <c r="Z228" i="11" s="1"/>
  <c r="Z241" i="11" s="1"/>
  <c r="AI228" i="11" s="1"/>
  <c r="AI241" i="11" s="1"/>
  <c r="N228" i="11"/>
  <c r="N241" i="11" s="1"/>
  <c r="X228" i="11" s="1"/>
  <c r="X241" i="11" s="1"/>
  <c r="AG228" i="11" s="1"/>
  <c r="AG241" i="11" s="1"/>
  <c r="F226" i="11"/>
  <c r="P213" i="11" s="1"/>
  <c r="P226" i="11" s="1"/>
  <c r="Z213" i="11" s="1"/>
  <c r="Z226" i="11" s="1"/>
  <c r="AI213" i="11" s="1"/>
  <c r="AI226" i="11" s="1"/>
  <c r="D226" i="11"/>
  <c r="E225" i="11"/>
  <c r="E224" i="11"/>
  <c r="E223" i="11" s="1"/>
  <c r="E222" i="11" s="1"/>
  <c r="E221" i="11" s="1"/>
  <c r="E220" i="11" s="1"/>
  <c r="E219" i="11" s="1"/>
  <c r="E218" i="11" s="1"/>
  <c r="E217" i="11" s="1"/>
  <c r="E216" i="11" s="1"/>
  <c r="E215" i="11" s="1"/>
  <c r="E214" i="11" s="1"/>
  <c r="E226" i="11" s="1"/>
  <c r="O213" i="11" s="1"/>
  <c r="O226" i="11" s="1"/>
  <c r="Y213" i="11" s="1"/>
  <c r="Y226" i="11" s="1"/>
  <c r="AH213" i="11" s="1"/>
  <c r="AH226" i="11" s="1"/>
  <c r="O214" i="11"/>
  <c r="N213" i="11"/>
  <c r="N226" i="11" s="1"/>
  <c r="X213" i="11" s="1"/>
  <c r="X226" i="11" s="1"/>
  <c r="AG213" i="11" s="1"/>
  <c r="AG226" i="11" s="1"/>
  <c r="F211" i="11"/>
  <c r="P198" i="11" s="1"/>
  <c r="P211" i="11" s="1"/>
  <c r="Z198" i="11" s="1"/>
  <c r="Z211" i="11" s="1"/>
  <c r="AI198" i="11" s="1"/>
  <c r="AI211" i="11" s="1"/>
  <c r="D211" i="11"/>
  <c r="N198" i="11" s="1"/>
  <c r="N211" i="11" s="1"/>
  <c r="X198" i="11" s="1"/>
  <c r="X211" i="11" s="1"/>
  <c r="AG198" i="11" s="1"/>
  <c r="AG211" i="11" s="1"/>
  <c r="O210" i="11"/>
  <c r="O209" i="11" s="1"/>
  <c r="O208" i="11" s="1"/>
  <c r="O207" i="11" s="1"/>
  <c r="O206" i="11" s="1"/>
  <c r="O205" i="11" s="1"/>
  <c r="E207" i="11"/>
  <c r="E206" i="11" s="1"/>
  <c r="E205" i="11" s="1"/>
  <c r="E204" i="11" s="1"/>
  <c r="E203" i="11" s="1"/>
  <c r="O203" i="11"/>
  <c r="E201" i="11"/>
  <c r="E200" i="11" s="1"/>
  <c r="E199" i="11" s="1"/>
  <c r="F196" i="11"/>
  <c r="P183" i="11" s="1"/>
  <c r="P196" i="11" s="1"/>
  <c r="Z183" i="11" s="1"/>
  <c r="Z196" i="11" s="1"/>
  <c r="AI183" i="11" s="1"/>
  <c r="AI196" i="11" s="1"/>
  <c r="D196" i="11"/>
  <c r="O191" i="11"/>
  <c r="O190" i="11"/>
  <c r="O189" i="11" s="1"/>
  <c r="O188" i="11" s="1"/>
  <c r="O187" i="11" s="1"/>
  <c r="O186" i="11" s="1"/>
  <c r="O185" i="11" s="1"/>
  <c r="O184" i="11" s="1"/>
  <c r="E195" i="11" s="1"/>
  <c r="E194" i="11" s="1"/>
  <c r="E193" i="11" s="1"/>
  <c r="E192" i="11" s="1"/>
  <c r="E191" i="11" s="1"/>
  <c r="E190" i="11" s="1"/>
  <c r="E189" i="11" s="1"/>
  <c r="E188" i="11" s="1"/>
  <c r="E187" i="11" s="1"/>
  <c r="E186" i="11" s="1"/>
  <c r="E185" i="11" s="1"/>
  <c r="E184" i="11" s="1"/>
  <c r="E196" i="11" s="1"/>
  <c r="O183" i="11" s="1"/>
  <c r="O196" i="11" s="1"/>
  <c r="Y183" i="11" s="1"/>
  <c r="Y196" i="11" s="1"/>
  <c r="AH183" i="11" s="1"/>
  <c r="AH196" i="11" s="1"/>
  <c r="N183" i="11"/>
  <c r="N196" i="11" s="1"/>
  <c r="X183" i="11" s="1"/>
  <c r="X196" i="11" s="1"/>
  <c r="AG183" i="11" s="1"/>
  <c r="AG196" i="11" s="1"/>
  <c r="F181" i="11"/>
  <c r="E181" i="11"/>
  <c r="D181" i="11"/>
  <c r="N168" i="11" s="1"/>
  <c r="N181" i="11" s="1"/>
  <c r="X168" i="11" s="1"/>
  <c r="X181" i="11" s="1"/>
  <c r="AG168" i="11" s="1"/>
  <c r="AG181" i="11" s="1"/>
  <c r="O173" i="11"/>
  <c r="O172" i="11"/>
  <c r="O171" i="11" s="1"/>
  <c r="O170" i="11" s="1"/>
  <c r="O169" i="11" s="1"/>
  <c r="O181" i="11" s="1"/>
  <c r="Y168" i="11" s="1"/>
  <c r="Y181" i="11" s="1"/>
  <c r="AH168" i="11" s="1"/>
  <c r="AH181" i="11" s="1"/>
  <c r="P168" i="11"/>
  <c r="P181" i="11" s="1"/>
  <c r="Z168" i="11" s="1"/>
  <c r="Z181" i="11" s="1"/>
  <c r="AI168" i="11" s="1"/>
  <c r="AI181" i="11" s="1"/>
  <c r="O168" i="11"/>
  <c r="F166" i="11"/>
  <c r="E166" i="11"/>
  <c r="O153" i="11" s="1"/>
  <c r="O166" i="11" s="1"/>
  <c r="Y153" i="11" s="1"/>
  <c r="Y166" i="11" s="1"/>
  <c r="AH153" i="11" s="1"/>
  <c r="AH166" i="11" s="1"/>
  <c r="D166" i="11"/>
  <c r="N153" i="11" s="1"/>
  <c r="N166" i="11" s="1"/>
  <c r="X153" i="11" s="1"/>
  <c r="X166" i="11" s="1"/>
  <c r="AG153" i="11" s="1"/>
  <c r="AG166" i="11" s="1"/>
  <c r="P153" i="11"/>
  <c r="P166" i="11" s="1"/>
  <c r="Z153" i="11" s="1"/>
  <c r="Z166" i="11" s="1"/>
  <c r="AI153" i="11" s="1"/>
  <c r="AI166" i="11" s="1"/>
  <c r="N151" i="11"/>
  <c r="X138" i="11" s="1"/>
  <c r="X151" i="11" s="1"/>
  <c r="AG138" i="11" s="1"/>
  <c r="AG151" i="11" s="1"/>
  <c r="F151" i="11"/>
  <c r="P138" i="11" s="1"/>
  <c r="P151" i="11" s="1"/>
  <c r="Z138" i="11" s="1"/>
  <c r="Z151" i="11" s="1"/>
  <c r="AI138" i="11" s="1"/>
  <c r="AI151" i="11" s="1"/>
  <c r="D151" i="11"/>
  <c r="E142" i="11"/>
  <c r="E151" i="11" s="1"/>
  <c r="O138" i="11" s="1"/>
  <c r="O151" i="11" s="1"/>
  <c r="Y138" i="11" s="1"/>
  <c r="Y151" i="11" s="1"/>
  <c r="AH138" i="11" s="1"/>
  <c r="AH151" i="11" s="1"/>
  <c r="N138" i="11"/>
  <c r="F136" i="11"/>
  <c r="E136" i="11"/>
  <c r="D136" i="11"/>
  <c r="P123" i="11"/>
  <c r="P136" i="11" s="1"/>
  <c r="Z123" i="11" s="1"/>
  <c r="Z136" i="11" s="1"/>
  <c r="AI123" i="11" s="1"/>
  <c r="AI136" i="11" s="1"/>
  <c r="O123" i="11"/>
  <c r="O136" i="11" s="1"/>
  <c r="Y123" i="11" s="1"/>
  <c r="Y136" i="11" s="1"/>
  <c r="AH123" i="11" s="1"/>
  <c r="AH136" i="11" s="1"/>
  <c r="N123" i="11"/>
  <c r="N136" i="11" s="1"/>
  <c r="X123" i="11" s="1"/>
  <c r="X136" i="11" s="1"/>
  <c r="AG123" i="11" s="1"/>
  <c r="AG136" i="11" s="1"/>
  <c r="F121" i="11"/>
  <c r="E121" i="11"/>
  <c r="D121" i="11"/>
  <c r="P108" i="11"/>
  <c r="P121" i="11" s="1"/>
  <c r="Z108" i="11" s="1"/>
  <c r="Z121" i="11" s="1"/>
  <c r="AI108" i="11" s="1"/>
  <c r="AI121" i="11" s="1"/>
  <c r="O108" i="11"/>
  <c r="O121" i="11" s="1"/>
  <c r="Y108" i="11" s="1"/>
  <c r="Y121" i="11" s="1"/>
  <c r="AH108" i="11" s="1"/>
  <c r="AH121" i="11" s="1"/>
  <c r="N108" i="11"/>
  <c r="N121" i="11" s="1"/>
  <c r="X108" i="11" s="1"/>
  <c r="X121" i="11" s="1"/>
  <c r="AG108" i="11" s="1"/>
  <c r="AG121" i="11" s="1"/>
  <c r="F106" i="11"/>
  <c r="P93" i="11" s="1"/>
  <c r="P106" i="11" s="1"/>
  <c r="Z93" i="11" s="1"/>
  <c r="Z106" i="11" s="1"/>
  <c r="AI93" i="11" s="1"/>
  <c r="AI106" i="11" s="1"/>
  <c r="D106" i="11"/>
  <c r="N93" i="11" s="1"/>
  <c r="N106" i="11" s="1"/>
  <c r="X93" i="11" s="1"/>
  <c r="X106" i="11" s="1"/>
  <c r="AG93" i="11" s="1"/>
  <c r="AG106" i="11" s="1"/>
  <c r="E104" i="11"/>
  <c r="E103" i="11"/>
  <c r="E102" i="11"/>
  <c r="E101" i="11" s="1"/>
  <c r="E100" i="11" s="1"/>
  <c r="E99" i="11" s="1"/>
  <c r="E98" i="11" s="1"/>
  <c r="E97" i="11" s="1"/>
  <c r="E95" i="11"/>
  <c r="E94" i="11"/>
  <c r="E106" i="11" s="1"/>
  <c r="O93" i="11" s="1"/>
  <c r="O106" i="11" s="1"/>
  <c r="Y93" i="11" s="1"/>
  <c r="Y106" i="11" s="1"/>
  <c r="AH93" i="11" s="1"/>
  <c r="AH106" i="11" s="1"/>
  <c r="F91" i="11"/>
  <c r="P78" i="11" s="1"/>
  <c r="P91" i="11" s="1"/>
  <c r="Z78" i="11" s="1"/>
  <c r="Z91" i="11" s="1"/>
  <c r="AI78" i="11" s="1"/>
  <c r="AI91" i="11" s="1"/>
  <c r="E91" i="11"/>
  <c r="O78" i="11" s="1"/>
  <c r="D91" i="11"/>
  <c r="O86" i="11"/>
  <c r="O85" i="11" s="1"/>
  <c r="O84" i="11" s="1"/>
  <c r="O83" i="11" s="1"/>
  <c r="O82" i="11" s="1"/>
  <c r="E83" i="11"/>
  <c r="E82" i="11"/>
  <c r="N78" i="11"/>
  <c r="N91" i="11" s="1"/>
  <c r="X78" i="11" s="1"/>
  <c r="X91" i="11" s="1"/>
  <c r="AG78" i="11" s="1"/>
  <c r="AG91" i="11" s="1"/>
  <c r="F76" i="11"/>
  <c r="D76" i="11"/>
  <c r="Y70" i="11"/>
  <c r="Y69" i="11"/>
  <c r="Y68" i="11"/>
  <c r="Y67" i="11" s="1"/>
  <c r="Y66" i="11" s="1"/>
  <c r="Y65" i="11" s="1"/>
  <c r="Y64" i="11" s="1"/>
  <c r="O75" i="11" s="1"/>
  <c r="O74" i="11" s="1"/>
  <c r="O73" i="11" s="1"/>
  <c r="O72" i="11" s="1"/>
  <c r="O71" i="11" s="1"/>
  <c r="O70" i="11" s="1"/>
  <c r="O69" i="11" s="1"/>
  <c r="O68" i="11" s="1"/>
  <c r="O67" i="11" s="1"/>
  <c r="O66" i="11" s="1"/>
  <c r="O65" i="11" s="1"/>
  <c r="O64" i="11" s="1"/>
  <c r="E75" i="11" s="1"/>
  <c r="E74" i="11" s="1"/>
  <c r="E73" i="11" s="1"/>
  <c r="E72" i="11" s="1"/>
  <c r="E71" i="11" s="1"/>
  <c r="E70" i="11" s="1"/>
  <c r="E69" i="11" s="1"/>
  <c r="E68" i="11" s="1"/>
  <c r="E67" i="11" s="1"/>
  <c r="E66" i="11" s="1"/>
  <c r="E65" i="11" s="1"/>
  <c r="E64" i="11" s="1"/>
  <c r="E76" i="11" s="1"/>
  <c r="O63" i="11" s="1"/>
  <c r="O76" i="11" s="1"/>
  <c r="Y63" i="11" s="1"/>
  <c r="Y76" i="11" s="1"/>
  <c r="AH63" i="11" s="1"/>
  <c r="AH76" i="11" s="1"/>
  <c r="P63" i="11"/>
  <c r="P76" i="11" s="1"/>
  <c r="Z63" i="11" s="1"/>
  <c r="Z76" i="11" s="1"/>
  <c r="AI63" i="11" s="1"/>
  <c r="AI76" i="11" s="1"/>
  <c r="N63" i="11"/>
  <c r="N76" i="11" s="1"/>
  <c r="X63" i="11" s="1"/>
  <c r="X76" i="11" s="1"/>
  <c r="AG63" i="11" s="1"/>
  <c r="AG76" i="11" s="1"/>
  <c r="P61" i="11"/>
  <c r="Z48" i="11" s="1"/>
  <c r="Z61" i="11" s="1"/>
  <c r="AI48" i="11" s="1"/>
  <c r="AI61" i="11" s="1"/>
  <c r="F61" i="11"/>
  <c r="D61" i="11"/>
  <c r="O59" i="11"/>
  <c r="O58" i="11" s="1"/>
  <c r="O57" i="11" s="1"/>
  <c r="O56" i="11" s="1"/>
  <c r="O55" i="11" s="1"/>
  <c r="O54" i="11" s="1"/>
  <c r="O53" i="11" s="1"/>
  <c r="O52" i="11" s="1"/>
  <c r="O51" i="11" s="1"/>
  <c r="O50" i="11" s="1"/>
  <c r="O49" i="11" s="1"/>
  <c r="E59" i="11"/>
  <c r="E58" i="11" s="1"/>
  <c r="E57" i="11" s="1"/>
  <c r="E56" i="11" s="1"/>
  <c r="E55" i="11" s="1"/>
  <c r="E54" i="11" s="1"/>
  <c r="E53" i="11" s="1"/>
  <c r="E52" i="11" s="1"/>
  <c r="E51" i="11" s="1"/>
  <c r="E50" i="11" s="1"/>
  <c r="E49" i="11" s="1"/>
  <c r="E61" i="11" s="1"/>
  <c r="O48" i="11" s="1"/>
  <c r="Y49" i="11"/>
  <c r="P48" i="11"/>
  <c r="N48" i="11"/>
  <c r="N61" i="11" s="1"/>
  <c r="X48" i="11" s="1"/>
  <c r="X61" i="11" s="1"/>
  <c r="AG48" i="11" s="1"/>
  <c r="AG61" i="11" s="1"/>
  <c r="F46" i="11"/>
  <c r="E46" i="11"/>
  <c r="D46" i="11"/>
  <c r="P33" i="11"/>
  <c r="P46" i="11" s="1"/>
  <c r="Z33" i="11" s="1"/>
  <c r="Z46" i="11" s="1"/>
  <c r="AI33" i="11" s="1"/>
  <c r="AI46" i="11" s="1"/>
  <c r="O33" i="11"/>
  <c r="O46" i="11" s="1"/>
  <c r="Y33" i="11" s="1"/>
  <c r="Y46" i="11" s="1"/>
  <c r="AH33" i="11" s="1"/>
  <c r="AH46" i="11" s="1"/>
  <c r="N33" i="11"/>
  <c r="N46" i="11" s="1"/>
  <c r="X33" i="11" s="1"/>
  <c r="X46" i="11" s="1"/>
  <c r="AG33" i="11" s="1"/>
  <c r="AG46" i="11" s="1"/>
  <c r="F31" i="11"/>
  <c r="P18" i="11" s="1"/>
  <c r="P31" i="11" s="1"/>
  <c r="Z18" i="11" s="1"/>
  <c r="Z31" i="11" s="1"/>
  <c r="AI18" i="11" s="1"/>
  <c r="AI31" i="11" s="1"/>
  <c r="D31" i="11"/>
  <c r="Y25" i="11"/>
  <c r="Y24" i="11" s="1"/>
  <c r="Y23" i="11" s="1"/>
  <c r="Y22" i="11" s="1"/>
  <c r="Y21" i="11" s="1"/>
  <c r="Y20" i="11" s="1"/>
  <c r="Y19" i="11" s="1"/>
  <c r="O30" i="11" s="1"/>
  <c r="O29" i="11" s="1"/>
  <c r="O28" i="11" s="1"/>
  <c r="O27" i="11" s="1"/>
  <c r="O26" i="11" s="1"/>
  <c r="O25" i="11" s="1"/>
  <c r="O24" i="11" s="1"/>
  <c r="O23" i="11" s="1"/>
  <c r="O22" i="11" s="1"/>
  <c r="O21" i="11" s="1"/>
  <c r="O20" i="11" s="1"/>
  <c r="O19" i="11" s="1"/>
  <c r="E30" i="11" s="1"/>
  <c r="E29" i="11" s="1"/>
  <c r="E28" i="11" s="1"/>
  <c r="E27" i="11" s="1"/>
  <c r="E26" i="11" s="1"/>
  <c r="E25" i="11" s="1"/>
  <c r="E24" i="11" s="1"/>
  <c r="E23" i="11" s="1"/>
  <c r="E22" i="11" s="1"/>
  <c r="E21" i="11" s="1"/>
  <c r="E20" i="11" s="1"/>
  <c r="E19" i="11" s="1"/>
  <c r="E31" i="11" s="1"/>
  <c r="O18" i="11" s="1"/>
  <c r="O31" i="11" s="1"/>
  <c r="Y18" i="11" s="1"/>
  <c r="Y31" i="11" s="1"/>
  <c r="AH18" i="11" s="1"/>
  <c r="AH31" i="11" s="1"/>
  <c r="N18" i="11"/>
  <c r="N31" i="11" s="1"/>
  <c r="X18" i="11" s="1"/>
  <c r="X31" i="11" s="1"/>
  <c r="AG18" i="11" s="1"/>
  <c r="AG31" i="11" s="1"/>
  <c r="F16" i="11"/>
  <c r="D16" i="11"/>
  <c r="N3" i="11" s="1"/>
  <c r="N16" i="11" s="1"/>
  <c r="X3" i="11" s="1"/>
  <c r="X16" i="11" s="1"/>
  <c r="AG3" i="11" s="1"/>
  <c r="AG16" i="11" s="1"/>
  <c r="E15" i="11"/>
  <c r="E14" i="11"/>
  <c r="E13" i="11"/>
  <c r="E12" i="11" s="1"/>
  <c r="E11" i="11" s="1"/>
  <c r="E10" i="11" s="1"/>
  <c r="E9" i="11" s="1"/>
  <c r="E8" i="11" s="1"/>
  <c r="E7" i="11" s="1"/>
  <c r="E6" i="11" s="1"/>
  <c r="E5" i="11" s="1"/>
  <c r="E4" i="11" s="1"/>
  <c r="E16" i="11" s="1"/>
  <c r="O3" i="11" s="1"/>
  <c r="O16" i="11" s="1"/>
  <c r="Y3" i="11" s="1"/>
  <c r="Y16" i="11" s="1"/>
  <c r="AH3" i="11" s="1"/>
  <c r="AH16" i="11" s="1"/>
  <c r="P3" i="11"/>
  <c r="P16" i="11" s="1"/>
  <c r="Z3" i="11" s="1"/>
  <c r="Z16" i="11" s="1"/>
  <c r="AI3" i="11" s="1"/>
  <c r="AI16" i="11" s="1"/>
  <c r="F242" i="10"/>
  <c r="D242" i="10"/>
  <c r="N229" i="10" s="1"/>
  <c r="N242" i="10" s="1"/>
  <c r="X229" i="10" s="1"/>
  <c r="X242" i="10" s="1"/>
  <c r="AG229" i="10" s="1"/>
  <c r="AG242" i="10" s="1"/>
  <c r="E236" i="10"/>
  <c r="E235" i="10" s="1"/>
  <c r="E234" i="10" s="1"/>
  <c r="E233" i="10" s="1"/>
  <c r="E232" i="10" s="1"/>
  <c r="E231" i="10" s="1"/>
  <c r="E230" i="10" s="1"/>
  <c r="E242" i="10" s="1"/>
  <c r="O229" i="10" s="1"/>
  <c r="O242" i="10" s="1"/>
  <c r="Y229" i="10" s="1"/>
  <c r="Y242" i="10" s="1"/>
  <c r="AH229" i="10" s="1"/>
  <c r="AH242" i="10" s="1"/>
  <c r="P229" i="10"/>
  <c r="P242" i="10" s="1"/>
  <c r="Z229" i="10" s="1"/>
  <c r="Z242" i="10" s="1"/>
  <c r="AI229" i="10" s="1"/>
  <c r="AI242" i="10" s="1"/>
  <c r="F227" i="10"/>
  <c r="P214" i="10" s="1"/>
  <c r="P227" i="10" s="1"/>
  <c r="Z214" i="10" s="1"/>
  <c r="Z227" i="10" s="1"/>
  <c r="AI214" i="10" s="1"/>
  <c r="AI227" i="10" s="1"/>
  <c r="D227" i="10"/>
  <c r="E224" i="10"/>
  <c r="E223" i="10" s="1"/>
  <c r="E222" i="10" s="1"/>
  <c r="E221" i="10" s="1"/>
  <c r="E220" i="10" s="1"/>
  <c r="E219" i="10" s="1"/>
  <c r="E218" i="10" s="1"/>
  <c r="E217" i="10" s="1"/>
  <c r="E216" i="10" s="1"/>
  <c r="E215" i="10" s="1"/>
  <c r="O222" i="10"/>
  <c r="Y221" i="10"/>
  <c r="Y220" i="10" s="1"/>
  <c r="Y219" i="10" s="1"/>
  <c r="Y218" i="10" s="1"/>
  <c r="Y217" i="10" s="1"/>
  <c r="Y216" i="10" s="1"/>
  <c r="Y215" i="10" s="1"/>
  <c r="O226" i="10" s="1"/>
  <c r="O225" i="10" s="1"/>
  <c r="O224" i="10" s="1"/>
  <c r="O221" i="10"/>
  <c r="O220" i="10" s="1"/>
  <c r="O219" i="10" s="1"/>
  <c r="O218" i="10" s="1"/>
  <c r="O217" i="10" s="1"/>
  <c r="O216" i="10" s="1"/>
  <c r="O215" i="10" s="1"/>
  <c r="E226" i="10" s="1"/>
  <c r="N214" i="10"/>
  <c r="N227" i="10" s="1"/>
  <c r="X214" i="10" s="1"/>
  <c r="X227" i="10" s="1"/>
  <c r="AG214" i="10" s="1"/>
  <c r="AG227" i="10" s="1"/>
  <c r="F212" i="10"/>
  <c r="P199" i="10" s="1"/>
  <c r="P212" i="10" s="1"/>
  <c r="Z199" i="10" s="1"/>
  <c r="Z212" i="10" s="1"/>
  <c r="AI199" i="10" s="1"/>
  <c r="AI212" i="10" s="1"/>
  <c r="D212" i="10"/>
  <c r="N199" i="10" s="1"/>
  <c r="N212" i="10" s="1"/>
  <c r="X199" i="10" s="1"/>
  <c r="X212" i="10" s="1"/>
  <c r="AG199" i="10" s="1"/>
  <c r="AG212" i="10" s="1"/>
  <c r="O207" i="10"/>
  <c r="Y206" i="10"/>
  <c r="O206" i="10"/>
  <c r="Y205" i="10"/>
  <c r="O205" i="10"/>
  <c r="O204" i="10" s="1"/>
  <c r="O203" i="10" s="1"/>
  <c r="O202" i="10" s="1"/>
  <c r="O201" i="10" s="1"/>
  <c r="O200" i="10" s="1"/>
  <c r="E211" i="10" s="1"/>
  <c r="E210" i="10" s="1"/>
  <c r="E209" i="10" s="1"/>
  <c r="E208" i="10" s="1"/>
  <c r="E207" i="10" s="1"/>
  <c r="E206" i="10" s="1"/>
  <c r="E205" i="10" s="1"/>
  <c r="E204" i="10" s="1"/>
  <c r="E203" i="10" s="1"/>
  <c r="E202" i="10" s="1"/>
  <c r="E201" i="10" s="1"/>
  <c r="E200" i="10" s="1"/>
  <c r="E212" i="10" s="1"/>
  <c r="O199" i="10" s="1"/>
  <c r="O212" i="10" s="1"/>
  <c r="Y199" i="10" s="1"/>
  <c r="Y212" i="10" s="1"/>
  <c r="AH199" i="10" s="1"/>
  <c r="AH212" i="10" s="1"/>
  <c r="Y204" i="10"/>
  <c r="Y203" i="10" s="1"/>
  <c r="Y202" i="10" s="1"/>
  <c r="Y201" i="10" s="1"/>
  <c r="Y200" i="10" s="1"/>
  <c r="O211" i="10" s="1"/>
  <c r="F197" i="10"/>
  <c r="D197" i="10"/>
  <c r="E195" i="10"/>
  <c r="E194" i="10" s="1"/>
  <c r="O192" i="10"/>
  <c r="O191" i="10" s="1"/>
  <c r="E192" i="10"/>
  <c r="E191" i="10" s="1"/>
  <c r="O189" i="10"/>
  <c r="O188" i="10" s="1"/>
  <c r="E189" i="10"/>
  <c r="E188" i="10"/>
  <c r="Y186" i="10"/>
  <c r="O186" i="10"/>
  <c r="E186" i="10"/>
  <c r="Y185" i="10"/>
  <c r="O196" i="10" s="1"/>
  <c r="O195" i="10" s="1"/>
  <c r="O194" i="10" s="1"/>
  <c r="O185" i="10"/>
  <c r="E185" i="10"/>
  <c r="P184" i="10"/>
  <c r="P197" i="10" s="1"/>
  <c r="Z184" i="10" s="1"/>
  <c r="Z197" i="10" s="1"/>
  <c r="AI184" i="10" s="1"/>
  <c r="AI197" i="10" s="1"/>
  <c r="N184" i="10"/>
  <c r="N197" i="10" s="1"/>
  <c r="X184" i="10" s="1"/>
  <c r="X197" i="10" s="1"/>
  <c r="AG184" i="10" s="1"/>
  <c r="AG197" i="10" s="1"/>
  <c r="F182" i="10"/>
  <c r="E182" i="10"/>
  <c r="O169" i="10" s="1"/>
  <c r="D182" i="10"/>
  <c r="N169" i="10" s="1"/>
  <c r="N182" i="10" s="1"/>
  <c r="X169" i="10" s="1"/>
  <c r="X182" i="10" s="1"/>
  <c r="AG169" i="10" s="1"/>
  <c r="AG182" i="10" s="1"/>
  <c r="O177" i="10"/>
  <c r="O176" i="10" s="1"/>
  <c r="O174" i="10"/>
  <c r="O173" i="10" s="1"/>
  <c r="O172" i="10" s="1"/>
  <c r="O171" i="10" s="1"/>
  <c r="O170" i="10" s="1"/>
  <c r="P169" i="10"/>
  <c r="P182" i="10" s="1"/>
  <c r="Z169" i="10" s="1"/>
  <c r="Z182" i="10" s="1"/>
  <c r="AI169" i="10" s="1"/>
  <c r="AI182" i="10" s="1"/>
  <c r="F167" i="10"/>
  <c r="P154" i="10" s="1"/>
  <c r="P167" i="10" s="1"/>
  <c r="Z154" i="10" s="1"/>
  <c r="Z167" i="10" s="1"/>
  <c r="AI154" i="10" s="1"/>
  <c r="AI167" i="10" s="1"/>
  <c r="E167" i="10"/>
  <c r="O154" i="10" s="1"/>
  <c r="O167" i="10" s="1"/>
  <c r="Y154" i="10" s="1"/>
  <c r="Y167" i="10" s="1"/>
  <c r="AH154" i="10" s="1"/>
  <c r="AH167" i="10" s="1"/>
  <c r="D167" i="10"/>
  <c r="N154" i="10" s="1"/>
  <c r="N167" i="10" s="1"/>
  <c r="X154" i="10" s="1"/>
  <c r="X167" i="10" s="1"/>
  <c r="AG154" i="10" s="1"/>
  <c r="AG167" i="10" s="1"/>
  <c r="F152" i="10"/>
  <c r="P139" i="10" s="1"/>
  <c r="P152" i="10" s="1"/>
  <c r="Z139" i="10" s="1"/>
  <c r="Z152" i="10" s="1"/>
  <c r="AI139" i="10" s="1"/>
  <c r="AI152" i="10" s="1"/>
  <c r="D152" i="10"/>
  <c r="Y144" i="10"/>
  <c r="Y143" i="10"/>
  <c r="Y142" i="10"/>
  <c r="Y141" i="10" s="1"/>
  <c r="Y140" i="10" s="1"/>
  <c r="O151" i="10" s="1"/>
  <c r="O150" i="10" s="1"/>
  <c r="O149" i="10" s="1"/>
  <c r="O148" i="10" s="1"/>
  <c r="O147" i="10" s="1"/>
  <c r="O146" i="10" s="1"/>
  <c r="O145" i="10" s="1"/>
  <c r="O144" i="10" s="1"/>
  <c r="O143" i="10" s="1"/>
  <c r="O142" i="10" s="1"/>
  <c r="O141" i="10" s="1"/>
  <c r="O140" i="10" s="1"/>
  <c r="E151" i="10" s="1"/>
  <c r="E150" i="10" s="1"/>
  <c r="E149" i="10" s="1"/>
  <c r="E148" i="10" s="1"/>
  <c r="E147" i="10" s="1"/>
  <c r="E146" i="10" s="1"/>
  <c r="E145" i="10" s="1"/>
  <c r="E144" i="10" s="1"/>
  <c r="E143" i="10" s="1"/>
  <c r="E142" i="10" s="1"/>
  <c r="E141" i="10" s="1"/>
  <c r="E140" i="10" s="1"/>
  <c r="E152" i="10" s="1"/>
  <c r="O139" i="10" s="1"/>
  <c r="O152" i="10" s="1"/>
  <c r="Y139" i="10" s="1"/>
  <c r="Y152" i="10" s="1"/>
  <c r="AH139" i="10" s="1"/>
  <c r="AH152" i="10" s="1"/>
  <c r="N139" i="10"/>
  <c r="N152" i="10" s="1"/>
  <c r="X139" i="10" s="1"/>
  <c r="X152" i="10" s="1"/>
  <c r="AG139" i="10" s="1"/>
  <c r="AG152" i="10" s="1"/>
  <c r="F137" i="10"/>
  <c r="P124" i="10" s="1"/>
  <c r="P137" i="10" s="1"/>
  <c r="Z124" i="10" s="1"/>
  <c r="Z137" i="10" s="1"/>
  <c r="AI124" i="10" s="1"/>
  <c r="AI137" i="10" s="1"/>
  <c r="D137" i="10"/>
  <c r="N124" i="10" s="1"/>
  <c r="N137" i="10" s="1"/>
  <c r="X124" i="10" s="1"/>
  <c r="X137" i="10" s="1"/>
  <c r="AG124" i="10" s="1"/>
  <c r="AG137" i="10" s="1"/>
  <c r="E136" i="10"/>
  <c r="E135" i="10" s="1"/>
  <c r="E134" i="10" s="1"/>
  <c r="E133" i="10" s="1"/>
  <c r="E132" i="10" s="1"/>
  <c r="E131" i="10" s="1"/>
  <c r="E130" i="10" s="1"/>
  <c r="E129" i="10" s="1"/>
  <c r="E128" i="10" s="1"/>
  <c r="E127" i="10" s="1"/>
  <c r="E126" i="10" s="1"/>
  <c r="E125" i="10" s="1"/>
  <c r="E137" i="10" s="1"/>
  <c r="O124" i="10" s="1"/>
  <c r="O133" i="10"/>
  <c r="O132" i="10" s="1"/>
  <c r="O131" i="10" s="1"/>
  <c r="O130" i="10" s="1"/>
  <c r="O129" i="10" s="1"/>
  <c r="O128" i="10" s="1"/>
  <c r="O127" i="10" s="1"/>
  <c r="O126" i="10" s="1"/>
  <c r="Y126" i="10"/>
  <c r="Y125" i="10"/>
  <c r="O136" i="10" s="1"/>
  <c r="O135" i="10" s="1"/>
  <c r="N122" i="10"/>
  <c r="X109" i="10" s="1"/>
  <c r="X122" i="10" s="1"/>
  <c r="AG109" i="10" s="1"/>
  <c r="AG122" i="10" s="1"/>
  <c r="F122" i="10"/>
  <c r="P109" i="10" s="1"/>
  <c r="P122" i="10" s="1"/>
  <c r="Z109" i="10" s="1"/>
  <c r="Z122" i="10" s="1"/>
  <c r="AI109" i="10" s="1"/>
  <c r="AI122" i="10" s="1"/>
  <c r="D122" i="10"/>
  <c r="E119" i="10"/>
  <c r="E118" i="10"/>
  <c r="E117" i="10" s="1"/>
  <c r="E116" i="10" s="1"/>
  <c r="E115" i="10" s="1"/>
  <c r="E114" i="10" s="1"/>
  <c r="E113" i="10" s="1"/>
  <c r="E112" i="10" s="1"/>
  <c r="E111" i="10" s="1"/>
  <c r="E110" i="10" s="1"/>
  <c r="E122" i="10" s="1"/>
  <c r="O109" i="10" s="1"/>
  <c r="O122" i="10" s="1"/>
  <c r="Y109" i="10" s="1"/>
  <c r="Y122" i="10" s="1"/>
  <c r="AH109" i="10" s="1"/>
  <c r="AH122" i="10" s="1"/>
  <c r="O111" i="10"/>
  <c r="O110" i="10" s="1"/>
  <c r="E121" i="10" s="1"/>
  <c r="N109" i="10"/>
  <c r="F107" i="10"/>
  <c r="P94" i="10" s="1"/>
  <c r="P107" i="10" s="1"/>
  <c r="Z94" i="10" s="1"/>
  <c r="Z107" i="10" s="1"/>
  <c r="AI94" i="10" s="1"/>
  <c r="AI107" i="10" s="1"/>
  <c r="E107" i="10"/>
  <c r="O94" i="10" s="1"/>
  <c r="O107" i="10" s="1"/>
  <c r="Y94" i="10" s="1"/>
  <c r="Y107" i="10" s="1"/>
  <c r="AH94" i="10" s="1"/>
  <c r="AH107" i="10" s="1"/>
  <c r="D107" i="10"/>
  <c r="N94" i="10" s="1"/>
  <c r="N107" i="10" s="1"/>
  <c r="X94" i="10" s="1"/>
  <c r="X107" i="10" s="1"/>
  <c r="AG94" i="10" s="1"/>
  <c r="AG107" i="10" s="1"/>
  <c r="N92" i="10"/>
  <c r="X79" i="10" s="1"/>
  <c r="X92" i="10" s="1"/>
  <c r="AG79" i="10" s="1"/>
  <c r="AG92" i="10" s="1"/>
  <c r="F92" i="10"/>
  <c r="P79" i="10" s="1"/>
  <c r="P92" i="10" s="1"/>
  <c r="Z79" i="10" s="1"/>
  <c r="Z92" i="10" s="1"/>
  <c r="AI79" i="10" s="1"/>
  <c r="AI92" i="10" s="1"/>
  <c r="E92" i="10"/>
  <c r="O79" i="10" s="1"/>
  <c r="O92" i="10" s="1"/>
  <c r="Y79" i="10" s="1"/>
  <c r="Y92" i="10" s="1"/>
  <c r="AH79" i="10" s="1"/>
  <c r="AH92" i="10" s="1"/>
  <c r="D92" i="10"/>
  <c r="N79" i="10"/>
  <c r="F77" i="10"/>
  <c r="D77" i="10"/>
  <c r="O76" i="10"/>
  <c r="O75" i="10"/>
  <c r="O74" i="10" s="1"/>
  <c r="O73" i="10" s="1"/>
  <c r="O72" i="10" s="1"/>
  <c r="O71" i="10" s="1"/>
  <c r="O70" i="10" s="1"/>
  <c r="O69" i="10" s="1"/>
  <c r="O68" i="10" s="1"/>
  <c r="O67" i="10" s="1"/>
  <c r="O66" i="10" s="1"/>
  <c r="O65" i="10" s="1"/>
  <c r="E76" i="10" s="1"/>
  <c r="E75" i="10" s="1"/>
  <c r="E74" i="10" s="1"/>
  <c r="E72" i="10"/>
  <c r="E71" i="10" s="1"/>
  <c r="E70" i="10" s="1"/>
  <c r="E69" i="10" s="1"/>
  <c r="E68" i="10" s="1"/>
  <c r="E67" i="10" s="1"/>
  <c r="E66" i="10" s="1"/>
  <c r="E65" i="10" s="1"/>
  <c r="P64" i="10"/>
  <c r="P77" i="10" s="1"/>
  <c r="Z64" i="10" s="1"/>
  <c r="Z77" i="10" s="1"/>
  <c r="AI64" i="10" s="1"/>
  <c r="AI77" i="10" s="1"/>
  <c r="N64" i="10"/>
  <c r="N77" i="10" s="1"/>
  <c r="X64" i="10" s="1"/>
  <c r="X77" i="10" s="1"/>
  <c r="AG64" i="10" s="1"/>
  <c r="AG77" i="10" s="1"/>
  <c r="F62" i="10"/>
  <c r="P48" i="10" s="1"/>
  <c r="P62" i="10" s="1"/>
  <c r="Z48" i="10" s="1"/>
  <c r="Z62" i="10" s="1"/>
  <c r="AI48" i="10" s="1"/>
  <c r="AI62" i="10" s="1"/>
  <c r="D62" i="10"/>
  <c r="E50" i="10"/>
  <c r="E49" i="10" s="1"/>
  <c r="E62" i="10" s="1"/>
  <c r="O48" i="10" s="1"/>
  <c r="O62" i="10" s="1"/>
  <c r="Y48" i="10" s="1"/>
  <c r="Y62" i="10" s="1"/>
  <c r="AH48" i="10" s="1"/>
  <c r="AH62" i="10" s="1"/>
  <c r="N48" i="10"/>
  <c r="N62" i="10" s="1"/>
  <c r="X48" i="10" s="1"/>
  <c r="X62" i="10" s="1"/>
  <c r="AG48" i="10" s="1"/>
  <c r="AG62" i="10" s="1"/>
  <c r="F46" i="10"/>
  <c r="E46" i="10"/>
  <c r="O33" i="10" s="1"/>
  <c r="O46" i="10" s="1"/>
  <c r="Y33" i="10" s="1"/>
  <c r="Y46" i="10" s="1"/>
  <c r="AH33" i="10" s="1"/>
  <c r="AH46" i="10" s="1"/>
  <c r="D46" i="10"/>
  <c r="P33" i="10"/>
  <c r="P46" i="10" s="1"/>
  <c r="Z33" i="10" s="1"/>
  <c r="Z46" i="10" s="1"/>
  <c r="AI33" i="10" s="1"/>
  <c r="AI46" i="10" s="1"/>
  <c r="N33" i="10"/>
  <c r="N46" i="10" s="1"/>
  <c r="X33" i="10" s="1"/>
  <c r="X46" i="10" s="1"/>
  <c r="AG33" i="10" s="1"/>
  <c r="AG46" i="10" s="1"/>
  <c r="F31" i="10"/>
  <c r="P18" i="10" s="1"/>
  <c r="P31" i="10" s="1"/>
  <c r="Z18" i="10" s="1"/>
  <c r="Z31" i="10" s="1"/>
  <c r="AI18" i="10" s="1"/>
  <c r="AI31" i="10" s="1"/>
  <c r="E31" i="10"/>
  <c r="O18" i="10" s="1"/>
  <c r="O31" i="10" s="1"/>
  <c r="Y18" i="10" s="1"/>
  <c r="Y31" i="10" s="1"/>
  <c r="AH18" i="10" s="1"/>
  <c r="AH31" i="10" s="1"/>
  <c r="D31" i="10"/>
  <c r="N18" i="10" s="1"/>
  <c r="N31" i="10" s="1"/>
  <c r="X18" i="10" s="1"/>
  <c r="X31" i="10" s="1"/>
  <c r="AG18" i="10" s="1"/>
  <c r="AG31" i="10" s="1"/>
  <c r="F16" i="10"/>
  <c r="P3" i="10" s="1"/>
  <c r="P16" i="10" s="1"/>
  <c r="Z3" i="10" s="1"/>
  <c r="Z16" i="10" s="1"/>
  <c r="AI3" i="10" s="1"/>
  <c r="AI16" i="10" s="1"/>
  <c r="D16" i="10"/>
  <c r="N3" i="10" s="1"/>
  <c r="N16" i="10" s="1"/>
  <c r="X3" i="10" s="1"/>
  <c r="X16" i="10" s="1"/>
  <c r="AG3" i="10" s="1"/>
  <c r="AG16" i="10" s="1"/>
  <c r="O12" i="10"/>
  <c r="O11" i="10" s="1"/>
  <c r="O10" i="10" s="1"/>
  <c r="O9" i="10" s="1"/>
  <c r="O8" i="10" s="1"/>
  <c r="O7" i="10" s="1"/>
  <c r="O6" i="10" s="1"/>
  <c r="O5" i="10" s="1"/>
  <c r="O4" i="10" s="1"/>
  <c r="E12" i="10"/>
  <c r="E11" i="10" s="1"/>
  <c r="E10" i="10" s="1"/>
  <c r="E9" i="10" s="1"/>
  <c r="E8" i="10" s="1"/>
  <c r="E7" i="10" s="1"/>
  <c r="E6" i="10" s="1"/>
  <c r="E16" i="10" s="1"/>
  <c r="O3" i="10" s="1"/>
  <c r="E4" i="10"/>
  <c r="F241" i="9"/>
  <c r="P228" i="9" s="1"/>
  <c r="P241" i="9" s="1"/>
  <c r="Z228" i="9" s="1"/>
  <c r="Z241" i="9" s="1"/>
  <c r="AI228" i="9" s="1"/>
  <c r="AI241" i="9" s="1"/>
  <c r="D241" i="9"/>
  <c r="N228" i="9" s="1"/>
  <c r="N241" i="9" s="1"/>
  <c r="X228" i="9" s="1"/>
  <c r="X241" i="9" s="1"/>
  <c r="AG228" i="9" s="1"/>
  <c r="AG241" i="9" s="1"/>
  <c r="E239" i="9"/>
  <c r="E238" i="9" s="1"/>
  <c r="E237" i="9" s="1"/>
  <c r="E236" i="9" s="1"/>
  <c r="E235" i="9" s="1"/>
  <c r="E234" i="9" s="1"/>
  <c r="E233" i="9" s="1"/>
  <c r="E232" i="9" s="1"/>
  <c r="E231" i="9" s="1"/>
  <c r="E230" i="9" s="1"/>
  <c r="E229" i="9" s="1"/>
  <c r="E241" i="9" s="1"/>
  <c r="O228" i="9" s="1"/>
  <c r="O241" i="9" s="1"/>
  <c r="Y228" i="9" s="1"/>
  <c r="Y241" i="9" s="1"/>
  <c r="AH241" i="9" s="1"/>
  <c r="P230" i="9"/>
  <c r="F226" i="9"/>
  <c r="P213" i="9" s="1"/>
  <c r="P226" i="9" s="1"/>
  <c r="Z213" i="9" s="1"/>
  <c r="Z226" i="9" s="1"/>
  <c r="AI213" i="9" s="1"/>
  <c r="AI226" i="9" s="1"/>
  <c r="D226" i="9"/>
  <c r="N213" i="9" s="1"/>
  <c r="N226" i="9" s="1"/>
  <c r="X213" i="9" s="1"/>
  <c r="X226" i="9" s="1"/>
  <c r="AG213" i="9" s="1"/>
  <c r="AG226" i="9" s="1"/>
  <c r="E224" i="9"/>
  <c r="E218" i="9"/>
  <c r="E217" i="9" s="1"/>
  <c r="E216" i="9" s="1"/>
  <c r="E215" i="9" s="1"/>
  <c r="E214" i="9" s="1"/>
  <c r="F211" i="9"/>
  <c r="P198" i="9" s="1"/>
  <c r="P211" i="9" s="1"/>
  <c r="Z198" i="9" s="1"/>
  <c r="Z211" i="9" s="1"/>
  <c r="AI198" i="9" s="1"/>
  <c r="AI211" i="9" s="1"/>
  <c r="D211" i="9"/>
  <c r="N198" i="9" s="1"/>
  <c r="N211" i="9" s="1"/>
  <c r="X198" i="9" s="1"/>
  <c r="X211" i="9" s="1"/>
  <c r="AG198" i="9" s="1"/>
  <c r="AG211" i="9" s="1"/>
  <c r="AM199" i="9" s="1"/>
  <c r="E200" i="9"/>
  <c r="E199" i="9" s="1"/>
  <c r="E211" i="9" s="1"/>
  <c r="O198" i="9" s="1"/>
  <c r="O211" i="9" s="1"/>
  <c r="Y198" i="9" s="1"/>
  <c r="Y211" i="9" s="1"/>
  <c r="AH198" i="9" s="1"/>
  <c r="AH211" i="9" s="1"/>
  <c r="F196" i="9"/>
  <c r="P183" i="9" s="1"/>
  <c r="P196" i="9" s="1"/>
  <c r="Z183" i="9" s="1"/>
  <c r="Z196" i="9" s="1"/>
  <c r="AI183" i="9" s="1"/>
  <c r="AI196" i="9" s="1"/>
  <c r="D196" i="9"/>
  <c r="N183" i="9" s="1"/>
  <c r="N196" i="9" s="1"/>
  <c r="X183" i="9" s="1"/>
  <c r="X196" i="9" s="1"/>
  <c r="AG183" i="9" s="1"/>
  <c r="AG196" i="9" s="1"/>
  <c r="E194" i="9"/>
  <c r="E193" i="9" s="1"/>
  <c r="O191" i="9"/>
  <c r="O190" i="9" s="1"/>
  <c r="O189" i="9" s="1"/>
  <c r="O188" i="9" s="1"/>
  <c r="O187" i="9" s="1"/>
  <c r="O186" i="9" s="1"/>
  <c r="O185" i="9" s="1"/>
  <c r="O184" i="9" s="1"/>
  <c r="E191" i="9"/>
  <c r="E190" i="9" s="1"/>
  <c r="E189" i="9" s="1"/>
  <c r="E188" i="9" s="1"/>
  <c r="E187" i="9" s="1"/>
  <c r="E186" i="9" s="1"/>
  <c r="E185" i="9" s="1"/>
  <c r="E184" i="9" s="1"/>
  <c r="F181" i="9"/>
  <c r="P168" i="9" s="1"/>
  <c r="P181" i="9" s="1"/>
  <c r="Z168" i="9" s="1"/>
  <c r="Z181" i="9" s="1"/>
  <c r="AI168" i="9" s="1"/>
  <c r="AI181" i="9" s="1"/>
  <c r="D181" i="9"/>
  <c r="N168" i="9" s="1"/>
  <c r="N181" i="9" s="1"/>
  <c r="X168" i="9" s="1"/>
  <c r="X181" i="9" s="1"/>
  <c r="AG168" i="9" s="1"/>
  <c r="AG181" i="9" s="1"/>
  <c r="Y174" i="9"/>
  <c r="Y173" i="9" s="1"/>
  <c r="Y172" i="9" s="1"/>
  <c r="Y171" i="9" s="1"/>
  <c r="Y170" i="9" s="1"/>
  <c r="Y169" i="9" s="1"/>
  <c r="O180" i="9" s="1"/>
  <c r="O179" i="9" s="1"/>
  <c r="O178" i="9" s="1"/>
  <c r="O177" i="9" s="1"/>
  <c r="O176" i="9" s="1"/>
  <c r="O175" i="9" s="1"/>
  <c r="O174" i="9" s="1"/>
  <c r="O173" i="9" s="1"/>
  <c r="O172" i="9" s="1"/>
  <c r="O171" i="9" s="1"/>
  <c r="O170" i="9" s="1"/>
  <c r="O169" i="9" s="1"/>
  <c r="E180" i="9" s="1"/>
  <c r="E179" i="9" s="1"/>
  <c r="E178" i="9" s="1"/>
  <c r="E177" i="9" s="1"/>
  <c r="E176" i="9" s="1"/>
  <c r="E175" i="9" s="1"/>
  <c r="E174" i="9" s="1"/>
  <c r="E173" i="9" s="1"/>
  <c r="E172" i="9" s="1"/>
  <c r="E171" i="9" s="1"/>
  <c r="E170" i="9" s="1"/>
  <c r="E169" i="9" s="1"/>
  <c r="E181" i="9" s="1"/>
  <c r="O168" i="9" s="1"/>
  <c r="O181" i="9" s="1"/>
  <c r="Y168" i="9" s="1"/>
  <c r="Y181" i="9" s="1"/>
  <c r="AH168" i="9" s="1"/>
  <c r="AH181" i="9" s="1"/>
  <c r="F166" i="9"/>
  <c r="P153" i="9" s="1"/>
  <c r="P166" i="9" s="1"/>
  <c r="Z153" i="9" s="1"/>
  <c r="Z166" i="9" s="1"/>
  <c r="AI153" i="9" s="1"/>
  <c r="AI166" i="9" s="1"/>
  <c r="D166" i="9"/>
  <c r="N153" i="9" s="1"/>
  <c r="N166" i="9" s="1"/>
  <c r="X153" i="9" s="1"/>
  <c r="X166" i="9" s="1"/>
  <c r="AG153" i="9" s="1"/>
  <c r="AG166" i="9" s="1"/>
  <c r="O162" i="9"/>
  <c r="E161" i="9"/>
  <c r="E166" i="9" s="1"/>
  <c r="O153" i="9" s="1"/>
  <c r="O166" i="9" s="1"/>
  <c r="Y153" i="9" s="1"/>
  <c r="Y166" i="9" s="1"/>
  <c r="AH153" i="9" s="1"/>
  <c r="AH166" i="9" s="1"/>
  <c r="F151" i="9"/>
  <c r="P138" i="9" s="1"/>
  <c r="P151" i="9" s="1"/>
  <c r="Z138" i="9" s="1"/>
  <c r="Z151" i="9" s="1"/>
  <c r="AI138" i="9" s="1"/>
  <c r="AI151" i="9" s="1"/>
  <c r="D151" i="9"/>
  <c r="N138" i="9" s="1"/>
  <c r="N151" i="9" s="1"/>
  <c r="X138" i="9" s="1"/>
  <c r="X151" i="9" s="1"/>
  <c r="AG138" i="9" s="1"/>
  <c r="E147" i="9"/>
  <c r="E146" i="9" s="1"/>
  <c r="E145" i="9" s="1"/>
  <c r="O146" i="9"/>
  <c r="O145" i="9" s="1"/>
  <c r="E143" i="9"/>
  <c r="E142" i="9" s="1"/>
  <c r="E141" i="9" s="1"/>
  <c r="O140" i="9"/>
  <c r="O139" i="9" s="1"/>
  <c r="E139" i="9"/>
  <c r="F136" i="9"/>
  <c r="P123" i="9" s="1"/>
  <c r="P136" i="9" s="1"/>
  <c r="Z123" i="9" s="1"/>
  <c r="Z136" i="9" s="1"/>
  <c r="AI123" i="9" s="1"/>
  <c r="AI136" i="9" s="1"/>
  <c r="E136" i="9"/>
  <c r="O123" i="9" s="1"/>
  <c r="O136" i="9" s="1"/>
  <c r="Y123" i="9" s="1"/>
  <c r="Y136" i="9" s="1"/>
  <c r="AH123" i="9" s="1"/>
  <c r="AH136" i="9" s="1"/>
  <c r="D136" i="9"/>
  <c r="N123" i="9" s="1"/>
  <c r="N136" i="9" s="1"/>
  <c r="X123" i="9" s="1"/>
  <c r="X136" i="9" s="1"/>
  <c r="AG123" i="9" s="1"/>
  <c r="AG136" i="9" s="1"/>
  <c r="F121" i="9"/>
  <c r="D121" i="9"/>
  <c r="N108" i="9" s="1"/>
  <c r="N121" i="9" s="1"/>
  <c r="X108" i="9" s="1"/>
  <c r="X121" i="9" s="1"/>
  <c r="AG108" i="9" s="1"/>
  <c r="AG121" i="9" s="1"/>
  <c r="O119" i="9"/>
  <c r="O118" i="9" s="1"/>
  <c r="E117" i="9"/>
  <c r="E116" i="9" s="1"/>
  <c r="E115" i="9" s="1"/>
  <c r="E114" i="9" s="1"/>
  <c r="E113" i="9" s="1"/>
  <c r="E112" i="9" s="1"/>
  <c r="E111" i="9" s="1"/>
  <c r="E110" i="9" s="1"/>
  <c r="E109" i="9" s="1"/>
  <c r="E121" i="9" s="1"/>
  <c r="O108" i="9" s="1"/>
  <c r="O116" i="9"/>
  <c r="O115" i="9" s="1"/>
  <c r="Y115" i="9"/>
  <c r="Y113" i="9"/>
  <c r="Y112" i="9" s="1"/>
  <c r="O113" i="9"/>
  <c r="O112" i="9" s="1"/>
  <c r="Y110" i="9"/>
  <c r="Y109" i="9" s="1"/>
  <c r="O110" i="9"/>
  <c r="O109" i="9" s="1"/>
  <c r="P108" i="9"/>
  <c r="P121" i="9" s="1"/>
  <c r="Z108" i="9" s="1"/>
  <c r="Z121" i="9" s="1"/>
  <c r="AI108" i="9" s="1"/>
  <c r="AI121" i="9" s="1"/>
  <c r="F106" i="9"/>
  <c r="P93" i="9" s="1"/>
  <c r="P106" i="9" s="1"/>
  <c r="Z93" i="9" s="1"/>
  <c r="Z106" i="9" s="1"/>
  <c r="AI93" i="9" s="1"/>
  <c r="AI106" i="9" s="1"/>
  <c r="D106" i="9"/>
  <c r="N93" i="9" s="1"/>
  <c r="N106" i="9" s="1"/>
  <c r="X93" i="9" s="1"/>
  <c r="X106" i="9" s="1"/>
  <c r="AG93" i="9" s="1"/>
  <c r="AG106" i="9" s="1"/>
  <c r="E96" i="9"/>
  <c r="E95" i="9" s="1"/>
  <c r="E94" i="9" s="1"/>
  <c r="E106" i="9" s="1"/>
  <c r="O93" i="9" s="1"/>
  <c r="O106" i="9" s="1"/>
  <c r="Y93" i="9" s="1"/>
  <c r="Y106" i="9" s="1"/>
  <c r="AH93" i="9" s="1"/>
  <c r="AH106" i="9" s="1"/>
  <c r="F91" i="9"/>
  <c r="P78" i="9" s="1"/>
  <c r="P91" i="9" s="1"/>
  <c r="Z78" i="9" s="1"/>
  <c r="Z91" i="9" s="1"/>
  <c r="AI78" i="9" s="1"/>
  <c r="AI91" i="9" s="1"/>
  <c r="D91" i="9"/>
  <c r="N78" i="9" s="1"/>
  <c r="N91" i="9" s="1"/>
  <c r="X78" i="9" s="1"/>
  <c r="X91" i="9" s="1"/>
  <c r="AG78" i="9" s="1"/>
  <c r="AG91" i="9" s="1"/>
  <c r="E89" i="9"/>
  <c r="E88" i="9" s="1"/>
  <c r="E87" i="9" s="1"/>
  <c r="E86" i="9" s="1"/>
  <c r="E85" i="9" s="1"/>
  <c r="E84" i="9" s="1"/>
  <c r="E83" i="9" s="1"/>
  <c r="E82" i="9" s="1"/>
  <c r="E81" i="9" s="1"/>
  <c r="E80" i="9" s="1"/>
  <c r="E79" i="9" s="1"/>
  <c r="E91" i="9" s="1"/>
  <c r="O78" i="9" s="1"/>
  <c r="O81" i="9"/>
  <c r="O80" i="9" s="1"/>
  <c r="O79" i="9" s="1"/>
  <c r="F76" i="9"/>
  <c r="D76" i="9"/>
  <c r="N63" i="9" s="1"/>
  <c r="N76" i="9" s="1"/>
  <c r="X63" i="9" s="1"/>
  <c r="X76" i="9" s="1"/>
  <c r="AG63" i="9" s="1"/>
  <c r="AG76" i="9" s="1"/>
  <c r="P73" i="9"/>
  <c r="O72" i="9"/>
  <c r="O71" i="9" s="1"/>
  <c r="O70" i="9" s="1"/>
  <c r="O69" i="9" s="1"/>
  <c r="O68" i="9" s="1"/>
  <c r="O67" i="9" s="1"/>
  <c r="O66" i="9" s="1"/>
  <c r="O65" i="9" s="1"/>
  <c r="O64" i="9" s="1"/>
  <c r="E75" i="9" s="1"/>
  <c r="E74" i="9" s="1"/>
  <c r="E73" i="9" s="1"/>
  <c r="E72" i="9" s="1"/>
  <c r="E71" i="9" s="1"/>
  <c r="E70" i="9" s="1"/>
  <c r="E69" i="9" s="1"/>
  <c r="E68" i="9" s="1"/>
  <c r="E67" i="9" s="1"/>
  <c r="E66" i="9" s="1"/>
  <c r="E65" i="9" s="1"/>
  <c r="E64" i="9" s="1"/>
  <c r="E76" i="9" s="1"/>
  <c r="O63" i="9" s="1"/>
  <c r="O76" i="9" s="1"/>
  <c r="Y63" i="9" s="1"/>
  <c r="Y76" i="9" s="1"/>
  <c r="AH63" i="9" s="1"/>
  <c r="AH76" i="9" s="1"/>
  <c r="P63" i="9"/>
  <c r="P76" i="9" s="1"/>
  <c r="Z63" i="9" s="1"/>
  <c r="Z76" i="9" s="1"/>
  <c r="AI63" i="9" s="1"/>
  <c r="AI76" i="9" s="1"/>
  <c r="F61" i="9"/>
  <c r="P48" i="9" s="1"/>
  <c r="P61" i="9" s="1"/>
  <c r="Z48" i="9" s="1"/>
  <c r="Z61" i="9" s="1"/>
  <c r="AI48" i="9" s="1"/>
  <c r="AI61" i="9" s="1"/>
  <c r="D61" i="9"/>
  <c r="N48" i="9" s="1"/>
  <c r="N61" i="9" s="1"/>
  <c r="X48" i="9" s="1"/>
  <c r="X61" i="9" s="1"/>
  <c r="AG48" i="9" s="1"/>
  <c r="AG61" i="9" s="1"/>
  <c r="Y53" i="9"/>
  <c r="Y52" i="9" s="1"/>
  <c r="Y51" i="9" s="1"/>
  <c r="Y50" i="9" s="1"/>
  <c r="Y49" i="9" s="1"/>
  <c r="O60" i="9" s="1"/>
  <c r="O59" i="9" s="1"/>
  <c r="O58" i="9" s="1"/>
  <c r="O57" i="9" s="1"/>
  <c r="O56" i="9" s="1"/>
  <c r="O55" i="9" s="1"/>
  <c r="O54" i="9" s="1"/>
  <c r="O53" i="9" s="1"/>
  <c r="O52" i="9" s="1"/>
  <c r="O51" i="9" s="1"/>
  <c r="O50" i="9" s="1"/>
  <c r="O49" i="9" s="1"/>
  <c r="E60" i="9" s="1"/>
  <c r="E59" i="9" s="1"/>
  <c r="E58" i="9" s="1"/>
  <c r="E57" i="9" s="1"/>
  <c r="E56" i="9" s="1"/>
  <c r="E55" i="9" s="1"/>
  <c r="E54" i="9" s="1"/>
  <c r="E53" i="9" s="1"/>
  <c r="E52" i="9" s="1"/>
  <c r="E51" i="9" s="1"/>
  <c r="E50" i="9" s="1"/>
  <c r="E49" i="9" s="1"/>
  <c r="E61" i="9" s="1"/>
  <c r="O48" i="9" s="1"/>
  <c r="O61" i="9" s="1"/>
  <c r="Y48" i="9" s="1"/>
  <c r="Y61" i="9" s="1"/>
  <c r="AH48" i="9" s="1"/>
  <c r="AH61" i="9" s="1"/>
  <c r="F46" i="9"/>
  <c r="P33" i="9" s="1"/>
  <c r="P46" i="9" s="1"/>
  <c r="Z33" i="9" s="1"/>
  <c r="D46" i="9"/>
  <c r="N33" i="9" s="1"/>
  <c r="N46" i="9" s="1"/>
  <c r="X33" i="9" s="1"/>
  <c r="X46" i="9" s="1"/>
  <c r="AG33" i="9" s="1"/>
  <c r="AG46" i="9" s="1"/>
  <c r="E36" i="9"/>
  <c r="E35" i="9" s="1"/>
  <c r="E34" i="9" s="1"/>
  <c r="E46" i="9" s="1"/>
  <c r="O33" i="9" s="1"/>
  <c r="O46" i="9" s="1"/>
  <c r="Y33" i="9" s="1"/>
  <c r="Y46" i="9" s="1"/>
  <c r="AH33" i="9" s="1"/>
  <c r="AH46" i="9" s="1"/>
  <c r="Z34" i="9"/>
  <c r="F31" i="9"/>
  <c r="P18" i="9" s="1"/>
  <c r="P31" i="9" s="1"/>
  <c r="Z18" i="9" s="1"/>
  <c r="Z31" i="9" s="1"/>
  <c r="AI18" i="9" s="1"/>
  <c r="AI31" i="9" s="1"/>
  <c r="D31" i="9"/>
  <c r="N18" i="9" s="1"/>
  <c r="N31" i="9" s="1"/>
  <c r="X18" i="9" s="1"/>
  <c r="X31" i="9" s="1"/>
  <c r="AG18" i="9" s="1"/>
  <c r="AG31" i="9" s="1"/>
  <c r="E25" i="9"/>
  <c r="E23" i="9"/>
  <c r="E21" i="9"/>
  <c r="E20" i="9" s="1"/>
  <c r="E19" i="9" s="1"/>
  <c r="F16" i="9"/>
  <c r="P3" i="9" s="1"/>
  <c r="P16" i="9" s="1"/>
  <c r="Z3" i="9" s="1"/>
  <c r="Z16" i="9" s="1"/>
  <c r="AI3" i="9" s="1"/>
  <c r="AI16" i="9" s="1"/>
  <c r="D16" i="9"/>
  <c r="N3" i="9" s="1"/>
  <c r="N16" i="9" s="1"/>
  <c r="X3" i="9" s="1"/>
  <c r="X16" i="9" s="1"/>
  <c r="AG3" i="9" s="1"/>
  <c r="AG16" i="9" s="1"/>
  <c r="E14" i="9"/>
  <c r="E13" i="9" s="1"/>
  <c r="E10" i="9"/>
  <c r="E9" i="9" s="1"/>
  <c r="E8" i="9" s="1"/>
  <c r="E6" i="9"/>
  <c r="E5" i="9" s="1"/>
  <c r="E4" i="9" s="1"/>
  <c r="F241" i="8"/>
  <c r="P228" i="8" s="1"/>
  <c r="P241" i="8" s="1"/>
  <c r="Z228" i="8" s="1"/>
  <c r="Z241" i="8" s="1"/>
  <c r="AI228" i="8" s="1"/>
  <c r="AI241" i="8" s="1"/>
  <c r="D241" i="8"/>
  <c r="N228" i="8" s="1"/>
  <c r="N241" i="8" s="1"/>
  <c r="X228" i="8" s="1"/>
  <c r="X241" i="8" s="1"/>
  <c r="AG228" i="8" s="1"/>
  <c r="AG241" i="8" s="1"/>
  <c r="O236" i="8"/>
  <c r="O235" i="8" s="1"/>
  <c r="O234" i="8" s="1"/>
  <c r="O233" i="8" s="1"/>
  <c r="O232" i="8" s="1"/>
  <c r="O231" i="8" s="1"/>
  <c r="O230" i="8" s="1"/>
  <c r="O229" i="8" s="1"/>
  <c r="E235" i="8"/>
  <c r="E234" i="8" s="1"/>
  <c r="E233" i="8" s="1"/>
  <c r="E232" i="8" s="1"/>
  <c r="Y230" i="8"/>
  <c r="Y229" i="8" s="1"/>
  <c r="E230" i="8"/>
  <c r="E229" i="8" s="1"/>
  <c r="F226" i="8"/>
  <c r="P213" i="8" s="1"/>
  <c r="P226" i="8" s="1"/>
  <c r="Z213" i="8" s="1"/>
  <c r="Z226" i="8" s="1"/>
  <c r="AI213" i="8" s="1"/>
  <c r="AI226" i="8" s="1"/>
  <c r="D226" i="8"/>
  <c r="N213" i="8" s="1"/>
  <c r="N226" i="8" s="1"/>
  <c r="X213" i="8" s="1"/>
  <c r="X226" i="8" s="1"/>
  <c r="AG213" i="8" s="1"/>
  <c r="AG226" i="8" s="1"/>
  <c r="E224" i="8"/>
  <c r="E223" i="8" s="1"/>
  <c r="E221" i="8"/>
  <c r="E220" i="8" s="1"/>
  <c r="E218" i="8"/>
  <c r="E217" i="8" s="1"/>
  <c r="E216" i="8" s="1"/>
  <c r="E215" i="8" s="1"/>
  <c r="E214" i="8" s="1"/>
  <c r="F211" i="8"/>
  <c r="P198" i="8" s="1"/>
  <c r="P211" i="8" s="1"/>
  <c r="Z198" i="8" s="1"/>
  <c r="Z211" i="8" s="1"/>
  <c r="AI198" i="8" s="1"/>
  <c r="AI211" i="8" s="1"/>
  <c r="D211" i="8"/>
  <c r="N198" i="8" s="1"/>
  <c r="N211" i="8" s="1"/>
  <c r="X198" i="8" s="1"/>
  <c r="X211" i="8" s="1"/>
  <c r="AG198" i="8" s="1"/>
  <c r="AG211" i="8" s="1"/>
  <c r="O210" i="8"/>
  <c r="O209" i="8" s="1"/>
  <c r="O208" i="8" s="1"/>
  <c r="O207" i="8" s="1"/>
  <c r="O206" i="8" s="1"/>
  <c r="O205" i="8" s="1"/>
  <c r="O204" i="8" s="1"/>
  <c r="E208" i="8"/>
  <c r="E207" i="8" s="1"/>
  <c r="O201" i="8"/>
  <c r="O200" i="8" s="1"/>
  <c r="O199" i="8" s="1"/>
  <c r="E210" i="8" s="1"/>
  <c r="E200" i="8"/>
  <c r="E199" i="8" s="1"/>
  <c r="F196" i="8"/>
  <c r="P183" i="8" s="1"/>
  <c r="P196" i="8" s="1"/>
  <c r="Z183" i="8" s="1"/>
  <c r="Z196" i="8" s="1"/>
  <c r="AI183" i="8" s="1"/>
  <c r="AI196" i="8" s="1"/>
  <c r="D196" i="8"/>
  <c r="N183" i="8" s="1"/>
  <c r="N196" i="8" s="1"/>
  <c r="X183" i="8" s="1"/>
  <c r="X196" i="8" s="1"/>
  <c r="AG183" i="8" s="1"/>
  <c r="AG196" i="8" s="1"/>
  <c r="E193" i="8"/>
  <c r="E192" i="8" s="1"/>
  <c r="E191" i="8" s="1"/>
  <c r="E190" i="8" s="1"/>
  <c r="E189" i="8" s="1"/>
  <c r="E188" i="8" s="1"/>
  <c r="E187" i="8" s="1"/>
  <c r="E186" i="8" s="1"/>
  <c r="E185" i="8" s="1"/>
  <c r="E196" i="8" s="1"/>
  <c r="O183" i="8" s="1"/>
  <c r="O196" i="8" s="1"/>
  <c r="Y183" i="8" s="1"/>
  <c r="Y196" i="8" s="1"/>
  <c r="AH183" i="8" s="1"/>
  <c r="AH196" i="8" s="1"/>
  <c r="F181" i="8"/>
  <c r="P168" i="8" s="1"/>
  <c r="E181" i="8"/>
  <c r="O168" i="8" s="1"/>
  <c r="O181" i="8" s="1"/>
  <c r="Y168" i="8" s="1"/>
  <c r="Y181" i="8" s="1"/>
  <c r="AH168" i="8" s="1"/>
  <c r="AH181" i="8" s="1"/>
  <c r="D181" i="8"/>
  <c r="N168" i="8" s="1"/>
  <c r="N181" i="8" s="1"/>
  <c r="X168" i="8" s="1"/>
  <c r="X181" i="8" s="1"/>
  <c r="AG168" i="8" s="1"/>
  <c r="AG181" i="8" s="1"/>
  <c r="P178" i="8"/>
  <c r="F166" i="8"/>
  <c r="P153" i="8" s="1"/>
  <c r="P166" i="8" s="1"/>
  <c r="Z153" i="8" s="1"/>
  <c r="Z166" i="8" s="1"/>
  <c r="AI153" i="8" s="1"/>
  <c r="AI166" i="8" s="1"/>
  <c r="E166" i="8"/>
  <c r="O153" i="8" s="1"/>
  <c r="O166" i="8" s="1"/>
  <c r="Y153" i="8" s="1"/>
  <c r="Y166" i="8" s="1"/>
  <c r="AH153" i="8" s="1"/>
  <c r="AH166" i="8" s="1"/>
  <c r="D166" i="8"/>
  <c r="N153" i="8" s="1"/>
  <c r="N166" i="8" s="1"/>
  <c r="X153" i="8" s="1"/>
  <c r="X166" i="8" s="1"/>
  <c r="AG153" i="8" s="1"/>
  <c r="AG166" i="8" s="1"/>
  <c r="F151" i="8"/>
  <c r="P138" i="8" s="1"/>
  <c r="P151" i="8" s="1"/>
  <c r="Z138" i="8" s="1"/>
  <c r="Z151" i="8" s="1"/>
  <c r="AI138" i="8" s="1"/>
  <c r="AI151" i="8" s="1"/>
  <c r="D151" i="8"/>
  <c r="N138" i="8" s="1"/>
  <c r="N151" i="8" s="1"/>
  <c r="X138" i="8" s="1"/>
  <c r="X151" i="8" s="1"/>
  <c r="AG138" i="8" s="1"/>
  <c r="AG151" i="8" s="1"/>
  <c r="Y145" i="8"/>
  <c r="Y143" i="8"/>
  <c r="Y142" i="8" s="1"/>
  <c r="Y141" i="8" s="1"/>
  <c r="Y140" i="8" s="1"/>
  <c r="Y139" i="8" s="1"/>
  <c r="O150" i="8" s="1"/>
  <c r="O149" i="8" s="1"/>
  <c r="O148" i="8" s="1"/>
  <c r="O147" i="8" s="1"/>
  <c r="O146" i="8" s="1"/>
  <c r="O145" i="8" s="1"/>
  <c r="O144" i="8" s="1"/>
  <c r="O143" i="8" s="1"/>
  <c r="O142" i="8" s="1"/>
  <c r="O139" i="8"/>
  <c r="E150" i="8" s="1"/>
  <c r="E149" i="8" s="1"/>
  <c r="E148" i="8" s="1"/>
  <c r="E147" i="8" s="1"/>
  <c r="E146" i="8" s="1"/>
  <c r="E145" i="8" s="1"/>
  <c r="E144" i="8" s="1"/>
  <c r="E143" i="8" s="1"/>
  <c r="E142" i="8" s="1"/>
  <c r="E141" i="8" s="1"/>
  <c r="E140" i="8" s="1"/>
  <c r="E139" i="8" s="1"/>
  <c r="E151" i="8" s="1"/>
  <c r="O138" i="8" s="1"/>
  <c r="F136" i="8"/>
  <c r="P123" i="8" s="1"/>
  <c r="P136" i="8" s="1"/>
  <c r="Z123" i="8" s="1"/>
  <c r="Z136" i="8" s="1"/>
  <c r="AI123" i="8" s="1"/>
  <c r="AI136" i="8" s="1"/>
  <c r="E136" i="8"/>
  <c r="O123" i="8" s="1"/>
  <c r="O136" i="8" s="1"/>
  <c r="Y123" i="8" s="1"/>
  <c r="Y136" i="8" s="1"/>
  <c r="AH123" i="8" s="1"/>
  <c r="AH136" i="8" s="1"/>
  <c r="D136" i="8"/>
  <c r="N123" i="8" s="1"/>
  <c r="N136" i="8" s="1"/>
  <c r="X123" i="8" s="1"/>
  <c r="X136" i="8" s="1"/>
  <c r="AG123" i="8" s="1"/>
  <c r="AG136" i="8" s="1"/>
  <c r="F121" i="8"/>
  <c r="P108" i="8" s="1"/>
  <c r="P121" i="8" s="1"/>
  <c r="Z108" i="8" s="1"/>
  <c r="Z121" i="8" s="1"/>
  <c r="AI108" i="8" s="1"/>
  <c r="AI121" i="8" s="1"/>
  <c r="E121" i="8"/>
  <c r="O108" i="8" s="1"/>
  <c r="D121" i="8"/>
  <c r="N108" i="8" s="1"/>
  <c r="N121" i="8" s="1"/>
  <c r="X108" i="8" s="1"/>
  <c r="X121" i="8" s="1"/>
  <c r="AG108" i="8" s="1"/>
  <c r="AG121" i="8" s="1"/>
  <c r="O119" i="8"/>
  <c r="O118" i="8" s="1"/>
  <c r="O116" i="8"/>
  <c r="O113" i="8"/>
  <c r="O112" i="8" s="1"/>
  <c r="O111" i="8" s="1"/>
  <c r="Y110" i="8"/>
  <c r="Y109" i="8"/>
  <c r="F106" i="8"/>
  <c r="P93" i="8" s="1"/>
  <c r="P106" i="8" s="1"/>
  <c r="Z93" i="8" s="1"/>
  <c r="Z106" i="8" s="1"/>
  <c r="AI93" i="8" s="1"/>
  <c r="AI106" i="8" s="1"/>
  <c r="D106" i="8"/>
  <c r="N93" i="8" s="1"/>
  <c r="N106" i="8" s="1"/>
  <c r="X93" i="8" s="1"/>
  <c r="X106" i="8" s="1"/>
  <c r="AG93" i="8" s="1"/>
  <c r="AG106" i="8" s="1"/>
  <c r="Y94" i="8"/>
  <c r="O105" i="8" s="1"/>
  <c r="O104" i="8" s="1"/>
  <c r="O103" i="8" s="1"/>
  <c r="O102" i="8" s="1"/>
  <c r="O101" i="8" s="1"/>
  <c r="O100" i="8" s="1"/>
  <c r="O99" i="8" s="1"/>
  <c r="O98" i="8" s="1"/>
  <c r="O97" i="8" s="1"/>
  <c r="O96" i="8" s="1"/>
  <c r="O95" i="8" s="1"/>
  <c r="O94" i="8" s="1"/>
  <c r="E105" i="8" s="1"/>
  <c r="E104" i="8" s="1"/>
  <c r="E103" i="8" s="1"/>
  <c r="E102" i="8" s="1"/>
  <c r="E101" i="8" s="1"/>
  <c r="E100" i="8" s="1"/>
  <c r="E99" i="8" s="1"/>
  <c r="E98" i="8" s="1"/>
  <c r="E97" i="8" s="1"/>
  <c r="E96" i="8" s="1"/>
  <c r="E95" i="8" s="1"/>
  <c r="E94" i="8" s="1"/>
  <c r="E106" i="8" s="1"/>
  <c r="O93" i="8" s="1"/>
  <c r="O106" i="8" s="1"/>
  <c r="Y93" i="8" s="1"/>
  <c r="Y106" i="8" s="1"/>
  <c r="AH93" i="8" s="1"/>
  <c r="AH106" i="8" s="1"/>
  <c r="F91" i="8"/>
  <c r="D91" i="8"/>
  <c r="N78" i="8" s="1"/>
  <c r="N91" i="8" s="1"/>
  <c r="X78" i="8" s="1"/>
  <c r="X91" i="8" s="1"/>
  <c r="AG78" i="8" s="1"/>
  <c r="AG91" i="8" s="1"/>
  <c r="E89" i="8"/>
  <c r="E87" i="8"/>
  <c r="E86" i="8" s="1"/>
  <c r="E85" i="8" s="1"/>
  <c r="O86" i="8"/>
  <c r="O85" i="8" s="1"/>
  <c r="O83" i="8"/>
  <c r="O82" i="8" s="1"/>
  <c r="O81" i="8" s="1"/>
  <c r="O80" i="8" s="1"/>
  <c r="O79" i="8" s="1"/>
  <c r="E83" i="8"/>
  <c r="E82" i="8" s="1"/>
  <c r="E80" i="8"/>
  <c r="E79" i="8" s="1"/>
  <c r="P78" i="8"/>
  <c r="P91" i="8" s="1"/>
  <c r="Z78" i="8" s="1"/>
  <c r="Z91" i="8" s="1"/>
  <c r="AI78" i="8" s="1"/>
  <c r="AI91" i="8" s="1"/>
  <c r="F76" i="8"/>
  <c r="P63" i="8" s="1"/>
  <c r="P76" i="8" s="1"/>
  <c r="Z63" i="8" s="1"/>
  <c r="Z76" i="8" s="1"/>
  <c r="AI63" i="8" s="1"/>
  <c r="AI76" i="8" s="1"/>
  <c r="D76" i="8"/>
  <c r="N63" i="8" s="1"/>
  <c r="N76" i="8" s="1"/>
  <c r="X63" i="8" s="1"/>
  <c r="X76" i="8" s="1"/>
  <c r="AG63" i="8" s="1"/>
  <c r="AG76" i="8" s="1"/>
  <c r="E71" i="8"/>
  <c r="E70" i="8" s="1"/>
  <c r="E68" i="8"/>
  <c r="E67" i="8" s="1"/>
  <c r="E66" i="8" s="1"/>
  <c r="E65" i="8" s="1"/>
  <c r="E64" i="8" s="1"/>
  <c r="O67" i="8"/>
  <c r="O66" i="8" s="1"/>
  <c r="F61" i="8"/>
  <c r="P48" i="8" s="1"/>
  <c r="P61" i="8" s="1"/>
  <c r="Z48" i="8" s="1"/>
  <c r="Z61" i="8" s="1"/>
  <c r="AI48" i="8" s="1"/>
  <c r="AI61" i="8" s="1"/>
  <c r="D61" i="8"/>
  <c r="N48" i="8" s="1"/>
  <c r="N61" i="8" s="1"/>
  <c r="X48" i="8" s="1"/>
  <c r="X61" i="8" s="1"/>
  <c r="AG48" i="8" s="1"/>
  <c r="AG61" i="8" s="1"/>
  <c r="E54" i="8"/>
  <c r="E53" i="8" s="1"/>
  <c r="E52" i="8" s="1"/>
  <c r="E51" i="8" s="1"/>
  <c r="E61" i="8" s="1"/>
  <c r="O48" i="8" s="1"/>
  <c r="O61" i="8" s="1"/>
  <c r="Y48" i="8" s="1"/>
  <c r="Y61" i="8" s="1"/>
  <c r="AH48" i="8" s="1"/>
  <c r="AH61" i="8" s="1"/>
  <c r="F46" i="8"/>
  <c r="P33" i="8" s="1"/>
  <c r="P46" i="8" s="1"/>
  <c r="Z33" i="8" s="1"/>
  <c r="Z46" i="8" s="1"/>
  <c r="AI33" i="8" s="1"/>
  <c r="AI46" i="8" s="1"/>
  <c r="D46" i="8"/>
  <c r="N33" i="8" s="1"/>
  <c r="N46" i="8" s="1"/>
  <c r="X33" i="8" s="1"/>
  <c r="X46" i="8" s="1"/>
  <c r="AG33" i="8" s="1"/>
  <c r="AG46" i="8" s="1"/>
  <c r="Y39" i="8"/>
  <c r="Y38" i="8" s="1"/>
  <c r="Y37" i="8" s="1"/>
  <c r="Y36" i="8" s="1"/>
  <c r="Y35" i="8" s="1"/>
  <c r="Y34" i="8" s="1"/>
  <c r="O45" i="8" s="1"/>
  <c r="O44" i="8" s="1"/>
  <c r="O43" i="8" s="1"/>
  <c r="O42" i="8" s="1"/>
  <c r="O41" i="8" s="1"/>
  <c r="O40" i="8" s="1"/>
  <c r="O39" i="8" s="1"/>
  <c r="O38" i="8" s="1"/>
  <c r="O37" i="8" s="1"/>
  <c r="O36" i="8" s="1"/>
  <c r="O35" i="8" s="1"/>
  <c r="O34" i="8" s="1"/>
  <c r="E45" i="8" s="1"/>
  <c r="E44" i="8" s="1"/>
  <c r="E43" i="8" s="1"/>
  <c r="E42" i="8" s="1"/>
  <c r="E41" i="8" s="1"/>
  <c r="E40" i="8" s="1"/>
  <c r="E39" i="8" s="1"/>
  <c r="E38" i="8" s="1"/>
  <c r="E37" i="8" s="1"/>
  <c r="E36" i="8" s="1"/>
  <c r="E35" i="8" s="1"/>
  <c r="E34" i="8" s="1"/>
  <c r="E46" i="8" s="1"/>
  <c r="O33" i="8" s="1"/>
  <c r="O46" i="8" s="1"/>
  <c r="Y33" i="8" s="1"/>
  <c r="Y46" i="8" s="1"/>
  <c r="AH33" i="8" s="1"/>
  <c r="AH46" i="8" s="1"/>
  <c r="F31" i="8"/>
  <c r="P18" i="8" s="1"/>
  <c r="P31" i="8" s="1"/>
  <c r="Z18" i="8" s="1"/>
  <c r="Z31" i="8" s="1"/>
  <c r="AI18" i="8" s="1"/>
  <c r="AI31" i="8" s="1"/>
  <c r="D31" i="8"/>
  <c r="N18" i="8" s="1"/>
  <c r="N31" i="8" s="1"/>
  <c r="X18" i="8" s="1"/>
  <c r="X31" i="8" s="1"/>
  <c r="AG18" i="8" s="1"/>
  <c r="AG31" i="8" s="1"/>
  <c r="Y23" i="8"/>
  <c r="Y22" i="8" s="1"/>
  <c r="Y21" i="8" s="1"/>
  <c r="Y20" i="8" s="1"/>
  <c r="Y19" i="8" s="1"/>
  <c r="O30" i="8" s="1"/>
  <c r="O29" i="8" s="1"/>
  <c r="O28" i="8" s="1"/>
  <c r="O27" i="8" s="1"/>
  <c r="O26" i="8" s="1"/>
  <c r="O25" i="8" s="1"/>
  <c r="O24" i="8" s="1"/>
  <c r="O23" i="8" s="1"/>
  <c r="O22" i="8" s="1"/>
  <c r="O21" i="8" s="1"/>
  <c r="O20" i="8" s="1"/>
  <c r="O19" i="8" s="1"/>
  <c r="E30" i="8" s="1"/>
  <c r="E29" i="8" s="1"/>
  <c r="E28" i="8" s="1"/>
  <c r="E27" i="8" s="1"/>
  <c r="E26" i="8" s="1"/>
  <c r="E25" i="8" s="1"/>
  <c r="E24" i="8" s="1"/>
  <c r="E23" i="8" s="1"/>
  <c r="E22" i="8" s="1"/>
  <c r="E21" i="8" s="1"/>
  <c r="E20" i="8" s="1"/>
  <c r="E19" i="8" s="1"/>
  <c r="E31" i="8" s="1"/>
  <c r="O18" i="8" s="1"/>
  <c r="O31" i="8" s="1"/>
  <c r="Y18" i="8" s="1"/>
  <c r="Y31" i="8" s="1"/>
  <c r="AH18" i="8" s="1"/>
  <c r="AH31" i="8" s="1"/>
  <c r="F16" i="8"/>
  <c r="P3" i="8" s="1"/>
  <c r="P16" i="8" s="1"/>
  <c r="Z3" i="8" s="1"/>
  <c r="Z16" i="8" s="1"/>
  <c r="AI3" i="8" s="1"/>
  <c r="AI16" i="8" s="1"/>
  <c r="D16" i="8"/>
  <c r="N3" i="8" s="1"/>
  <c r="N16" i="8" s="1"/>
  <c r="X3" i="8" s="1"/>
  <c r="X16" i="8" s="1"/>
  <c r="AG3" i="8" s="1"/>
  <c r="AG16" i="8" s="1"/>
  <c r="E9" i="8"/>
  <c r="E8" i="8" s="1"/>
  <c r="E7" i="8" s="1"/>
  <c r="E6" i="8" s="1"/>
  <c r="E5" i="8" s="1"/>
  <c r="E4" i="8" s="1"/>
  <c r="E16" i="8" s="1"/>
  <c r="O3" i="8" s="1"/>
  <c r="O16" i="8" s="1"/>
  <c r="Y3" i="8" s="1"/>
  <c r="Y16" i="8" s="1"/>
  <c r="AH3" i="8" s="1"/>
  <c r="AH16" i="8" s="1"/>
  <c r="F241" i="7"/>
  <c r="D241" i="7"/>
  <c r="N228" i="7" s="1"/>
  <c r="N241" i="7" s="1"/>
  <c r="X228" i="7" s="1"/>
  <c r="X241" i="7" s="1"/>
  <c r="AG228" i="7" s="1"/>
  <c r="AG241" i="7" s="1"/>
  <c r="Y231" i="7"/>
  <c r="Y230" i="7" s="1"/>
  <c r="Y229" i="7" s="1"/>
  <c r="O240" i="7" s="1"/>
  <c r="O239" i="7" s="1"/>
  <c r="O238" i="7" s="1"/>
  <c r="O237" i="7" s="1"/>
  <c r="O236" i="7" s="1"/>
  <c r="O235" i="7" s="1"/>
  <c r="O234" i="7" s="1"/>
  <c r="O233" i="7" s="1"/>
  <c r="O232" i="7" s="1"/>
  <c r="O231" i="7" s="1"/>
  <c r="O230" i="7" s="1"/>
  <c r="O229" i="7" s="1"/>
  <c r="E240" i="7" s="1"/>
  <c r="E239" i="7" s="1"/>
  <c r="E238" i="7" s="1"/>
  <c r="E237" i="7" s="1"/>
  <c r="E236" i="7" s="1"/>
  <c r="E235" i="7" s="1"/>
  <c r="E234" i="7" s="1"/>
  <c r="E233" i="7" s="1"/>
  <c r="E232" i="7" s="1"/>
  <c r="E231" i="7" s="1"/>
  <c r="E230" i="7" s="1"/>
  <c r="E229" i="7" s="1"/>
  <c r="E241" i="7" s="1"/>
  <c r="O228" i="7" s="1"/>
  <c r="O241" i="7" s="1"/>
  <c r="Y228" i="7" s="1"/>
  <c r="Y241" i="7" s="1"/>
  <c r="AH228" i="7" s="1"/>
  <c r="AH241" i="7" s="1"/>
  <c r="P228" i="7"/>
  <c r="P241" i="7" s="1"/>
  <c r="Z228" i="7" s="1"/>
  <c r="Z241" i="7" s="1"/>
  <c r="AI228" i="7" s="1"/>
  <c r="AI241" i="7" s="1"/>
  <c r="F226" i="7"/>
  <c r="P213" i="7" s="1"/>
  <c r="P226" i="7" s="1"/>
  <c r="Z213" i="7" s="1"/>
  <c r="Z226" i="7" s="1"/>
  <c r="AI213" i="7" s="1"/>
  <c r="AI226" i="7" s="1"/>
  <c r="E226" i="7"/>
  <c r="O213" i="7" s="1"/>
  <c r="O226" i="7" s="1"/>
  <c r="Y213" i="7" s="1"/>
  <c r="Y226" i="7" s="1"/>
  <c r="AH213" i="7" s="1"/>
  <c r="AH226" i="7" s="1"/>
  <c r="D226" i="7"/>
  <c r="N213" i="7" s="1"/>
  <c r="N226" i="7" s="1"/>
  <c r="X213" i="7" s="1"/>
  <c r="X226" i="7" s="1"/>
  <c r="AG213" i="7" s="1"/>
  <c r="AG226" i="7" s="1"/>
  <c r="F211" i="7"/>
  <c r="P198" i="7" s="1"/>
  <c r="P211" i="7" s="1"/>
  <c r="Z198" i="7" s="1"/>
  <c r="Z211" i="7" s="1"/>
  <c r="AI198" i="7" s="1"/>
  <c r="AI211" i="7" s="1"/>
  <c r="D211" i="7"/>
  <c r="N198" i="7" s="1"/>
  <c r="N211" i="7" s="1"/>
  <c r="X198" i="7" s="1"/>
  <c r="X211" i="7" s="1"/>
  <c r="AG198" i="7" s="1"/>
  <c r="AG211" i="7" s="1"/>
  <c r="O209" i="7"/>
  <c r="O208" i="7" s="1"/>
  <c r="O207" i="7" s="1"/>
  <c r="O206" i="7" s="1"/>
  <c r="O205" i="7" s="1"/>
  <c r="O204" i="7" s="1"/>
  <c r="O203" i="7" s="1"/>
  <c r="O202" i="7" s="1"/>
  <c r="O201" i="7" s="1"/>
  <c r="O200" i="7" s="1"/>
  <c r="O199" i="7" s="1"/>
  <c r="E205" i="7"/>
  <c r="E204" i="7" s="1"/>
  <c r="E203" i="7" s="1"/>
  <c r="Y204" i="7"/>
  <c r="Y203" i="7" s="1"/>
  <c r="Y202" i="7" s="1"/>
  <c r="Y201" i="7" s="1"/>
  <c r="Y200" i="7" s="1"/>
  <c r="E200" i="7"/>
  <c r="E199" i="7" s="1"/>
  <c r="E211" i="7" s="1"/>
  <c r="O198" i="7" s="1"/>
  <c r="O211" i="7" s="1"/>
  <c r="Y198" i="7" s="1"/>
  <c r="F196" i="7"/>
  <c r="P183" i="7" s="1"/>
  <c r="P196" i="7" s="1"/>
  <c r="Z183" i="7" s="1"/>
  <c r="Z196" i="7" s="1"/>
  <c r="AI183" i="7" s="1"/>
  <c r="AI196" i="7" s="1"/>
  <c r="E196" i="7"/>
  <c r="D196" i="7"/>
  <c r="N183" i="7" s="1"/>
  <c r="N196" i="7" s="1"/>
  <c r="X183" i="7" s="1"/>
  <c r="X196" i="7" s="1"/>
  <c r="AG183" i="7" s="1"/>
  <c r="AG196" i="7" s="1"/>
  <c r="O183" i="7"/>
  <c r="O196" i="7" s="1"/>
  <c r="Y183" i="7" s="1"/>
  <c r="Y196" i="7" s="1"/>
  <c r="AH183" i="7" s="1"/>
  <c r="AH196" i="7" s="1"/>
  <c r="F181" i="7"/>
  <c r="P168" i="7" s="1"/>
  <c r="P181" i="7" s="1"/>
  <c r="Z168" i="7" s="1"/>
  <c r="Z181" i="7" s="1"/>
  <c r="AI168" i="7" s="1"/>
  <c r="AI181" i="7" s="1"/>
  <c r="E181" i="7"/>
  <c r="O168" i="7" s="1"/>
  <c r="O181" i="7" s="1"/>
  <c r="Y168" i="7" s="1"/>
  <c r="Y181" i="7" s="1"/>
  <c r="AH168" i="7" s="1"/>
  <c r="AH181" i="7" s="1"/>
  <c r="D181" i="7"/>
  <c r="N168" i="7" s="1"/>
  <c r="N181" i="7" s="1"/>
  <c r="X168" i="7" s="1"/>
  <c r="X181" i="7" s="1"/>
  <c r="AG168" i="7" s="1"/>
  <c r="AG181" i="7" s="1"/>
  <c r="F166" i="7"/>
  <c r="P153" i="7" s="1"/>
  <c r="P166" i="7" s="1"/>
  <c r="Z153" i="7" s="1"/>
  <c r="Z166" i="7" s="1"/>
  <c r="AI153" i="7" s="1"/>
  <c r="AI166" i="7" s="1"/>
  <c r="D166" i="7"/>
  <c r="N153" i="7" s="1"/>
  <c r="N166" i="7" s="1"/>
  <c r="X153" i="7" s="1"/>
  <c r="X166" i="7" s="1"/>
  <c r="AG153" i="7" s="1"/>
  <c r="AG166" i="7" s="1"/>
  <c r="Y159" i="7"/>
  <c r="Y158" i="7" s="1"/>
  <c r="Y157" i="7" s="1"/>
  <c r="Y156" i="7" s="1"/>
  <c r="Y155" i="7" s="1"/>
  <c r="Y154" i="7" s="1"/>
  <c r="O165" i="7" s="1"/>
  <c r="O164" i="7" s="1"/>
  <c r="O163" i="7" s="1"/>
  <c r="O162" i="7" s="1"/>
  <c r="O161" i="7" s="1"/>
  <c r="O160" i="7" s="1"/>
  <c r="O159" i="7" s="1"/>
  <c r="O158" i="7" s="1"/>
  <c r="O157" i="7" s="1"/>
  <c r="O156" i="7" s="1"/>
  <c r="O155" i="7" s="1"/>
  <c r="O154" i="7" s="1"/>
  <c r="E165" i="7" s="1"/>
  <c r="E164" i="7" s="1"/>
  <c r="E163" i="7" s="1"/>
  <c r="E162" i="7" s="1"/>
  <c r="E161" i="7" s="1"/>
  <c r="E160" i="7" s="1"/>
  <c r="E159" i="7" s="1"/>
  <c r="E158" i="7" s="1"/>
  <c r="E157" i="7" s="1"/>
  <c r="E156" i="7" s="1"/>
  <c r="E155" i="7" s="1"/>
  <c r="E154" i="7" s="1"/>
  <c r="E166" i="7" s="1"/>
  <c r="O153" i="7" s="1"/>
  <c r="O166" i="7" s="1"/>
  <c r="Y153" i="7" s="1"/>
  <c r="Y166" i="7" s="1"/>
  <c r="AH153" i="7" s="1"/>
  <c r="AH166" i="7" s="1"/>
  <c r="F151" i="7"/>
  <c r="P138" i="7" s="1"/>
  <c r="P151" i="7" s="1"/>
  <c r="Z138" i="7" s="1"/>
  <c r="Z151" i="7" s="1"/>
  <c r="AI138" i="7" s="1"/>
  <c r="AI151" i="7" s="1"/>
  <c r="D151" i="7"/>
  <c r="N138" i="7" s="1"/>
  <c r="N151" i="7" s="1"/>
  <c r="X138" i="7" s="1"/>
  <c r="X151" i="7" s="1"/>
  <c r="AG138" i="7" s="1"/>
  <c r="AG151" i="7" s="1"/>
  <c r="O150" i="7"/>
  <c r="O149" i="7" s="1"/>
  <c r="O147" i="7"/>
  <c r="O146" i="7" s="1"/>
  <c r="O145" i="7" s="1"/>
  <c r="O144" i="7" s="1"/>
  <c r="O143" i="7" s="1"/>
  <c r="O142" i="7" s="1"/>
  <c r="O141" i="7" s="1"/>
  <c r="O139" i="7"/>
  <c r="E150" i="7" s="1"/>
  <c r="E149" i="7" s="1"/>
  <c r="E148" i="7" s="1"/>
  <c r="E147" i="7" s="1"/>
  <c r="E146" i="7" s="1"/>
  <c r="E145" i="7" s="1"/>
  <c r="E144" i="7" s="1"/>
  <c r="E143" i="7" s="1"/>
  <c r="E142" i="7" s="1"/>
  <c r="E141" i="7" s="1"/>
  <c r="E140" i="7" s="1"/>
  <c r="E139" i="7" s="1"/>
  <c r="E151" i="7" s="1"/>
  <c r="O138" i="7" s="1"/>
  <c r="F136" i="7"/>
  <c r="P123" i="7" s="1"/>
  <c r="P136" i="7" s="1"/>
  <c r="Z123" i="7" s="1"/>
  <c r="Z136" i="7" s="1"/>
  <c r="AI123" i="7" s="1"/>
  <c r="AI136" i="7" s="1"/>
  <c r="D136" i="7"/>
  <c r="N123" i="7" s="1"/>
  <c r="N136" i="7" s="1"/>
  <c r="X123" i="7" s="1"/>
  <c r="X136" i="7" s="1"/>
  <c r="AG123" i="7" s="1"/>
  <c r="AG136" i="7" s="1"/>
  <c r="E131" i="7"/>
  <c r="E130" i="7" s="1"/>
  <c r="E128" i="7"/>
  <c r="E127" i="7" s="1"/>
  <c r="E126" i="7" s="1"/>
  <c r="E125" i="7" s="1"/>
  <c r="E124" i="7" s="1"/>
  <c r="F121" i="7"/>
  <c r="P108" i="7" s="1"/>
  <c r="P121" i="7" s="1"/>
  <c r="Z108" i="7" s="1"/>
  <c r="Z121" i="7" s="1"/>
  <c r="AI108" i="7" s="1"/>
  <c r="AI121" i="7" s="1"/>
  <c r="D121" i="7"/>
  <c r="N108" i="7" s="1"/>
  <c r="N121" i="7" s="1"/>
  <c r="X108" i="7" s="1"/>
  <c r="X121" i="7" s="1"/>
  <c r="AG108" i="7" s="1"/>
  <c r="AG121" i="7" s="1"/>
  <c r="Y115" i="7"/>
  <c r="Y114" i="7" s="1"/>
  <c r="Y113" i="7" s="1"/>
  <c r="Y112" i="7" s="1"/>
  <c r="Y111" i="7" s="1"/>
  <c r="Y110" i="7" s="1"/>
  <c r="Y109" i="7" s="1"/>
  <c r="O120" i="7" s="1"/>
  <c r="O119" i="7" s="1"/>
  <c r="O118" i="7" s="1"/>
  <c r="O117" i="7" s="1"/>
  <c r="O116" i="7" s="1"/>
  <c r="O115" i="7" s="1"/>
  <c r="O114" i="7" s="1"/>
  <c r="O113" i="7" s="1"/>
  <c r="O112" i="7" s="1"/>
  <c r="O111" i="7" s="1"/>
  <c r="O110" i="7" s="1"/>
  <c r="O109" i="7" s="1"/>
  <c r="E120" i="7" s="1"/>
  <c r="E119" i="7" s="1"/>
  <c r="E118" i="7" s="1"/>
  <c r="E117" i="7" s="1"/>
  <c r="E116" i="7" s="1"/>
  <c r="E115" i="7" s="1"/>
  <c r="E114" i="7" s="1"/>
  <c r="E113" i="7" s="1"/>
  <c r="E112" i="7" s="1"/>
  <c r="E111" i="7" s="1"/>
  <c r="E110" i="7" s="1"/>
  <c r="E109" i="7" s="1"/>
  <c r="E121" i="7" s="1"/>
  <c r="O108" i="7" s="1"/>
  <c r="O121" i="7" s="1"/>
  <c r="Y108" i="7" s="1"/>
  <c r="Y121" i="7" s="1"/>
  <c r="AH108" i="7" s="1"/>
  <c r="AH121" i="7" s="1"/>
  <c r="F106" i="7"/>
  <c r="P93" i="7" s="1"/>
  <c r="D106" i="7"/>
  <c r="N93" i="7" s="1"/>
  <c r="N106" i="7" s="1"/>
  <c r="X93" i="7" s="1"/>
  <c r="X106" i="7" s="1"/>
  <c r="AG93" i="7" s="1"/>
  <c r="AG106" i="7" s="1"/>
  <c r="E105" i="7"/>
  <c r="E104" i="7" s="1"/>
  <c r="E103" i="7" s="1"/>
  <c r="E102" i="7" s="1"/>
  <c r="E101" i="7" s="1"/>
  <c r="E100" i="7" s="1"/>
  <c r="O102" i="7"/>
  <c r="O101" i="7" s="1"/>
  <c r="O100" i="7" s="1"/>
  <c r="O99" i="7" s="1"/>
  <c r="O98" i="7" s="1"/>
  <c r="O97" i="7" s="1"/>
  <c r="O96" i="7" s="1"/>
  <c r="E98" i="7"/>
  <c r="E97" i="7"/>
  <c r="E96" i="7"/>
  <c r="E95" i="7" s="1"/>
  <c r="E94" i="7" s="1"/>
  <c r="P95" i="7"/>
  <c r="F91" i="7"/>
  <c r="P78" i="7" s="1"/>
  <c r="P91" i="7" s="1"/>
  <c r="Z78" i="7" s="1"/>
  <c r="Z91" i="7" s="1"/>
  <c r="AI78" i="7" s="1"/>
  <c r="AI91" i="7" s="1"/>
  <c r="E91" i="7"/>
  <c r="O78" i="7" s="1"/>
  <c r="O91" i="7" s="1"/>
  <c r="Y78" i="7" s="1"/>
  <c r="Y91" i="7" s="1"/>
  <c r="AH78" i="7" s="1"/>
  <c r="AH91" i="7" s="1"/>
  <c r="D91" i="7"/>
  <c r="N78" i="7" s="1"/>
  <c r="N91" i="7" s="1"/>
  <c r="X78" i="7" s="1"/>
  <c r="X91" i="7" s="1"/>
  <c r="AG78" i="7" s="1"/>
  <c r="AG91" i="7" s="1"/>
  <c r="F76" i="7"/>
  <c r="P63" i="7" s="1"/>
  <c r="P76" i="7" s="1"/>
  <c r="Z63" i="7" s="1"/>
  <c r="Z76" i="7" s="1"/>
  <c r="AI63" i="7" s="1"/>
  <c r="AI76" i="7" s="1"/>
  <c r="E76" i="7"/>
  <c r="O63" i="7" s="1"/>
  <c r="O76" i="7" s="1"/>
  <c r="Y63" i="7" s="1"/>
  <c r="Y76" i="7" s="1"/>
  <c r="AH63" i="7" s="1"/>
  <c r="AH76" i="7" s="1"/>
  <c r="D76" i="7"/>
  <c r="N63" i="7" s="1"/>
  <c r="N76" i="7" s="1"/>
  <c r="X63" i="7" s="1"/>
  <c r="X76" i="7" s="1"/>
  <c r="AG63" i="7" s="1"/>
  <c r="AG76" i="7" s="1"/>
  <c r="F61" i="7"/>
  <c r="P48" i="7" s="1"/>
  <c r="P61" i="7" s="1"/>
  <c r="Z48" i="7" s="1"/>
  <c r="Z61" i="7" s="1"/>
  <c r="AI48" i="7" s="1"/>
  <c r="AI61" i="7" s="1"/>
  <c r="E61" i="7"/>
  <c r="O48" i="7" s="1"/>
  <c r="O61" i="7" s="1"/>
  <c r="Y48" i="7" s="1"/>
  <c r="Y61" i="7" s="1"/>
  <c r="AH48" i="7" s="1"/>
  <c r="AH61" i="7" s="1"/>
  <c r="D61" i="7"/>
  <c r="N48" i="7" s="1"/>
  <c r="N61" i="7" s="1"/>
  <c r="X48" i="7" s="1"/>
  <c r="X61" i="7" s="1"/>
  <c r="AG48" i="7" s="1"/>
  <c r="AG61" i="7" s="1"/>
  <c r="F46" i="7"/>
  <c r="P33" i="7" s="1"/>
  <c r="P46" i="7" s="1"/>
  <c r="Z33" i="7" s="1"/>
  <c r="Z46" i="7" s="1"/>
  <c r="AI33" i="7" s="1"/>
  <c r="AI46" i="7" s="1"/>
  <c r="D46" i="7"/>
  <c r="N33" i="7" s="1"/>
  <c r="N46" i="7" s="1"/>
  <c r="X33" i="7" s="1"/>
  <c r="X46" i="7" s="1"/>
  <c r="AG33" i="7" s="1"/>
  <c r="AG46" i="7" s="1"/>
  <c r="O45" i="7"/>
  <c r="O44" i="7" s="1"/>
  <c r="O43" i="7" s="1"/>
  <c r="O42" i="7" s="1"/>
  <c r="O41" i="7" s="1"/>
  <c r="O40" i="7" s="1"/>
  <c r="O39" i="7" s="1"/>
  <c r="O38" i="7" s="1"/>
  <c r="O37" i="7" s="1"/>
  <c r="O36" i="7" s="1"/>
  <c r="O35" i="7" s="1"/>
  <c r="O34" i="7" s="1"/>
  <c r="E44" i="7"/>
  <c r="E43" i="7"/>
  <c r="E42" i="7" s="1"/>
  <c r="E41" i="7" s="1"/>
  <c r="E40" i="7" s="1"/>
  <c r="E35" i="7"/>
  <c r="E34" i="7" s="1"/>
  <c r="F31" i="7"/>
  <c r="P18" i="7" s="1"/>
  <c r="P31" i="7" s="1"/>
  <c r="Z18" i="7" s="1"/>
  <c r="Z31" i="7" s="1"/>
  <c r="AI18" i="7" s="1"/>
  <c r="AI31" i="7" s="1"/>
  <c r="D31" i="7"/>
  <c r="N18" i="7" s="1"/>
  <c r="N31" i="7" s="1"/>
  <c r="X18" i="7" s="1"/>
  <c r="X31" i="7" s="1"/>
  <c r="AG18" i="7" s="1"/>
  <c r="AG31" i="7" s="1"/>
  <c r="E27" i="7"/>
  <c r="E26" i="7" s="1"/>
  <c r="E25" i="7" s="1"/>
  <c r="E24" i="7" s="1"/>
  <c r="E23" i="7" s="1"/>
  <c r="E22" i="7" s="1"/>
  <c r="E21" i="7" s="1"/>
  <c r="E20" i="7" s="1"/>
  <c r="E19" i="7" s="1"/>
  <c r="E31" i="7" s="1"/>
  <c r="O18" i="7" s="1"/>
  <c r="O31" i="7" s="1"/>
  <c r="Y18" i="7" s="1"/>
  <c r="Y31" i="7" s="1"/>
  <c r="AH18" i="7" s="1"/>
  <c r="AH31" i="7" s="1"/>
  <c r="F16" i="7"/>
  <c r="D16" i="7"/>
  <c r="N3" i="7" s="1"/>
  <c r="N16" i="7" s="1"/>
  <c r="X3" i="7" s="1"/>
  <c r="X16" i="7" s="1"/>
  <c r="AG3" i="7" s="1"/>
  <c r="AG16" i="7" s="1"/>
  <c r="E15" i="7"/>
  <c r="E14" i="7" s="1"/>
  <c r="E13" i="7" s="1"/>
  <c r="E12" i="7" s="1"/>
  <c r="E11" i="7" s="1"/>
  <c r="E10" i="7" s="1"/>
  <c r="E8" i="7"/>
  <c r="E7" i="7" s="1"/>
  <c r="E6" i="7" s="1"/>
  <c r="E5" i="7" s="1"/>
  <c r="E4" i="7" s="1"/>
  <c r="E16" i="7" s="1"/>
  <c r="O3" i="7" s="1"/>
  <c r="O16" i="7" s="1"/>
  <c r="Y3" i="7" s="1"/>
  <c r="Y16" i="7" s="1"/>
  <c r="AH3" i="7" s="1"/>
  <c r="AH16" i="7" s="1"/>
  <c r="P3" i="7"/>
  <c r="P16" i="7" s="1"/>
  <c r="Z3" i="7" s="1"/>
  <c r="Z16" i="7" s="1"/>
  <c r="AI3" i="7" s="1"/>
  <c r="AI16" i="7" s="1"/>
  <c r="D243" i="6"/>
  <c r="N230" i="6" s="1"/>
  <c r="N243" i="6" s="1"/>
  <c r="X230" i="6" s="1"/>
  <c r="X243" i="6" s="1"/>
  <c r="AG230" i="6" s="1"/>
  <c r="AG243" i="6" s="1"/>
  <c r="F237" i="6"/>
  <c r="F243" i="6" s="1"/>
  <c r="P230" i="6" s="1"/>
  <c r="P243" i="6" s="1"/>
  <c r="Z230" i="6" s="1"/>
  <c r="Z243" i="6" s="1"/>
  <c r="AI230" i="6" s="1"/>
  <c r="AI243" i="6" s="1"/>
  <c r="E236" i="6"/>
  <c r="E235" i="6" s="1"/>
  <c r="E234" i="6" s="1"/>
  <c r="E233" i="6" s="1"/>
  <c r="E232" i="6" s="1"/>
  <c r="E231" i="6" s="1"/>
  <c r="E243" i="6" s="1"/>
  <c r="O230" i="6" s="1"/>
  <c r="O243" i="6" s="1"/>
  <c r="Y230" i="6" s="1"/>
  <c r="Y243" i="6" s="1"/>
  <c r="AH230" i="6" s="1"/>
  <c r="AH243" i="6" s="1"/>
  <c r="F228" i="6"/>
  <c r="P215" i="6" s="1"/>
  <c r="P228" i="6" s="1"/>
  <c r="Z215" i="6" s="1"/>
  <c r="Z228" i="6" s="1"/>
  <c r="AI215" i="6" s="1"/>
  <c r="AI228" i="6" s="1"/>
  <c r="D228" i="6"/>
  <c r="N215" i="6" s="1"/>
  <c r="N228" i="6" s="1"/>
  <c r="X215" i="6" s="1"/>
  <c r="X228" i="6" s="1"/>
  <c r="AG215" i="6" s="1"/>
  <c r="AG228" i="6" s="1"/>
  <c r="O225" i="6"/>
  <c r="O222" i="6"/>
  <c r="O221" i="6" s="1"/>
  <c r="O220" i="6" s="1"/>
  <c r="O219" i="6" s="1"/>
  <c r="O216" i="6"/>
  <c r="E227" i="6" s="1"/>
  <c r="E226" i="6" s="1"/>
  <c r="E225" i="6" s="1"/>
  <c r="E224" i="6" s="1"/>
  <c r="E223" i="6" s="1"/>
  <c r="E222" i="6" s="1"/>
  <c r="E221" i="6" s="1"/>
  <c r="E220" i="6" s="1"/>
  <c r="E219" i="6" s="1"/>
  <c r="E218" i="6" s="1"/>
  <c r="E217" i="6" s="1"/>
  <c r="E216" i="6" s="1"/>
  <c r="E228" i="6" s="1"/>
  <c r="O215" i="6" s="1"/>
  <c r="F213" i="6"/>
  <c r="P200" i="6" s="1"/>
  <c r="P213" i="6" s="1"/>
  <c r="Z200" i="6" s="1"/>
  <c r="Z213" i="6" s="1"/>
  <c r="AI200" i="6" s="1"/>
  <c r="AI213" i="6" s="1"/>
  <c r="E213" i="6"/>
  <c r="O200" i="6" s="1"/>
  <c r="O213" i="6" s="1"/>
  <c r="Y200" i="6" s="1"/>
  <c r="Y213" i="6" s="1"/>
  <c r="AH200" i="6" s="1"/>
  <c r="AH213" i="6" s="1"/>
  <c r="D213" i="6"/>
  <c r="N200" i="6" s="1"/>
  <c r="N213" i="6" s="1"/>
  <c r="X200" i="6" s="1"/>
  <c r="X213" i="6" s="1"/>
  <c r="AG200" i="6" s="1"/>
  <c r="AG213" i="6" s="1"/>
  <c r="F198" i="6"/>
  <c r="P185" i="6" s="1"/>
  <c r="P198" i="6" s="1"/>
  <c r="Z185" i="6" s="1"/>
  <c r="Z198" i="6" s="1"/>
  <c r="AI185" i="6" s="1"/>
  <c r="AI198" i="6" s="1"/>
  <c r="D198" i="6"/>
  <c r="N185" i="6" s="1"/>
  <c r="N198" i="6" s="1"/>
  <c r="X185" i="6" s="1"/>
  <c r="X198" i="6" s="1"/>
  <c r="AG185" i="6" s="1"/>
  <c r="AG198" i="6" s="1"/>
  <c r="E196" i="6"/>
  <c r="E195" i="6" s="1"/>
  <c r="E194" i="6" s="1"/>
  <c r="O195" i="6"/>
  <c r="O194" i="6" s="1"/>
  <c r="E192" i="6"/>
  <c r="E191" i="6" s="1"/>
  <c r="E190" i="6" s="1"/>
  <c r="E189" i="6" s="1"/>
  <c r="O188" i="6"/>
  <c r="O187" i="6" s="1"/>
  <c r="O186" i="6" s="1"/>
  <c r="F183" i="6"/>
  <c r="P170" i="6" s="1"/>
  <c r="P183" i="6" s="1"/>
  <c r="Z170" i="6" s="1"/>
  <c r="Z183" i="6" s="1"/>
  <c r="AI170" i="6" s="1"/>
  <c r="AI183" i="6" s="1"/>
  <c r="E183" i="6"/>
  <c r="O170" i="6" s="1"/>
  <c r="O183" i="6" s="1"/>
  <c r="Y170" i="6" s="1"/>
  <c r="Y183" i="6" s="1"/>
  <c r="AH170" i="6" s="1"/>
  <c r="AH183" i="6" s="1"/>
  <c r="D183" i="6"/>
  <c r="N170" i="6" s="1"/>
  <c r="N183" i="6" s="1"/>
  <c r="X170" i="6" s="1"/>
  <c r="X183" i="6" s="1"/>
  <c r="AG170" i="6" s="1"/>
  <c r="AG183" i="6" s="1"/>
  <c r="F168" i="6"/>
  <c r="P155" i="6" s="1"/>
  <c r="P168" i="6" s="1"/>
  <c r="Z155" i="6" s="1"/>
  <c r="Z168" i="6" s="1"/>
  <c r="AI155" i="6" s="1"/>
  <c r="AI168" i="6" s="1"/>
  <c r="D168" i="6"/>
  <c r="N155" i="6" s="1"/>
  <c r="N168" i="6" s="1"/>
  <c r="X155" i="6" s="1"/>
  <c r="X168" i="6" s="1"/>
  <c r="AG155" i="6" s="1"/>
  <c r="AG168" i="6" s="1"/>
  <c r="Y162" i="6"/>
  <c r="Y161" i="6" s="1"/>
  <c r="Y160" i="6" s="1"/>
  <c r="Y159" i="6" s="1"/>
  <c r="Y158" i="6" s="1"/>
  <c r="Y157" i="6" s="1"/>
  <c r="Y156" i="6" s="1"/>
  <c r="O167" i="6" s="1"/>
  <c r="O166" i="6" s="1"/>
  <c r="O165" i="6" s="1"/>
  <c r="O164" i="6" s="1"/>
  <c r="O163" i="6" s="1"/>
  <c r="O162" i="6" s="1"/>
  <c r="O161" i="6" s="1"/>
  <c r="O160" i="6" s="1"/>
  <c r="O159" i="6" s="1"/>
  <c r="O158" i="6" s="1"/>
  <c r="O157" i="6" s="1"/>
  <c r="E160" i="6"/>
  <c r="E159" i="6" s="1"/>
  <c r="E158" i="6" s="1"/>
  <c r="E157" i="6" s="1"/>
  <c r="E156" i="6" s="1"/>
  <c r="E168" i="6" s="1"/>
  <c r="O155" i="6" s="1"/>
  <c r="F153" i="6"/>
  <c r="P140" i="6" s="1"/>
  <c r="P153" i="6" s="1"/>
  <c r="Z140" i="6" s="1"/>
  <c r="Z153" i="6" s="1"/>
  <c r="AI140" i="6" s="1"/>
  <c r="AI153" i="6" s="1"/>
  <c r="D153" i="6"/>
  <c r="N140" i="6" s="1"/>
  <c r="N153" i="6" s="1"/>
  <c r="X140" i="6" s="1"/>
  <c r="X153" i="6" s="1"/>
  <c r="AG140" i="6" s="1"/>
  <c r="AG153" i="6" s="1"/>
  <c r="E151" i="6"/>
  <c r="E150" i="6" s="1"/>
  <c r="E149" i="6" s="1"/>
  <c r="E148" i="6" s="1"/>
  <c r="E147" i="6" s="1"/>
  <c r="E145" i="6"/>
  <c r="E144" i="6" s="1"/>
  <c r="F138" i="6"/>
  <c r="P125" i="6" s="1"/>
  <c r="P138" i="6" s="1"/>
  <c r="Z125" i="6" s="1"/>
  <c r="Z138" i="6" s="1"/>
  <c r="AI125" i="6" s="1"/>
  <c r="AI138" i="6" s="1"/>
  <c r="D138" i="6"/>
  <c r="N125" i="6" s="1"/>
  <c r="N138" i="6" s="1"/>
  <c r="X125" i="6" s="1"/>
  <c r="X138" i="6" s="1"/>
  <c r="AG125" i="6" s="1"/>
  <c r="AG138" i="6" s="1"/>
  <c r="E134" i="6"/>
  <c r="E133" i="6" s="1"/>
  <c r="E132" i="6" s="1"/>
  <c r="E131" i="6" s="1"/>
  <c r="E130" i="6" s="1"/>
  <c r="E129" i="6" s="1"/>
  <c r="E128" i="6" s="1"/>
  <c r="E127" i="6" s="1"/>
  <c r="E126" i="6" s="1"/>
  <c r="E138" i="6" s="1"/>
  <c r="O125" i="6" s="1"/>
  <c r="O138" i="6" s="1"/>
  <c r="Y125" i="6" s="1"/>
  <c r="Y138" i="6" s="1"/>
  <c r="AH125" i="6" s="1"/>
  <c r="AH138" i="6" s="1"/>
  <c r="F123" i="6"/>
  <c r="P110" i="6" s="1"/>
  <c r="P123" i="6" s="1"/>
  <c r="Z110" i="6" s="1"/>
  <c r="Z123" i="6" s="1"/>
  <c r="AI110" i="6" s="1"/>
  <c r="AI123" i="6" s="1"/>
  <c r="D123" i="6"/>
  <c r="N110" i="6" s="1"/>
  <c r="N123" i="6" s="1"/>
  <c r="X110" i="6" s="1"/>
  <c r="X123" i="6" s="1"/>
  <c r="AG110" i="6" s="1"/>
  <c r="AG123" i="6" s="1"/>
  <c r="E117" i="6"/>
  <c r="E116" i="6" s="1"/>
  <c r="E115" i="6" s="1"/>
  <c r="E114" i="6" s="1"/>
  <c r="E113" i="6" s="1"/>
  <c r="E112" i="6" s="1"/>
  <c r="E111" i="6" s="1"/>
  <c r="E123" i="6" s="1"/>
  <c r="O110" i="6" s="1"/>
  <c r="O123" i="6" s="1"/>
  <c r="Y110" i="6" s="1"/>
  <c r="Y123" i="6" s="1"/>
  <c r="AH110" i="6" s="1"/>
  <c r="AH123" i="6" s="1"/>
  <c r="F108" i="6"/>
  <c r="P95" i="6" s="1"/>
  <c r="P108" i="6" s="1"/>
  <c r="Z95" i="6" s="1"/>
  <c r="Z108" i="6" s="1"/>
  <c r="AI95" i="6" s="1"/>
  <c r="AI108" i="6" s="1"/>
  <c r="D108" i="6"/>
  <c r="N95" i="6" s="1"/>
  <c r="N108" i="6" s="1"/>
  <c r="X95" i="6" s="1"/>
  <c r="X108" i="6" s="1"/>
  <c r="AG95" i="6" s="1"/>
  <c r="AG108" i="6" s="1"/>
  <c r="E103" i="6"/>
  <c r="E102" i="6" s="1"/>
  <c r="E101" i="6" s="1"/>
  <c r="E100" i="6" s="1"/>
  <c r="E99" i="6" s="1"/>
  <c r="E98" i="6" s="1"/>
  <c r="E97" i="6" s="1"/>
  <c r="E96" i="6" s="1"/>
  <c r="E108" i="6" s="1"/>
  <c r="O95" i="6" s="1"/>
  <c r="O108" i="6" s="1"/>
  <c r="Y95" i="6" s="1"/>
  <c r="Y108" i="6" s="1"/>
  <c r="AH95" i="6" s="1"/>
  <c r="AH108" i="6" s="1"/>
  <c r="F93" i="6"/>
  <c r="P80" i="6" s="1"/>
  <c r="P93" i="6" s="1"/>
  <c r="Z80" i="6" s="1"/>
  <c r="Z93" i="6" s="1"/>
  <c r="AI80" i="6" s="1"/>
  <c r="AI93" i="6" s="1"/>
  <c r="D93" i="6"/>
  <c r="N80" i="6" s="1"/>
  <c r="N93" i="6" s="1"/>
  <c r="X80" i="6" s="1"/>
  <c r="X93" i="6" s="1"/>
  <c r="AG80" i="6" s="1"/>
  <c r="AG93" i="6" s="1"/>
  <c r="O87" i="6"/>
  <c r="O86" i="6" s="1"/>
  <c r="O85" i="6" s="1"/>
  <c r="O84" i="6" s="1"/>
  <c r="O83" i="6" s="1"/>
  <c r="O82" i="6" s="1"/>
  <c r="O81" i="6" s="1"/>
  <c r="E92" i="6" s="1"/>
  <c r="E91" i="6" s="1"/>
  <c r="E90" i="6" s="1"/>
  <c r="E89" i="6" s="1"/>
  <c r="E88" i="6" s="1"/>
  <c r="E87" i="6" s="1"/>
  <c r="E86" i="6" s="1"/>
  <c r="E85" i="6" s="1"/>
  <c r="E84" i="6" s="1"/>
  <c r="E83" i="6" s="1"/>
  <c r="E82" i="6" s="1"/>
  <c r="E81" i="6" s="1"/>
  <c r="E93" i="6" s="1"/>
  <c r="O80" i="6" s="1"/>
  <c r="O93" i="6" s="1"/>
  <c r="Y80" i="6" s="1"/>
  <c r="Y93" i="6" s="1"/>
  <c r="AH80" i="6" s="1"/>
  <c r="AH93" i="6" s="1"/>
  <c r="F78" i="6"/>
  <c r="P64" i="6" s="1"/>
  <c r="P78" i="6" s="1"/>
  <c r="Z64" i="6" s="1"/>
  <c r="Z78" i="6" s="1"/>
  <c r="AI64" i="6" s="1"/>
  <c r="AI78" i="6" s="1"/>
  <c r="D78" i="6"/>
  <c r="N64" i="6" s="1"/>
  <c r="N78" i="6" s="1"/>
  <c r="X64" i="6" s="1"/>
  <c r="X78" i="6" s="1"/>
  <c r="AG64" i="6" s="1"/>
  <c r="AG78" i="6" s="1"/>
  <c r="O70" i="6"/>
  <c r="E68" i="6"/>
  <c r="E67" i="6" s="1"/>
  <c r="E66" i="6" s="1"/>
  <c r="E65" i="6" s="1"/>
  <c r="E78" i="6" s="1"/>
  <c r="O64" i="6" s="1"/>
  <c r="F62" i="6"/>
  <c r="E62" i="6"/>
  <c r="O48" i="6" s="1"/>
  <c r="O62" i="6" s="1"/>
  <c r="Y48" i="6" s="1"/>
  <c r="Y62" i="6" s="1"/>
  <c r="AH48" i="6" s="1"/>
  <c r="AH62" i="6" s="1"/>
  <c r="D62" i="6"/>
  <c r="N48" i="6" s="1"/>
  <c r="N62" i="6" s="1"/>
  <c r="X48" i="6" s="1"/>
  <c r="X62" i="6" s="1"/>
  <c r="AG48" i="6" s="1"/>
  <c r="AG62" i="6" s="1"/>
  <c r="P48" i="6"/>
  <c r="P62" i="6" s="1"/>
  <c r="Z48" i="6" s="1"/>
  <c r="Z62" i="6" s="1"/>
  <c r="AI48" i="6" s="1"/>
  <c r="AI62" i="6" s="1"/>
  <c r="F46" i="6"/>
  <c r="P33" i="6" s="1"/>
  <c r="P46" i="6" s="1"/>
  <c r="Z33" i="6" s="1"/>
  <c r="Z46" i="6" s="1"/>
  <c r="AI33" i="6" s="1"/>
  <c r="AI46" i="6" s="1"/>
  <c r="D46" i="6"/>
  <c r="N33" i="6" s="1"/>
  <c r="N46" i="6" s="1"/>
  <c r="X33" i="6" s="1"/>
  <c r="X46" i="6" s="1"/>
  <c r="AG33" i="6" s="1"/>
  <c r="AG46" i="6" s="1"/>
  <c r="O40" i="6"/>
  <c r="O39" i="6" s="1"/>
  <c r="O38" i="6" s="1"/>
  <c r="O37" i="6" s="1"/>
  <c r="O36" i="6" s="1"/>
  <c r="O35" i="6" s="1"/>
  <c r="O34" i="6" s="1"/>
  <c r="E45" i="6" s="1"/>
  <c r="E44" i="6" s="1"/>
  <c r="E43" i="6" s="1"/>
  <c r="E42" i="6" s="1"/>
  <c r="E41" i="6" s="1"/>
  <c r="E40" i="6" s="1"/>
  <c r="E39" i="6" s="1"/>
  <c r="E38" i="6" s="1"/>
  <c r="E37" i="6" s="1"/>
  <c r="E36" i="6" s="1"/>
  <c r="E35" i="6" s="1"/>
  <c r="E34" i="6" s="1"/>
  <c r="E46" i="6" s="1"/>
  <c r="O33" i="6" s="1"/>
  <c r="O46" i="6" s="1"/>
  <c r="Y33" i="6" s="1"/>
  <c r="Y46" i="6" s="1"/>
  <c r="AH33" i="6" s="1"/>
  <c r="AH46" i="6" s="1"/>
  <c r="F31" i="6"/>
  <c r="P18" i="6" s="1"/>
  <c r="P31" i="6" s="1"/>
  <c r="Z18" i="6" s="1"/>
  <c r="Z31" i="6" s="1"/>
  <c r="AI18" i="6" s="1"/>
  <c r="AI31" i="6" s="1"/>
  <c r="E31" i="6"/>
  <c r="O18" i="6" s="1"/>
  <c r="O31" i="6" s="1"/>
  <c r="Y18" i="6" s="1"/>
  <c r="Y31" i="6" s="1"/>
  <c r="AH18" i="6" s="1"/>
  <c r="AH31" i="6" s="1"/>
  <c r="D31" i="6"/>
  <c r="N18" i="6" s="1"/>
  <c r="N31" i="6" s="1"/>
  <c r="X18" i="6" s="1"/>
  <c r="X31" i="6" s="1"/>
  <c r="AG18" i="6" s="1"/>
  <c r="AG31" i="6" s="1"/>
  <c r="F16" i="6"/>
  <c r="P3" i="6" s="1"/>
  <c r="P16" i="6" s="1"/>
  <c r="Z3" i="6" s="1"/>
  <c r="Z16" i="6" s="1"/>
  <c r="AI3" i="6" s="1"/>
  <c r="AI16" i="6" s="1"/>
  <c r="E16" i="6"/>
  <c r="O3" i="6" s="1"/>
  <c r="O16" i="6" s="1"/>
  <c r="Y3" i="6" s="1"/>
  <c r="Y16" i="6" s="1"/>
  <c r="AH3" i="6" s="1"/>
  <c r="AH16" i="6" s="1"/>
  <c r="D16" i="6"/>
  <c r="N3" i="6" s="1"/>
  <c r="N16" i="6" s="1"/>
  <c r="X3" i="6" s="1"/>
  <c r="X16" i="6" s="1"/>
  <c r="AG3" i="6" s="1"/>
  <c r="AG16" i="6" s="1"/>
  <c r="F241" i="4"/>
  <c r="P228" i="4" s="1"/>
  <c r="P241" i="4" s="1"/>
  <c r="Z228" i="4" s="1"/>
  <c r="Z241" i="4" s="1"/>
  <c r="AJ228" i="4" s="1"/>
  <c r="AJ241" i="4" s="1"/>
  <c r="D241" i="4"/>
  <c r="N228" i="4" s="1"/>
  <c r="N241" i="4" s="1"/>
  <c r="X228" i="4" s="1"/>
  <c r="X241" i="4" s="1"/>
  <c r="AH228" i="4" s="1"/>
  <c r="AH241" i="4" s="1"/>
  <c r="O239" i="4"/>
  <c r="O238" i="4" s="1"/>
  <c r="O237" i="4" s="1"/>
  <c r="E239" i="4"/>
  <c r="E238" i="4" s="1"/>
  <c r="E237" i="4" s="1"/>
  <c r="E236" i="4" s="1"/>
  <c r="E235" i="4" s="1"/>
  <c r="O235" i="4"/>
  <c r="O234" i="4" s="1"/>
  <c r="E233" i="4"/>
  <c r="E232" i="4" s="1"/>
  <c r="E231" i="4" s="1"/>
  <c r="E230" i="4" s="1"/>
  <c r="E229" i="4" s="1"/>
  <c r="E241" i="4" s="1"/>
  <c r="O228" i="4" s="1"/>
  <c r="O231" i="4"/>
  <c r="O230" i="4" s="1"/>
  <c r="F226" i="4"/>
  <c r="P213" i="4" s="1"/>
  <c r="P226" i="4" s="1"/>
  <c r="Z213" i="4" s="1"/>
  <c r="Z226" i="4" s="1"/>
  <c r="AJ213" i="4" s="1"/>
  <c r="AJ226" i="4" s="1"/>
  <c r="D226" i="4"/>
  <c r="N213" i="4" s="1"/>
  <c r="N226" i="4" s="1"/>
  <c r="X213" i="4" s="1"/>
  <c r="X226" i="4" s="1"/>
  <c r="AH213" i="4" s="1"/>
  <c r="AH226" i="4" s="1"/>
  <c r="E215" i="4"/>
  <c r="E214" i="4" s="1"/>
  <c r="E226" i="4" s="1"/>
  <c r="O213" i="4" s="1"/>
  <c r="O226" i="4" s="1"/>
  <c r="Y213" i="4" s="1"/>
  <c r="Y226" i="4" s="1"/>
  <c r="AI213" i="4" s="1"/>
  <c r="AI226" i="4" s="1"/>
  <c r="F211" i="4"/>
  <c r="P198" i="4" s="1"/>
  <c r="P211" i="4" s="1"/>
  <c r="Z198" i="4" s="1"/>
  <c r="Z211" i="4" s="1"/>
  <c r="AJ198" i="4" s="1"/>
  <c r="AJ211" i="4" s="1"/>
  <c r="D211" i="4"/>
  <c r="N198" i="4" s="1"/>
  <c r="N211" i="4" s="1"/>
  <c r="X198" i="4" s="1"/>
  <c r="X211" i="4" s="1"/>
  <c r="AH198" i="4" s="1"/>
  <c r="AH211" i="4" s="1"/>
  <c r="E208" i="4"/>
  <c r="E207" i="4" s="1"/>
  <c r="E205" i="4"/>
  <c r="E204" i="4"/>
  <c r="E202" i="4"/>
  <c r="E201" i="4" s="1"/>
  <c r="O199" i="4"/>
  <c r="E210" i="4" s="1"/>
  <c r="E199" i="4"/>
  <c r="F196" i="4"/>
  <c r="P183" i="4" s="1"/>
  <c r="P196" i="4" s="1"/>
  <c r="Z183" i="4" s="1"/>
  <c r="Z196" i="4" s="1"/>
  <c r="AJ183" i="4" s="1"/>
  <c r="AJ196" i="4" s="1"/>
  <c r="D196" i="4"/>
  <c r="N183" i="4" s="1"/>
  <c r="N196" i="4" s="1"/>
  <c r="X183" i="4" s="1"/>
  <c r="X196" i="4" s="1"/>
  <c r="AH183" i="4" s="1"/>
  <c r="AH196" i="4" s="1"/>
  <c r="E187" i="4"/>
  <c r="E186" i="4" s="1"/>
  <c r="E185" i="4" s="1"/>
  <c r="E184" i="4" s="1"/>
  <c r="E196" i="4" s="1"/>
  <c r="O183" i="4" s="1"/>
  <c r="O186" i="4"/>
  <c r="O185" i="4" s="1"/>
  <c r="O184" i="4" s="1"/>
  <c r="F181" i="4"/>
  <c r="P168" i="4" s="1"/>
  <c r="P181" i="4" s="1"/>
  <c r="Z168" i="4" s="1"/>
  <c r="Z181" i="4" s="1"/>
  <c r="AJ168" i="4" s="1"/>
  <c r="AJ181" i="4" s="1"/>
  <c r="D181" i="4"/>
  <c r="N168" i="4" s="1"/>
  <c r="N181" i="4" s="1"/>
  <c r="X168" i="4" s="1"/>
  <c r="X181" i="4" s="1"/>
  <c r="AH168" i="4" s="1"/>
  <c r="AH181" i="4" s="1"/>
  <c r="Y174" i="4"/>
  <c r="Y173" i="4" s="1"/>
  <c r="Y172" i="4" s="1"/>
  <c r="Y171" i="4" s="1"/>
  <c r="Y170" i="4" s="1"/>
  <c r="Y169" i="4" s="1"/>
  <c r="O180" i="4" s="1"/>
  <c r="O179" i="4" s="1"/>
  <c r="O178" i="4" s="1"/>
  <c r="O177" i="4" s="1"/>
  <c r="O176" i="4" s="1"/>
  <c r="O175" i="4" s="1"/>
  <c r="O174" i="4" s="1"/>
  <c r="O173" i="4" s="1"/>
  <c r="O172" i="4" s="1"/>
  <c r="O171" i="4" s="1"/>
  <c r="O170" i="4" s="1"/>
  <c r="O169" i="4" s="1"/>
  <c r="E180" i="4" s="1"/>
  <c r="E179" i="4" s="1"/>
  <c r="E173" i="4"/>
  <c r="E172" i="4"/>
  <c r="E171" i="4" s="1"/>
  <c r="E170" i="4" s="1"/>
  <c r="E169" i="4" s="1"/>
  <c r="F166" i="4"/>
  <c r="P153" i="4" s="1"/>
  <c r="P166" i="4" s="1"/>
  <c r="Z153" i="4" s="1"/>
  <c r="Z166" i="4" s="1"/>
  <c r="AJ153" i="4" s="1"/>
  <c r="AJ166" i="4" s="1"/>
  <c r="D166" i="4"/>
  <c r="N153" i="4" s="1"/>
  <c r="N166" i="4" s="1"/>
  <c r="X153" i="4" s="1"/>
  <c r="X166" i="4" s="1"/>
  <c r="AH153" i="4" s="1"/>
  <c r="AH166" i="4" s="1"/>
  <c r="F151" i="4"/>
  <c r="P138" i="4" s="1"/>
  <c r="P151" i="4" s="1"/>
  <c r="Z138" i="4" s="1"/>
  <c r="Z151" i="4" s="1"/>
  <c r="AJ138" i="4" s="1"/>
  <c r="AJ151" i="4" s="1"/>
  <c r="D151" i="4"/>
  <c r="N138" i="4" s="1"/>
  <c r="N151" i="4" s="1"/>
  <c r="X138" i="4" s="1"/>
  <c r="X151" i="4" s="1"/>
  <c r="AH138" i="4" s="1"/>
  <c r="AH151" i="4" s="1"/>
  <c r="E147" i="4"/>
  <c r="E146" i="4" s="1"/>
  <c r="E145" i="4" s="1"/>
  <c r="E144" i="4" s="1"/>
  <c r="E143" i="4" s="1"/>
  <c r="E142" i="4" s="1"/>
  <c r="E141" i="4" s="1"/>
  <c r="E140" i="4" s="1"/>
  <c r="E139" i="4" s="1"/>
  <c r="Y144" i="4"/>
  <c r="O144" i="4"/>
  <c r="O143" i="4" s="1"/>
  <c r="Y141" i="4"/>
  <c r="Y140" i="4" s="1"/>
  <c r="Y139" i="4" s="1"/>
  <c r="O150" i="4" s="1"/>
  <c r="O149" i="4" s="1"/>
  <c r="O141" i="4"/>
  <c r="O140" i="4" s="1"/>
  <c r="O139" i="4" s="1"/>
  <c r="E150" i="4" s="1"/>
  <c r="E149" i="4" s="1"/>
  <c r="F136" i="4"/>
  <c r="P123" i="4" s="1"/>
  <c r="P136" i="4" s="1"/>
  <c r="Z123" i="4" s="1"/>
  <c r="Z136" i="4" s="1"/>
  <c r="AJ123" i="4" s="1"/>
  <c r="AJ136" i="4" s="1"/>
  <c r="D136" i="4"/>
  <c r="N123" i="4" s="1"/>
  <c r="N136" i="4" s="1"/>
  <c r="X123" i="4" s="1"/>
  <c r="X136" i="4" s="1"/>
  <c r="AH123" i="4" s="1"/>
  <c r="AH136" i="4" s="1"/>
  <c r="Y130" i="4"/>
  <c r="Y129" i="4" s="1"/>
  <c r="Y128" i="4" s="1"/>
  <c r="Y127" i="4" s="1"/>
  <c r="Y126" i="4" s="1"/>
  <c r="Y125" i="4" s="1"/>
  <c r="Y124" i="4" s="1"/>
  <c r="O135" i="4" s="1"/>
  <c r="O134" i="4" s="1"/>
  <c r="O133" i="4" s="1"/>
  <c r="O132" i="4" s="1"/>
  <c r="O131" i="4" s="1"/>
  <c r="O130" i="4" s="1"/>
  <c r="O129" i="4" s="1"/>
  <c r="O128" i="4" s="1"/>
  <c r="O127" i="4" s="1"/>
  <c r="O126" i="4" s="1"/>
  <c r="O125" i="4" s="1"/>
  <c r="O124" i="4" s="1"/>
  <c r="E135" i="4" s="1"/>
  <c r="E134" i="4" s="1"/>
  <c r="E133" i="4" s="1"/>
  <c r="E132" i="4" s="1"/>
  <c r="E131" i="4" s="1"/>
  <c r="E130" i="4" s="1"/>
  <c r="E129" i="4" s="1"/>
  <c r="E128" i="4" s="1"/>
  <c r="E127" i="4" s="1"/>
  <c r="E126" i="4" s="1"/>
  <c r="E125" i="4" s="1"/>
  <c r="E124" i="4" s="1"/>
  <c r="E136" i="4" s="1"/>
  <c r="O123" i="4" s="1"/>
  <c r="O136" i="4" s="1"/>
  <c r="Y123" i="4" s="1"/>
  <c r="Y136" i="4" s="1"/>
  <c r="AI123" i="4" s="1"/>
  <c r="AI136" i="4" s="1"/>
  <c r="F121" i="4"/>
  <c r="P108" i="4" s="1"/>
  <c r="P121" i="4" s="1"/>
  <c r="Z108" i="4" s="1"/>
  <c r="Z121" i="4" s="1"/>
  <c r="AJ108" i="4" s="1"/>
  <c r="AJ121" i="4" s="1"/>
  <c r="D121" i="4"/>
  <c r="N108" i="4" s="1"/>
  <c r="N121" i="4" s="1"/>
  <c r="X108" i="4" s="1"/>
  <c r="X121" i="4" s="1"/>
  <c r="AH108" i="4" s="1"/>
  <c r="AH121" i="4" s="1"/>
  <c r="O118" i="4"/>
  <c r="O117" i="4" s="1"/>
  <c r="O116" i="4" s="1"/>
  <c r="O115" i="4" s="1"/>
  <c r="O114" i="4" s="1"/>
  <c r="O113" i="4" s="1"/>
  <c r="O112" i="4" s="1"/>
  <c r="Y115" i="4"/>
  <c r="Y114" i="4" s="1"/>
  <c r="Y113" i="4" s="1"/>
  <c r="Y111" i="4"/>
  <c r="Y110" i="4" s="1"/>
  <c r="Y109" i="4" s="1"/>
  <c r="O120" i="4" s="1"/>
  <c r="O110" i="4"/>
  <c r="O109" i="4" s="1"/>
  <c r="E120" i="4" s="1"/>
  <c r="E119" i="4" s="1"/>
  <c r="E118" i="4" s="1"/>
  <c r="E117" i="4" s="1"/>
  <c r="E116" i="4" s="1"/>
  <c r="E115" i="4" s="1"/>
  <c r="E114" i="4" s="1"/>
  <c r="E113" i="4" s="1"/>
  <c r="E112" i="4" s="1"/>
  <c r="E111" i="4" s="1"/>
  <c r="E110" i="4" s="1"/>
  <c r="E109" i="4" s="1"/>
  <c r="E121" i="4" s="1"/>
  <c r="O108" i="4" s="1"/>
  <c r="F106" i="4"/>
  <c r="P93" i="4" s="1"/>
  <c r="P106" i="4" s="1"/>
  <c r="Z93" i="4" s="1"/>
  <c r="Z106" i="4" s="1"/>
  <c r="AJ93" i="4" s="1"/>
  <c r="AJ106" i="4" s="1"/>
  <c r="D106" i="4"/>
  <c r="N93" i="4" s="1"/>
  <c r="N106" i="4" s="1"/>
  <c r="X93" i="4" s="1"/>
  <c r="X106" i="4" s="1"/>
  <c r="AH93" i="4" s="1"/>
  <c r="AH106" i="4" s="1"/>
  <c r="Y100" i="4"/>
  <c r="Y99" i="4" s="1"/>
  <c r="Y98" i="4" s="1"/>
  <c r="Y97" i="4" s="1"/>
  <c r="Y96" i="4" s="1"/>
  <c r="Y95" i="4" s="1"/>
  <c r="Y94" i="4" s="1"/>
  <c r="O105" i="4" s="1"/>
  <c r="O104" i="4" s="1"/>
  <c r="O103" i="4" s="1"/>
  <c r="O102" i="4" s="1"/>
  <c r="O101" i="4" s="1"/>
  <c r="O100" i="4" s="1"/>
  <c r="O99" i="4" s="1"/>
  <c r="O98" i="4" s="1"/>
  <c r="O97" i="4" s="1"/>
  <c r="O96" i="4" s="1"/>
  <c r="O95" i="4" s="1"/>
  <c r="O94" i="4" s="1"/>
  <c r="E105" i="4" s="1"/>
  <c r="E104" i="4" s="1"/>
  <c r="E103" i="4" s="1"/>
  <c r="E102" i="4" s="1"/>
  <c r="E101" i="4" s="1"/>
  <c r="E100" i="4" s="1"/>
  <c r="E99" i="4" s="1"/>
  <c r="E98" i="4" s="1"/>
  <c r="E97" i="4" s="1"/>
  <c r="E96" i="4" s="1"/>
  <c r="E95" i="4" s="1"/>
  <c r="E94" i="4" s="1"/>
  <c r="E106" i="4" s="1"/>
  <c r="O93" i="4" s="1"/>
  <c r="O106" i="4" s="1"/>
  <c r="Y93" i="4" s="1"/>
  <c r="Y106" i="4" s="1"/>
  <c r="AI93" i="4" s="1"/>
  <c r="AI106" i="4" s="1"/>
  <c r="F91" i="4"/>
  <c r="P78" i="4" s="1"/>
  <c r="P91" i="4" s="1"/>
  <c r="Z78" i="4" s="1"/>
  <c r="Z91" i="4" s="1"/>
  <c r="AJ78" i="4" s="1"/>
  <c r="AJ91" i="4" s="1"/>
  <c r="E91" i="4"/>
  <c r="O78" i="4" s="1"/>
  <c r="O91" i="4" s="1"/>
  <c r="Y78" i="4" s="1"/>
  <c r="D91" i="4"/>
  <c r="N78" i="4" s="1"/>
  <c r="N91" i="4" s="1"/>
  <c r="X78" i="4" s="1"/>
  <c r="X91" i="4" s="1"/>
  <c r="AH78" i="4" s="1"/>
  <c r="AH91" i="4" s="1"/>
  <c r="Y84" i="4"/>
  <c r="Y83" i="4" s="1"/>
  <c r="F76" i="4"/>
  <c r="P63" i="4" s="1"/>
  <c r="P76" i="4" s="1"/>
  <c r="Z63" i="4" s="1"/>
  <c r="Z76" i="4" s="1"/>
  <c r="AJ63" i="4" s="1"/>
  <c r="AJ76" i="4" s="1"/>
  <c r="E76" i="4"/>
  <c r="O63" i="4" s="1"/>
  <c r="O76" i="4" s="1"/>
  <c r="Y63" i="4" s="1"/>
  <c r="Y76" i="4" s="1"/>
  <c r="AI63" i="4" s="1"/>
  <c r="AI76" i="4" s="1"/>
  <c r="D76" i="4"/>
  <c r="N63" i="4" s="1"/>
  <c r="N76" i="4" s="1"/>
  <c r="X63" i="4" s="1"/>
  <c r="X76" i="4" s="1"/>
  <c r="AH63" i="4" s="1"/>
  <c r="AH76" i="4" s="1"/>
  <c r="F61" i="4"/>
  <c r="P48" i="4" s="1"/>
  <c r="E61" i="4"/>
  <c r="O48" i="4" s="1"/>
  <c r="O61" i="4" s="1"/>
  <c r="Y48" i="4" s="1"/>
  <c r="Y61" i="4" s="1"/>
  <c r="AI48" i="4" s="1"/>
  <c r="AI61" i="4" s="1"/>
  <c r="D61" i="4"/>
  <c r="N48" i="4" s="1"/>
  <c r="N61" i="4" s="1"/>
  <c r="X48" i="4" s="1"/>
  <c r="X61" i="4" s="1"/>
  <c r="AH48" i="4" s="1"/>
  <c r="AH61" i="4" s="1"/>
  <c r="P49" i="4"/>
  <c r="F46" i="4"/>
  <c r="P33" i="4" s="1"/>
  <c r="P46" i="4" s="1"/>
  <c r="Z33" i="4" s="1"/>
  <c r="Z46" i="4" s="1"/>
  <c r="AJ33" i="4" s="1"/>
  <c r="AJ46" i="4" s="1"/>
  <c r="D46" i="4"/>
  <c r="N33" i="4" s="1"/>
  <c r="N46" i="4" s="1"/>
  <c r="X33" i="4" s="1"/>
  <c r="X46" i="4" s="1"/>
  <c r="AH33" i="4" s="1"/>
  <c r="AH46" i="4" s="1"/>
  <c r="E43" i="4"/>
  <c r="E42" i="4"/>
  <c r="E41" i="4" s="1"/>
  <c r="E40" i="4" s="1"/>
  <c r="E39" i="4" s="1"/>
  <c r="E38" i="4" s="1"/>
  <c r="E37" i="4" s="1"/>
  <c r="E36" i="4" s="1"/>
  <c r="E35" i="4" s="1"/>
  <c r="E34" i="4" s="1"/>
  <c r="O34" i="4"/>
  <c r="E45" i="4" s="1"/>
  <c r="F31" i="4"/>
  <c r="D31" i="4"/>
  <c r="N18" i="4" s="1"/>
  <c r="N31" i="4" s="1"/>
  <c r="X18" i="4" s="1"/>
  <c r="X31" i="4" s="1"/>
  <c r="AH18" i="4" s="1"/>
  <c r="AH31" i="4" s="1"/>
  <c r="Y25" i="4"/>
  <c r="Y24" i="4" s="1"/>
  <c r="Y23" i="4" s="1"/>
  <c r="Y22" i="4" s="1"/>
  <c r="Y21" i="4" s="1"/>
  <c r="Y20" i="4" s="1"/>
  <c r="Y19" i="4" s="1"/>
  <c r="O30" i="4" s="1"/>
  <c r="O29" i="4" s="1"/>
  <c r="O28" i="4" s="1"/>
  <c r="O27" i="4" s="1"/>
  <c r="O26" i="4" s="1"/>
  <c r="O25" i="4" s="1"/>
  <c r="O24" i="4" s="1"/>
  <c r="O23" i="4" s="1"/>
  <c r="O22" i="4" s="1"/>
  <c r="O21" i="4" s="1"/>
  <c r="O20" i="4" s="1"/>
  <c r="O19" i="4" s="1"/>
  <c r="E30" i="4" s="1"/>
  <c r="E29" i="4" s="1"/>
  <c r="E28" i="4" s="1"/>
  <c r="E27" i="4" s="1"/>
  <c r="E26" i="4" s="1"/>
  <c r="E25" i="4" s="1"/>
  <c r="E24" i="4" s="1"/>
  <c r="E23" i="4" s="1"/>
  <c r="E22" i="4" s="1"/>
  <c r="E21" i="4" s="1"/>
  <c r="E20" i="4" s="1"/>
  <c r="E19" i="4" s="1"/>
  <c r="E31" i="4" s="1"/>
  <c r="O18" i="4" s="1"/>
  <c r="O31" i="4" s="1"/>
  <c r="Y18" i="4" s="1"/>
  <c r="Y31" i="4" s="1"/>
  <c r="AI18" i="4" s="1"/>
  <c r="AI31" i="4" s="1"/>
  <c r="P18" i="4"/>
  <c r="P31" i="4" s="1"/>
  <c r="Z18" i="4" s="1"/>
  <c r="Z31" i="4" s="1"/>
  <c r="AJ18" i="4" s="1"/>
  <c r="AJ31" i="4" s="1"/>
  <c r="F16" i="4"/>
  <c r="P3" i="4" s="1"/>
  <c r="P16" i="4" s="1"/>
  <c r="Z3" i="4" s="1"/>
  <c r="Z16" i="4" s="1"/>
  <c r="AJ3" i="4" s="1"/>
  <c r="AJ16" i="4" s="1"/>
  <c r="D16" i="4"/>
  <c r="N3" i="4" s="1"/>
  <c r="N16" i="4" s="1"/>
  <c r="X3" i="4" s="1"/>
  <c r="X16" i="4" s="1"/>
  <c r="AH16" i="4" s="1"/>
  <c r="E10" i="4"/>
  <c r="E9" i="4" s="1"/>
  <c r="E8" i="4" s="1"/>
  <c r="E7" i="4" s="1"/>
  <c r="E6" i="4" s="1"/>
  <c r="E5" i="4" s="1"/>
  <c r="E4" i="4" s="1"/>
  <c r="E16" i="4" s="1"/>
  <c r="O3" i="4" s="1"/>
  <c r="O16" i="4" s="1"/>
  <c r="Y3" i="4" s="1"/>
  <c r="Y16" i="4" s="1"/>
  <c r="AI3" i="4" s="1"/>
  <c r="AI16" i="4" s="1"/>
  <c r="F242" i="3"/>
  <c r="P229" i="3" s="1"/>
  <c r="P242" i="3" s="1"/>
  <c r="Z229" i="3" s="1"/>
  <c r="Z242" i="3" s="1"/>
  <c r="AI229" i="3" s="1"/>
  <c r="AI242" i="3" s="1"/>
  <c r="D242" i="3"/>
  <c r="N229" i="3" s="1"/>
  <c r="N242" i="3" s="1"/>
  <c r="X229" i="3" s="1"/>
  <c r="X242" i="3" s="1"/>
  <c r="AG229" i="3" s="1"/>
  <c r="AG242" i="3" s="1"/>
  <c r="Y235" i="3"/>
  <c r="Y234" i="3" s="1"/>
  <c r="Y233" i="3" s="1"/>
  <c r="Y232" i="3" s="1"/>
  <c r="Y231" i="3" s="1"/>
  <c r="Y230" i="3" s="1"/>
  <c r="O241" i="3" s="1"/>
  <c r="O240" i="3" s="1"/>
  <c r="O239" i="3" s="1"/>
  <c r="O238" i="3" s="1"/>
  <c r="O237" i="3" s="1"/>
  <c r="O236" i="3" s="1"/>
  <c r="O235" i="3" s="1"/>
  <c r="O234" i="3" s="1"/>
  <c r="O233" i="3" s="1"/>
  <c r="O232" i="3" s="1"/>
  <c r="O231" i="3" s="1"/>
  <c r="O230" i="3" s="1"/>
  <c r="E241" i="3" s="1"/>
  <c r="E240" i="3" s="1"/>
  <c r="E239" i="3" s="1"/>
  <c r="E238" i="3" s="1"/>
  <c r="E237" i="3" s="1"/>
  <c r="E236" i="3" s="1"/>
  <c r="E235" i="3" s="1"/>
  <c r="E234" i="3" s="1"/>
  <c r="E233" i="3" s="1"/>
  <c r="E232" i="3" s="1"/>
  <c r="E231" i="3" s="1"/>
  <c r="E230" i="3" s="1"/>
  <c r="E242" i="3" s="1"/>
  <c r="O229" i="3" s="1"/>
  <c r="O242" i="3" s="1"/>
  <c r="Y229" i="3" s="1"/>
  <c r="Y242" i="3" s="1"/>
  <c r="AH229" i="3" s="1"/>
  <c r="AH242" i="3" s="1"/>
  <c r="F227" i="3"/>
  <c r="P214" i="3" s="1"/>
  <c r="P227" i="3" s="1"/>
  <c r="Z214" i="3" s="1"/>
  <c r="Z227" i="3" s="1"/>
  <c r="AI214" i="3" s="1"/>
  <c r="AI227" i="3" s="1"/>
  <c r="D227" i="3"/>
  <c r="N214" i="3" s="1"/>
  <c r="N227" i="3" s="1"/>
  <c r="X214" i="3" s="1"/>
  <c r="X227" i="3" s="1"/>
  <c r="AG214" i="3" s="1"/>
  <c r="AG227" i="3" s="1"/>
  <c r="E219" i="3"/>
  <c r="E218" i="3" s="1"/>
  <c r="E217" i="3" s="1"/>
  <c r="E216" i="3" s="1"/>
  <c r="E215" i="3" s="1"/>
  <c r="E227" i="3" s="1"/>
  <c r="O214" i="3" s="1"/>
  <c r="O227" i="3" s="1"/>
  <c r="Y214" i="3" s="1"/>
  <c r="Y227" i="3" s="1"/>
  <c r="AH214" i="3" s="1"/>
  <c r="AH227" i="3" s="1"/>
  <c r="F212" i="3"/>
  <c r="P199" i="3" s="1"/>
  <c r="P212" i="3" s="1"/>
  <c r="Z199" i="3" s="1"/>
  <c r="Z212" i="3" s="1"/>
  <c r="AI199" i="3" s="1"/>
  <c r="AI212" i="3" s="1"/>
  <c r="D212" i="3"/>
  <c r="N199" i="3" s="1"/>
  <c r="N212" i="3" s="1"/>
  <c r="X199" i="3" s="1"/>
  <c r="X212" i="3" s="1"/>
  <c r="AG199" i="3" s="1"/>
  <c r="AG212" i="3" s="1"/>
  <c r="E203" i="3"/>
  <c r="E202" i="3" s="1"/>
  <c r="E212" i="3" s="1"/>
  <c r="O199" i="3" s="1"/>
  <c r="O212" i="3" s="1"/>
  <c r="Y199" i="3" s="1"/>
  <c r="Y212" i="3" s="1"/>
  <c r="AH199" i="3" s="1"/>
  <c r="AH212" i="3" s="1"/>
  <c r="F197" i="3"/>
  <c r="P184" i="3" s="1"/>
  <c r="P197" i="3" s="1"/>
  <c r="Z184" i="3" s="1"/>
  <c r="Z197" i="3" s="1"/>
  <c r="AI184" i="3" s="1"/>
  <c r="AI197" i="3" s="1"/>
  <c r="D197" i="3"/>
  <c r="O194" i="3"/>
  <c r="O191" i="3"/>
  <c r="E190" i="3"/>
  <c r="E188" i="3"/>
  <c r="E187" i="3" s="1"/>
  <c r="E197" i="3" s="1"/>
  <c r="O184" i="3" s="1"/>
  <c r="O197" i="3" s="1"/>
  <c r="Y184" i="3" s="1"/>
  <c r="Y197" i="3" s="1"/>
  <c r="AH184" i="3" s="1"/>
  <c r="AH197" i="3" s="1"/>
  <c r="N184" i="3"/>
  <c r="N197" i="3" s="1"/>
  <c r="X184" i="3" s="1"/>
  <c r="X197" i="3" s="1"/>
  <c r="AG184" i="3" s="1"/>
  <c r="AG197" i="3" s="1"/>
  <c r="F182" i="3"/>
  <c r="D182" i="3"/>
  <c r="N169" i="3" s="1"/>
  <c r="N182" i="3" s="1"/>
  <c r="X169" i="3" s="1"/>
  <c r="X182" i="3" s="1"/>
  <c r="AG169" i="3" s="1"/>
  <c r="AG182" i="3" s="1"/>
  <c r="E180" i="3"/>
  <c r="O179" i="3"/>
  <c r="E179" i="3"/>
  <c r="E178" i="3" s="1"/>
  <c r="E177" i="3" s="1"/>
  <c r="E176" i="3" s="1"/>
  <c r="O177" i="3"/>
  <c r="E175" i="3"/>
  <c r="O174" i="3"/>
  <c r="O173" i="3" s="1"/>
  <c r="O172" i="3" s="1"/>
  <c r="E174" i="3"/>
  <c r="E173" i="3" s="1"/>
  <c r="Y172" i="3"/>
  <c r="O170" i="3"/>
  <c r="E170" i="3"/>
  <c r="P169" i="3"/>
  <c r="P182" i="3" s="1"/>
  <c r="Z169" i="3" s="1"/>
  <c r="Z182" i="3" s="1"/>
  <c r="AI169" i="3" s="1"/>
  <c r="AI182" i="3" s="1"/>
  <c r="F167" i="3"/>
  <c r="P154" i="3" s="1"/>
  <c r="P167" i="3" s="1"/>
  <c r="Z154" i="3" s="1"/>
  <c r="Z167" i="3" s="1"/>
  <c r="AI154" i="3" s="1"/>
  <c r="AI167" i="3" s="1"/>
  <c r="D167" i="3"/>
  <c r="N154" i="3" s="1"/>
  <c r="N167" i="3" s="1"/>
  <c r="X154" i="3" s="1"/>
  <c r="X167" i="3" s="1"/>
  <c r="AG154" i="3" s="1"/>
  <c r="AG167" i="3" s="1"/>
  <c r="O161" i="3"/>
  <c r="O159" i="3"/>
  <c r="O158" i="3" s="1"/>
  <c r="O157" i="3" s="1"/>
  <c r="O156" i="3" s="1"/>
  <c r="O155" i="3" s="1"/>
  <c r="E166" i="3" s="1"/>
  <c r="E165" i="3" s="1"/>
  <c r="E164" i="3" s="1"/>
  <c r="E163" i="3" s="1"/>
  <c r="E162" i="3" s="1"/>
  <c r="E161" i="3" s="1"/>
  <c r="E160" i="3" s="1"/>
  <c r="E159" i="3" s="1"/>
  <c r="E158" i="3" s="1"/>
  <c r="E157" i="3" s="1"/>
  <c r="E156" i="3" s="1"/>
  <c r="E155" i="3" s="1"/>
  <c r="E167" i="3" s="1"/>
  <c r="O154" i="3" s="1"/>
  <c r="O167" i="3" s="1"/>
  <c r="Y154" i="3" s="1"/>
  <c r="Y167" i="3" s="1"/>
  <c r="AH154" i="3" s="1"/>
  <c r="AH167" i="3" s="1"/>
  <c r="F152" i="3"/>
  <c r="P139" i="3" s="1"/>
  <c r="P152" i="3" s="1"/>
  <c r="Z139" i="3" s="1"/>
  <c r="Z152" i="3" s="1"/>
  <c r="AI139" i="3" s="1"/>
  <c r="AI152" i="3" s="1"/>
  <c r="D152" i="3"/>
  <c r="E148" i="3"/>
  <c r="E146" i="3"/>
  <c r="E145" i="3" s="1"/>
  <c r="E143" i="3"/>
  <c r="E142" i="3" s="1"/>
  <c r="N139" i="3"/>
  <c r="N152" i="3" s="1"/>
  <c r="X139" i="3" s="1"/>
  <c r="X152" i="3" s="1"/>
  <c r="AG139" i="3" s="1"/>
  <c r="AG152" i="3" s="1"/>
  <c r="F137" i="3"/>
  <c r="P124" i="3" s="1"/>
  <c r="P137" i="3" s="1"/>
  <c r="Z124" i="3" s="1"/>
  <c r="Z137" i="3" s="1"/>
  <c r="AI124" i="3" s="1"/>
  <c r="AI137" i="3" s="1"/>
  <c r="D137" i="3"/>
  <c r="N124" i="3" s="1"/>
  <c r="N137" i="3" s="1"/>
  <c r="X124" i="3" s="1"/>
  <c r="X137" i="3" s="1"/>
  <c r="AG124" i="3" s="1"/>
  <c r="AG137" i="3" s="1"/>
  <c r="O133" i="3"/>
  <c r="E126" i="3"/>
  <c r="E125" i="3" s="1"/>
  <c r="E137" i="3" s="1"/>
  <c r="O124" i="3" s="1"/>
  <c r="O137" i="3" s="1"/>
  <c r="Y124" i="3" s="1"/>
  <c r="Y137" i="3" s="1"/>
  <c r="AH124" i="3" s="1"/>
  <c r="AH137" i="3" s="1"/>
  <c r="O125" i="3"/>
  <c r="F122" i="3"/>
  <c r="P108" i="3" s="1"/>
  <c r="P122" i="3" s="1"/>
  <c r="Z108" i="3" s="1"/>
  <c r="AI108" i="3" s="1"/>
  <c r="AI122" i="3" s="1"/>
  <c r="D122" i="3"/>
  <c r="N108" i="3" s="1"/>
  <c r="N122" i="3" s="1"/>
  <c r="X108" i="3" s="1"/>
  <c r="X122" i="3" s="1"/>
  <c r="AG108" i="3" s="1"/>
  <c r="AG122" i="3" s="1"/>
  <c r="O119" i="3"/>
  <c r="E115" i="3"/>
  <c r="E122" i="3" s="1"/>
  <c r="O108" i="3" s="1"/>
  <c r="O122" i="3" s="1"/>
  <c r="Y108" i="3" s="1"/>
  <c r="Y122" i="3" s="1"/>
  <c r="AH108" i="3" s="1"/>
  <c r="AH122" i="3" s="1"/>
  <c r="O111" i="3"/>
  <c r="F106" i="3"/>
  <c r="D106" i="3"/>
  <c r="N93" i="3" s="1"/>
  <c r="N106" i="3" s="1"/>
  <c r="X93" i="3" s="1"/>
  <c r="X106" i="3" s="1"/>
  <c r="AG93" i="3" s="1"/>
  <c r="AG106" i="3" s="1"/>
  <c r="O102" i="3"/>
  <c r="O101" i="3" s="1"/>
  <c r="O100" i="3" s="1"/>
  <c r="O99" i="3" s="1"/>
  <c r="O98" i="3" s="1"/>
  <c r="O97" i="3" s="1"/>
  <c r="O96" i="3" s="1"/>
  <c r="O95" i="3" s="1"/>
  <c r="E100" i="3"/>
  <c r="E99" i="3" s="1"/>
  <c r="E98" i="3" s="1"/>
  <c r="E97" i="3" s="1"/>
  <c r="E96" i="3" s="1"/>
  <c r="E95" i="3" s="1"/>
  <c r="E94" i="3" s="1"/>
  <c r="E106" i="3" s="1"/>
  <c r="O93" i="3" s="1"/>
  <c r="Y94" i="3"/>
  <c r="O105" i="3" s="1"/>
  <c r="P93" i="3"/>
  <c r="P106" i="3" s="1"/>
  <c r="Z93" i="3" s="1"/>
  <c r="Z106" i="3" s="1"/>
  <c r="AI93" i="3" s="1"/>
  <c r="AI106" i="3" s="1"/>
  <c r="F91" i="3"/>
  <c r="P78" i="3" s="1"/>
  <c r="P91" i="3" s="1"/>
  <c r="Z78" i="3" s="1"/>
  <c r="Z91" i="3" s="1"/>
  <c r="AI78" i="3" s="1"/>
  <c r="AI91" i="3" s="1"/>
  <c r="D91" i="3"/>
  <c r="N78" i="3" s="1"/>
  <c r="N91" i="3" s="1"/>
  <c r="X78" i="3" s="1"/>
  <c r="X91" i="3" s="1"/>
  <c r="AG78" i="3" s="1"/>
  <c r="AG91" i="3" s="1"/>
  <c r="E89" i="3"/>
  <c r="E86" i="3"/>
  <c r="E84" i="3"/>
  <c r="E82" i="3"/>
  <c r="E81" i="3" s="1"/>
  <c r="E79" i="3"/>
  <c r="F76" i="3"/>
  <c r="P63" i="3" s="1"/>
  <c r="P76" i="3" s="1"/>
  <c r="Z63" i="3" s="1"/>
  <c r="Z76" i="3" s="1"/>
  <c r="AI63" i="3" s="1"/>
  <c r="AI76" i="3" s="1"/>
  <c r="D76" i="3"/>
  <c r="N63" i="3" s="1"/>
  <c r="N76" i="3" s="1"/>
  <c r="X63" i="3" s="1"/>
  <c r="X76" i="3" s="1"/>
  <c r="AG63" i="3" s="1"/>
  <c r="AG76" i="3" s="1"/>
  <c r="O73" i="3"/>
  <c r="O72" i="3" s="1"/>
  <c r="O71" i="3" s="1"/>
  <c r="O70" i="3" s="1"/>
  <c r="O69" i="3" s="1"/>
  <c r="O68" i="3" s="1"/>
  <c r="O67" i="3" s="1"/>
  <c r="O66" i="3" s="1"/>
  <c r="O65" i="3" s="1"/>
  <c r="O64" i="3" s="1"/>
  <c r="E75" i="3" s="1"/>
  <c r="E74" i="3" s="1"/>
  <c r="E70" i="3"/>
  <c r="E69" i="3" s="1"/>
  <c r="E68" i="3" s="1"/>
  <c r="E67" i="3" s="1"/>
  <c r="E66" i="3" s="1"/>
  <c r="E65" i="3" s="1"/>
  <c r="E64" i="3" s="1"/>
  <c r="F61" i="3"/>
  <c r="D61" i="3"/>
  <c r="Y52" i="3"/>
  <c r="Y51" i="3" s="1"/>
  <c r="Y50" i="3" s="1"/>
  <c r="Y49" i="3" s="1"/>
  <c r="O60" i="3" s="1"/>
  <c r="O59" i="3" s="1"/>
  <c r="O58" i="3" s="1"/>
  <c r="O57" i="3" s="1"/>
  <c r="O56" i="3" s="1"/>
  <c r="O55" i="3" s="1"/>
  <c r="O54" i="3" s="1"/>
  <c r="O53" i="3" s="1"/>
  <c r="O52" i="3" s="1"/>
  <c r="O50" i="3"/>
  <c r="O49" i="3" s="1"/>
  <c r="E60" i="3" s="1"/>
  <c r="E59" i="3" s="1"/>
  <c r="E58" i="3" s="1"/>
  <c r="E57" i="3" s="1"/>
  <c r="E56" i="3" s="1"/>
  <c r="E55" i="3" s="1"/>
  <c r="E54" i="3" s="1"/>
  <c r="E53" i="3" s="1"/>
  <c r="E52" i="3" s="1"/>
  <c r="E51" i="3" s="1"/>
  <c r="E50" i="3" s="1"/>
  <c r="E49" i="3" s="1"/>
  <c r="E61" i="3" s="1"/>
  <c r="O48" i="3" s="1"/>
  <c r="P48" i="3"/>
  <c r="P61" i="3" s="1"/>
  <c r="Z48" i="3" s="1"/>
  <c r="Z61" i="3" s="1"/>
  <c r="AI48" i="3" s="1"/>
  <c r="AI61" i="3" s="1"/>
  <c r="N48" i="3"/>
  <c r="N61" i="3" s="1"/>
  <c r="X48" i="3" s="1"/>
  <c r="X61" i="3" s="1"/>
  <c r="AG48" i="3" s="1"/>
  <c r="AG61" i="3" s="1"/>
  <c r="F46" i="3"/>
  <c r="P33" i="3" s="1"/>
  <c r="P46" i="3" s="1"/>
  <c r="Z33" i="3" s="1"/>
  <c r="Z46" i="3" s="1"/>
  <c r="AI33" i="3" s="1"/>
  <c r="AI46" i="3" s="1"/>
  <c r="D46" i="3"/>
  <c r="N33" i="3" s="1"/>
  <c r="N46" i="3" s="1"/>
  <c r="X33" i="3" s="1"/>
  <c r="X46" i="3" s="1"/>
  <c r="AG33" i="3" s="1"/>
  <c r="AG46" i="3" s="1"/>
  <c r="E44" i="3"/>
  <c r="E43" i="3" s="1"/>
  <c r="E41" i="3"/>
  <c r="E40" i="3" s="1"/>
  <c r="E39" i="3" s="1"/>
  <c r="Y40" i="3"/>
  <c r="Y39" i="3" s="1"/>
  <c r="E37" i="3"/>
  <c r="E36" i="3"/>
  <c r="E35" i="3" s="1"/>
  <c r="E34" i="3" s="1"/>
  <c r="F31" i="3"/>
  <c r="P18" i="3" s="1"/>
  <c r="P31" i="3" s="1"/>
  <c r="Z18" i="3" s="1"/>
  <c r="Z31" i="3" s="1"/>
  <c r="AI18" i="3" s="1"/>
  <c r="AI31" i="3" s="1"/>
  <c r="D31" i="3"/>
  <c r="Y23" i="3"/>
  <c r="Y22" i="3" s="1"/>
  <c r="Y21" i="3" s="1"/>
  <c r="Y20" i="3" s="1"/>
  <c r="Y19" i="3" s="1"/>
  <c r="O30" i="3" s="1"/>
  <c r="O29" i="3" s="1"/>
  <c r="O28" i="3" s="1"/>
  <c r="O27" i="3" s="1"/>
  <c r="O26" i="3" s="1"/>
  <c r="O25" i="3" s="1"/>
  <c r="O24" i="3" s="1"/>
  <c r="O23" i="3" s="1"/>
  <c r="O22" i="3" s="1"/>
  <c r="O21" i="3" s="1"/>
  <c r="O20" i="3" s="1"/>
  <c r="O19" i="3" s="1"/>
  <c r="E30" i="3" s="1"/>
  <c r="E29" i="3" s="1"/>
  <c r="E28" i="3" s="1"/>
  <c r="E27" i="3" s="1"/>
  <c r="E26" i="3" s="1"/>
  <c r="E25" i="3" s="1"/>
  <c r="E24" i="3" s="1"/>
  <c r="E23" i="3" s="1"/>
  <c r="E22" i="3" s="1"/>
  <c r="E21" i="3" s="1"/>
  <c r="E20" i="3" s="1"/>
  <c r="E19" i="3" s="1"/>
  <c r="E31" i="3" s="1"/>
  <c r="O18" i="3" s="1"/>
  <c r="O31" i="3" s="1"/>
  <c r="Y18" i="3" s="1"/>
  <c r="Y31" i="3" s="1"/>
  <c r="AH18" i="3" s="1"/>
  <c r="AH31" i="3" s="1"/>
  <c r="N18" i="3"/>
  <c r="N31" i="3" s="1"/>
  <c r="X18" i="3" s="1"/>
  <c r="X31" i="3" s="1"/>
  <c r="AG18" i="3" s="1"/>
  <c r="AG31" i="3" s="1"/>
  <c r="F16" i="3"/>
  <c r="P3" i="3" s="1"/>
  <c r="P16" i="3" s="1"/>
  <c r="Z3" i="3" s="1"/>
  <c r="Z16" i="3" s="1"/>
  <c r="AI3" i="3" s="1"/>
  <c r="AI16" i="3" s="1"/>
  <c r="E16" i="3"/>
  <c r="O3" i="3" s="1"/>
  <c r="O16" i="3" s="1"/>
  <c r="Y3" i="3" s="1"/>
  <c r="Y16" i="3" s="1"/>
  <c r="AH3" i="3" s="1"/>
  <c r="AH16" i="3" s="1"/>
  <c r="D16" i="3"/>
  <c r="N3" i="3" s="1"/>
  <c r="N16" i="3" s="1"/>
  <c r="X3" i="3" s="1"/>
  <c r="X16" i="3" s="1"/>
  <c r="AG3" i="3" s="1"/>
  <c r="AG16" i="3" s="1"/>
  <c r="F242" i="2"/>
  <c r="D242" i="2"/>
  <c r="N229" i="2" s="1"/>
  <c r="N242" i="2" s="1"/>
  <c r="X229" i="2" s="1"/>
  <c r="X242" i="2" s="1"/>
  <c r="AG229" i="2" s="1"/>
  <c r="AG242" i="2" s="1"/>
  <c r="E234" i="2"/>
  <c r="E233" i="2" s="1"/>
  <c r="E232" i="2" s="1"/>
  <c r="E231" i="2" s="1"/>
  <c r="E230" i="2" s="1"/>
  <c r="E242" i="2" s="1"/>
  <c r="O229" i="2" s="1"/>
  <c r="O242" i="2" s="1"/>
  <c r="Y229" i="2" s="1"/>
  <c r="Y242" i="2" s="1"/>
  <c r="AH229" i="2" s="1"/>
  <c r="AH242" i="2" s="1"/>
  <c r="P229" i="2"/>
  <c r="P242" i="2" s="1"/>
  <c r="Z229" i="2" s="1"/>
  <c r="Z242" i="2" s="1"/>
  <c r="AI229" i="2" s="1"/>
  <c r="AI242" i="2" s="1"/>
  <c r="F227" i="2"/>
  <c r="P214" i="2" s="1"/>
  <c r="P227" i="2" s="1"/>
  <c r="Z214" i="2" s="1"/>
  <c r="Z227" i="2" s="1"/>
  <c r="AI214" i="2" s="1"/>
  <c r="AI227" i="2" s="1"/>
  <c r="D227" i="2"/>
  <c r="N214" i="2" s="1"/>
  <c r="N227" i="2" s="1"/>
  <c r="X214" i="2" s="1"/>
  <c r="X227" i="2" s="1"/>
  <c r="AG214" i="2" s="1"/>
  <c r="AG227" i="2" s="1"/>
  <c r="E223" i="2"/>
  <c r="E222" i="2" s="1"/>
  <c r="E221" i="2" s="1"/>
  <c r="E220" i="2" s="1"/>
  <c r="E219" i="2" s="1"/>
  <c r="O220" i="2"/>
  <c r="O219" i="2" s="1"/>
  <c r="O218" i="2" s="1"/>
  <c r="E216" i="2"/>
  <c r="E215" i="2" s="1"/>
  <c r="O215" i="2"/>
  <c r="F212" i="2"/>
  <c r="P199" i="2" s="1"/>
  <c r="P212" i="2" s="1"/>
  <c r="Z199" i="2" s="1"/>
  <c r="Z212" i="2" s="1"/>
  <c r="AI199" i="2" s="1"/>
  <c r="AI212" i="2" s="1"/>
  <c r="D212" i="2"/>
  <c r="O207" i="2"/>
  <c r="O206" i="2" s="1"/>
  <c r="E207" i="2"/>
  <c r="E206" i="2" s="1"/>
  <c r="O204" i="2"/>
  <c r="O203" i="2" s="1"/>
  <c r="O202" i="2" s="1"/>
  <c r="O201" i="2" s="1"/>
  <c r="O200" i="2" s="1"/>
  <c r="E204" i="2"/>
  <c r="E203" i="2" s="1"/>
  <c r="E201" i="2"/>
  <c r="E200" i="2" s="1"/>
  <c r="N199" i="2"/>
  <c r="N212" i="2" s="1"/>
  <c r="X199" i="2" s="1"/>
  <c r="X212" i="2" s="1"/>
  <c r="AG199" i="2" s="1"/>
  <c r="AG212" i="2" s="1"/>
  <c r="F197" i="2"/>
  <c r="D197" i="2"/>
  <c r="N184" i="2" s="1"/>
  <c r="N197" i="2" s="1"/>
  <c r="X184" i="2" s="1"/>
  <c r="X197" i="2" s="1"/>
  <c r="AG184" i="2" s="1"/>
  <c r="AG197" i="2" s="1"/>
  <c r="O196" i="2"/>
  <c r="O195" i="2"/>
  <c r="O193" i="2"/>
  <c r="O192" i="2" s="1"/>
  <c r="O191" i="2" s="1"/>
  <c r="O190" i="2" s="1"/>
  <c r="E193" i="2"/>
  <c r="E190" i="2"/>
  <c r="E189" i="2" s="1"/>
  <c r="Y189" i="2"/>
  <c r="Y188" i="2" s="1"/>
  <c r="Y187" i="2" s="1"/>
  <c r="O187" i="2"/>
  <c r="O186" i="2" s="1"/>
  <c r="O185" i="2" s="1"/>
  <c r="E187" i="2"/>
  <c r="E186" i="2" s="1"/>
  <c r="P184" i="2"/>
  <c r="P197" i="2" s="1"/>
  <c r="Z184" i="2" s="1"/>
  <c r="Z197" i="2" s="1"/>
  <c r="AI184" i="2" s="1"/>
  <c r="AI197" i="2" s="1"/>
  <c r="F182" i="2"/>
  <c r="P169" i="2" s="1"/>
  <c r="P182" i="2" s="1"/>
  <c r="Z169" i="2" s="1"/>
  <c r="Z182" i="2" s="1"/>
  <c r="AI169" i="2" s="1"/>
  <c r="AI182" i="2" s="1"/>
  <c r="E182" i="2"/>
  <c r="D182" i="2"/>
  <c r="O169" i="2"/>
  <c r="O182" i="2" s="1"/>
  <c r="Y169" i="2" s="1"/>
  <c r="Y182" i="2" s="1"/>
  <c r="AH169" i="2" s="1"/>
  <c r="AH182" i="2" s="1"/>
  <c r="N169" i="2"/>
  <c r="N182" i="2" s="1"/>
  <c r="X169" i="2" s="1"/>
  <c r="X182" i="2" s="1"/>
  <c r="AG169" i="2" s="1"/>
  <c r="AG182" i="2" s="1"/>
  <c r="F167" i="2"/>
  <c r="P154" i="2" s="1"/>
  <c r="P167" i="2" s="1"/>
  <c r="Z154" i="2" s="1"/>
  <c r="Z167" i="2" s="1"/>
  <c r="AI154" i="2" s="1"/>
  <c r="AI167" i="2" s="1"/>
  <c r="D167" i="2"/>
  <c r="Y158" i="2"/>
  <c r="Y157" i="2"/>
  <c r="Y156" i="2" s="1"/>
  <c r="Y155" i="2" s="1"/>
  <c r="O166" i="2" s="1"/>
  <c r="O165" i="2" s="1"/>
  <c r="O164" i="2" s="1"/>
  <c r="O163" i="2" s="1"/>
  <c r="O162" i="2" s="1"/>
  <c r="O161" i="2" s="1"/>
  <c r="O160" i="2" s="1"/>
  <c r="O159" i="2" s="1"/>
  <c r="O158" i="2" s="1"/>
  <c r="O157" i="2" s="1"/>
  <c r="O156" i="2" s="1"/>
  <c r="O155" i="2" s="1"/>
  <c r="E166" i="2" s="1"/>
  <c r="E165" i="2" s="1"/>
  <c r="E164" i="2" s="1"/>
  <c r="E163" i="2" s="1"/>
  <c r="E162" i="2" s="1"/>
  <c r="E161" i="2" s="1"/>
  <c r="E160" i="2" s="1"/>
  <c r="E159" i="2" s="1"/>
  <c r="E158" i="2" s="1"/>
  <c r="E157" i="2" s="1"/>
  <c r="E156" i="2" s="1"/>
  <c r="E155" i="2" s="1"/>
  <c r="E167" i="2" s="1"/>
  <c r="O154" i="2" s="1"/>
  <c r="O167" i="2" s="1"/>
  <c r="Y154" i="2" s="1"/>
  <c r="Y167" i="2" s="1"/>
  <c r="AH154" i="2" s="1"/>
  <c r="AH167" i="2" s="1"/>
  <c r="N154" i="2"/>
  <c r="N167" i="2" s="1"/>
  <c r="X154" i="2" s="1"/>
  <c r="X167" i="2" s="1"/>
  <c r="AG154" i="2" s="1"/>
  <c r="AG167" i="2" s="1"/>
  <c r="F152" i="2"/>
  <c r="P139" i="2" s="1"/>
  <c r="P152" i="2" s="1"/>
  <c r="Z139" i="2" s="1"/>
  <c r="Z152" i="2" s="1"/>
  <c r="AI139" i="2" s="1"/>
  <c r="AI152" i="2" s="1"/>
  <c r="D152" i="2"/>
  <c r="N139" i="2" s="1"/>
  <c r="N152" i="2" s="1"/>
  <c r="X139" i="2" s="1"/>
  <c r="X152" i="2" s="1"/>
  <c r="AG139" i="2" s="1"/>
  <c r="AG152" i="2" s="1"/>
  <c r="Y143" i="2"/>
  <c r="Y142" i="2" s="1"/>
  <c r="Y141" i="2" s="1"/>
  <c r="Y140" i="2" s="1"/>
  <c r="O151" i="2" s="1"/>
  <c r="O150" i="2" s="1"/>
  <c r="O149" i="2" s="1"/>
  <c r="O148" i="2" s="1"/>
  <c r="O147" i="2" s="1"/>
  <c r="O146" i="2" s="1"/>
  <c r="O145" i="2" s="1"/>
  <c r="O144" i="2" s="1"/>
  <c r="O143" i="2" s="1"/>
  <c r="O142" i="2" s="1"/>
  <c r="O141" i="2" s="1"/>
  <c r="O140" i="2" s="1"/>
  <c r="E151" i="2" s="1"/>
  <c r="E150" i="2" s="1"/>
  <c r="E149" i="2" s="1"/>
  <c r="E148" i="2" s="1"/>
  <c r="E147" i="2" s="1"/>
  <c r="E146" i="2" s="1"/>
  <c r="E145" i="2" s="1"/>
  <c r="E144" i="2" s="1"/>
  <c r="E143" i="2" s="1"/>
  <c r="E142" i="2" s="1"/>
  <c r="E141" i="2" s="1"/>
  <c r="E140" i="2" s="1"/>
  <c r="E152" i="2" s="1"/>
  <c r="O139" i="2" s="1"/>
  <c r="O152" i="2" s="1"/>
  <c r="Y139" i="2" s="1"/>
  <c r="Y152" i="2" s="1"/>
  <c r="AH139" i="2" s="1"/>
  <c r="AH152" i="2" s="1"/>
  <c r="F137" i="2"/>
  <c r="P124" i="2" s="1"/>
  <c r="P137" i="2" s="1"/>
  <c r="Z124" i="2" s="1"/>
  <c r="Z137" i="2" s="1"/>
  <c r="AI124" i="2" s="1"/>
  <c r="AI137" i="2" s="1"/>
  <c r="D137" i="2"/>
  <c r="N124" i="2" s="1"/>
  <c r="N137" i="2" s="1"/>
  <c r="X124" i="2" s="1"/>
  <c r="X137" i="2" s="1"/>
  <c r="AG124" i="2" s="1"/>
  <c r="AG137" i="2" s="1"/>
  <c r="E135" i="2"/>
  <c r="E134" i="2"/>
  <c r="E132" i="2"/>
  <c r="E131" i="2" s="1"/>
  <c r="E130" i="2" s="1"/>
  <c r="E129" i="2" s="1"/>
  <c r="E128" i="2" s="1"/>
  <c r="E127" i="2" s="1"/>
  <c r="E126" i="2" s="1"/>
  <c r="E125" i="2" s="1"/>
  <c r="O126" i="2"/>
  <c r="O125" i="2" s="1"/>
  <c r="F122" i="2"/>
  <c r="P109" i="2" s="1"/>
  <c r="P122" i="2" s="1"/>
  <c r="Z109" i="2" s="1"/>
  <c r="Z122" i="2" s="1"/>
  <c r="AI109" i="2" s="1"/>
  <c r="AI122" i="2" s="1"/>
  <c r="D122" i="2"/>
  <c r="N109" i="2" s="1"/>
  <c r="N122" i="2" s="1"/>
  <c r="X109" i="2" s="1"/>
  <c r="X122" i="2" s="1"/>
  <c r="AG109" i="2" s="1"/>
  <c r="AG122" i="2" s="1"/>
  <c r="E120" i="2"/>
  <c r="E119" i="2" s="1"/>
  <c r="E118" i="2" s="1"/>
  <c r="E117" i="2" s="1"/>
  <c r="E116" i="2" s="1"/>
  <c r="E115" i="2" s="1"/>
  <c r="E114" i="2" s="1"/>
  <c r="E110" i="2"/>
  <c r="F107" i="2"/>
  <c r="P94" i="2" s="1"/>
  <c r="P107" i="2" s="1"/>
  <c r="Z94" i="2" s="1"/>
  <c r="Z107" i="2" s="1"/>
  <c r="AI94" i="2" s="1"/>
  <c r="AI107" i="2" s="1"/>
  <c r="E107" i="2"/>
  <c r="O94" i="2" s="1"/>
  <c r="O107" i="2" s="1"/>
  <c r="Y94" i="2" s="1"/>
  <c r="Y107" i="2" s="1"/>
  <c r="AH94" i="2" s="1"/>
  <c r="AH107" i="2" s="1"/>
  <c r="D107" i="2"/>
  <c r="N94" i="2" s="1"/>
  <c r="N107" i="2" s="1"/>
  <c r="X94" i="2" s="1"/>
  <c r="X107" i="2" s="1"/>
  <c r="AG94" i="2" s="1"/>
  <c r="AG107" i="2" s="1"/>
  <c r="F92" i="2"/>
  <c r="P79" i="2" s="1"/>
  <c r="P92" i="2" s="1"/>
  <c r="Z79" i="2" s="1"/>
  <c r="AI79" i="2" s="1"/>
  <c r="AI92" i="2" s="1"/>
  <c r="D92" i="2"/>
  <c r="N79" i="2" s="1"/>
  <c r="N92" i="2" s="1"/>
  <c r="X79" i="2" s="1"/>
  <c r="X92" i="2" s="1"/>
  <c r="AG79" i="2" s="1"/>
  <c r="AG92" i="2" s="1"/>
  <c r="Y86" i="2"/>
  <c r="Y85" i="2" s="1"/>
  <c r="Y84" i="2" s="1"/>
  <c r="Y83" i="2" s="1"/>
  <c r="O86" i="2"/>
  <c r="O85" i="2" s="1"/>
  <c r="O84" i="2" s="1"/>
  <c r="O83" i="2" s="1"/>
  <c r="O82" i="2" s="1"/>
  <c r="O81" i="2" s="1"/>
  <c r="O80" i="2" s="1"/>
  <c r="E86" i="2"/>
  <c r="E85" i="2" s="1"/>
  <c r="E84" i="2" s="1"/>
  <c r="E83" i="2" s="1"/>
  <c r="E82" i="2" s="1"/>
  <c r="E81" i="2" s="1"/>
  <c r="E80" i="2" s="1"/>
  <c r="E92" i="2" s="1"/>
  <c r="O79" i="2" s="1"/>
  <c r="O92" i="2" s="1"/>
  <c r="Y79" i="2" s="1"/>
  <c r="Y80" i="2"/>
  <c r="O91" i="2" s="1"/>
  <c r="O90" i="2" s="1"/>
  <c r="O89" i="2" s="1"/>
  <c r="O88" i="2" s="1"/>
  <c r="F77" i="2"/>
  <c r="P64" i="2" s="1"/>
  <c r="P77" i="2" s="1"/>
  <c r="Z64" i="2" s="1"/>
  <c r="Z77" i="2" s="1"/>
  <c r="AI64" i="2" s="1"/>
  <c r="AI77" i="2" s="1"/>
  <c r="D77" i="2"/>
  <c r="Y71" i="2"/>
  <c r="Y70" i="2"/>
  <c r="Y69" i="2" s="1"/>
  <c r="Y68" i="2" s="1"/>
  <c r="E68" i="2"/>
  <c r="E67" i="2" s="1"/>
  <c r="E66" i="2" s="1"/>
  <c r="E65" i="2" s="1"/>
  <c r="E77" i="2" s="1"/>
  <c r="O64" i="2" s="1"/>
  <c r="Y65" i="2"/>
  <c r="O76" i="2" s="1"/>
  <c r="O75" i="2" s="1"/>
  <c r="O74" i="2" s="1"/>
  <c r="O73" i="2" s="1"/>
  <c r="N64" i="2"/>
  <c r="N77" i="2" s="1"/>
  <c r="X64" i="2" s="1"/>
  <c r="X77" i="2" s="1"/>
  <c r="AG64" i="2" s="1"/>
  <c r="AG77" i="2" s="1"/>
  <c r="F62" i="2"/>
  <c r="E62" i="2"/>
  <c r="O49" i="2" s="1"/>
  <c r="O62" i="2" s="1"/>
  <c r="Y49" i="2" s="1"/>
  <c r="Y62" i="2" s="1"/>
  <c r="AH49" i="2" s="1"/>
  <c r="AH62" i="2" s="1"/>
  <c r="D62" i="2"/>
  <c r="N49" i="2" s="1"/>
  <c r="N62" i="2" s="1"/>
  <c r="X49" i="2" s="1"/>
  <c r="X62" i="2" s="1"/>
  <c r="AG49" i="2" s="1"/>
  <c r="AG62" i="2" s="1"/>
  <c r="P49" i="2"/>
  <c r="P62" i="2" s="1"/>
  <c r="Z49" i="2" s="1"/>
  <c r="Z62" i="2" s="1"/>
  <c r="AI49" i="2" s="1"/>
  <c r="AI62" i="2" s="1"/>
  <c r="F47" i="2"/>
  <c r="P34" i="2" s="1"/>
  <c r="P47" i="2" s="1"/>
  <c r="Z34" i="2" s="1"/>
  <c r="Z47" i="2" s="1"/>
  <c r="AI34" i="2" s="1"/>
  <c r="AI47" i="2" s="1"/>
  <c r="D47" i="2"/>
  <c r="Y38" i="2"/>
  <c r="Y37" i="2"/>
  <c r="Y36" i="2" s="1"/>
  <c r="Y35" i="2" s="1"/>
  <c r="O46" i="2" s="1"/>
  <c r="O45" i="2" s="1"/>
  <c r="O44" i="2" s="1"/>
  <c r="O43" i="2" s="1"/>
  <c r="O42" i="2" s="1"/>
  <c r="O41" i="2" s="1"/>
  <c r="O40" i="2" s="1"/>
  <c r="O39" i="2" s="1"/>
  <c r="O38" i="2" s="1"/>
  <c r="O37" i="2" s="1"/>
  <c r="O36" i="2" s="1"/>
  <c r="O35" i="2" s="1"/>
  <c r="E46" i="2" s="1"/>
  <c r="E45" i="2" s="1"/>
  <c r="E44" i="2" s="1"/>
  <c r="E43" i="2" s="1"/>
  <c r="E42" i="2" s="1"/>
  <c r="E41" i="2" s="1"/>
  <c r="E40" i="2" s="1"/>
  <c r="E39" i="2" s="1"/>
  <c r="E38" i="2" s="1"/>
  <c r="E37" i="2" s="1"/>
  <c r="E36" i="2" s="1"/>
  <c r="E35" i="2" s="1"/>
  <c r="E47" i="2" s="1"/>
  <c r="O34" i="2" s="1"/>
  <c r="O47" i="2" s="1"/>
  <c r="Y34" i="2" s="1"/>
  <c r="Y47" i="2" s="1"/>
  <c r="AH34" i="2" s="1"/>
  <c r="AH47" i="2" s="1"/>
  <c r="N34" i="2"/>
  <c r="N47" i="2" s="1"/>
  <c r="X34" i="2" s="1"/>
  <c r="X47" i="2" s="1"/>
  <c r="AG34" i="2" s="1"/>
  <c r="AG47" i="2" s="1"/>
  <c r="F32" i="2"/>
  <c r="P18" i="2" s="1"/>
  <c r="P32" i="2" s="1"/>
  <c r="Z18" i="2" s="1"/>
  <c r="Z32" i="2" s="1"/>
  <c r="AI18" i="2" s="1"/>
  <c r="AI32" i="2" s="1"/>
  <c r="D32" i="2"/>
  <c r="O27" i="2"/>
  <c r="O26" i="2" s="1"/>
  <c r="O25" i="2" s="1"/>
  <c r="O24" i="2" s="1"/>
  <c r="O23" i="2" s="1"/>
  <c r="E24" i="2"/>
  <c r="E23" i="2" s="1"/>
  <c r="E22" i="2" s="1"/>
  <c r="E20" i="2" s="1"/>
  <c r="E19" i="2" s="1"/>
  <c r="O20" i="2"/>
  <c r="O19" i="2" s="1"/>
  <c r="E31" i="2" s="1"/>
  <c r="E30" i="2" s="1"/>
  <c r="N18" i="2"/>
  <c r="N32" i="2" s="1"/>
  <c r="X18" i="2" s="1"/>
  <c r="X32" i="2" s="1"/>
  <c r="AG18" i="2" s="1"/>
  <c r="AG32" i="2" s="1"/>
  <c r="F16" i="2"/>
  <c r="P3" i="2" s="1"/>
  <c r="P16" i="2" s="1"/>
  <c r="Z3" i="2" s="1"/>
  <c r="Z16" i="2" s="1"/>
  <c r="AI3" i="2" s="1"/>
  <c r="AI16" i="2" s="1"/>
  <c r="D16" i="2"/>
  <c r="N3" i="2" s="1"/>
  <c r="N16" i="2" s="1"/>
  <c r="X3" i="2" s="1"/>
  <c r="X16" i="2" s="1"/>
  <c r="AG3" i="2" s="1"/>
  <c r="AG16" i="2" s="1"/>
  <c r="O15" i="2"/>
  <c r="O14" i="2"/>
  <c r="O12" i="2"/>
  <c r="O11" i="2" s="1"/>
  <c r="O10" i="2" s="1"/>
  <c r="O9" i="2" s="1"/>
  <c r="O8" i="2" s="1"/>
  <c r="O7" i="2" s="1"/>
  <c r="O6" i="2" s="1"/>
  <c r="O5" i="2" s="1"/>
  <c r="O4" i="2" s="1"/>
  <c r="E15" i="2" s="1"/>
  <c r="E14" i="2" s="1"/>
  <c r="E11" i="2"/>
  <c r="E10" i="2" s="1"/>
  <c r="E9" i="2" s="1"/>
  <c r="E8" i="2" s="1"/>
  <c r="E7" i="2" s="1"/>
  <c r="E6" i="2" s="1"/>
  <c r="E5" i="2" s="1"/>
  <c r="E4" i="2" s="1"/>
  <c r="F241" i="21"/>
  <c r="P228" i="21" s="1"/>
  <c r="P241" i="21" s="1"/>
  <c r="Z228" i="21" s="1"/>
  <c r="Z241" i="21" s="1"/>
  <c r="AI228" i="21" s="1"/>
  <c r="AI241" i="21" s="1"/>
  <c r="D241" i="21"/>
  <c r="N228" i="21" s="1"/>
  <c r="N241" i="21" s="1"/>
  <c r="X228" i="21" s="1"/>
  <c r="X241" i="21" s="1"/>
  <c r="E239" i="21"/>
  <c r="E241" i="21" s="1"/>
  <c r="O228" i="21" s="1"/>
  <c r="O234" i="21"/>
  <c r="O232" i="21"/>
  <c r="F226" i="21"/>
  <c r="P213" i="21" s="1"/>
  <c r="P226" i="21" s="1"/>
  <c r="Z213" i="21" s="1"/>
  <c r="Z226" i="21" s="1"/>
  <c r="AI213" i="21" s="1"/>
  <c r="AI226" i="21" s="1"/>
  <c r="D226" i="21"/>
  <c r="N213" i="21" s="1"/>
  <c r="N226" i="21" s="1"/>
  <c r="X213" i="21" s="1"/>
  <c r="X226" i="21" s="1"/>
  <c r="O224" i="21"/>
  <c r="O222" i="21"/>
  <c r="O221" i="21" s="1"/>
  <c r="O220" i="21" s="1"/>
  <c r="O219" i="21" s="1"/>
  <c r="O218" i="21" s="1"/>
  <c r="O217" i="21" s="1"/>
  <c r="O216" i="21" s="1"/>
  <c r="O215" i="21" s="1"/>
  <c r="O214" i="21" s="1"/>
  <c r="E225" i="21" s="1"/>
  <c r="E224" i="21" s="1"/>
  <c r="E223" i="21" s="1"/>
  <c r="E222" i="21" s="1"/>
  <c r="E221" i="21" s="1"/>
  <c r="E220" i="21" s="1"/>
  <c r="E219" i="21" s="1"/>
  <c r="E218" i="21" s="1"/>
  <c r="E217" i="21" s="1"/>
  <c r="E216" i="21" s="1"/>
  <c r="E215" i="21" s="1"/>
  <c r="E214" i="21" s="1"/>
  <c r="E226" i="21" s="1"/>
  <c r="O213" i="21" s="1"/>
  <c r="O226" i="21" s="1"/>
  <c r="Y213" i="21" s="1"/>
  <c r="Y218" i="21"/>
  <c r="Y217" i="21" s="1"/>
  <c r="Y216" i="21" s="1"/>
  <c r="F211" i="21"/>
  <c r="P198" i="21" s="1"/>
  <c r="P211" i="21" s="1"/>
  <c r="Z198" i="21" s="1"/>
  <c r="Z211" i="21" s="1"/>
  <c r="AI198" i="21" s="1"/>
  <c r="AI211" i="21" s="1"/>
  <c r="D211" i="21"/>
  <c r="N198" i="21" s="1"/>
  <c r="N211" i="21" s="1"/>
  <c r="X198" i="21" s="1"/>
  <c r="X211" i="21" s="1"/>
  <c r="E206" i="21"/>
  <c r="E205" i="21" s="1"/>
  <c r="E204" i="21" s="1"/>
  <c r="E203" i="21" s="1"/>
  <c r="Y204" i="21"/>
  <c r="Y203" i="21" s="1"/>
  <c r="Y202" i="21" s="1"/>
  <c r="Y201" i="21" s="1"/>
  <c r="Y200" i="21" s="1"/>
  <c r="Y199" i="21" s="1"/>
  <c r="O210" i="21" s="1"/>
  <c r="O209" i="21" s="1"/>
  <c r="O208" i="21" s="1"/>
  <c r="O207" i="21" s="1"/>
  <c r="O206" i="21" s="1"/>
  <c r="O205" i="21" s="1"/>
  <c r="O204" i="21" s="1"/>
  <c r="O203" i="21" s="1"/>
  <c r="O202" i="21" s="1"/>
  <c r="O201" i="21" s="1"/>
  <c r="O200" i="21" s="1"/>
  <c r="O199" i="21" s="1"/>
  <c r="E209" i="21" s="1"/>
  <c r="E208" i="21" s="1"/>
  <c r="E200" i="21"/>
  <c r="E199" i="21" s="1"/>
  <c r="F196" i="21"/>
  <c r="P183" i="21" s="1"/>
  <c r="P196" i="21" s="1"/>
  <c r="Z183" i="21" s="1"/>
  <c r="Z196" i="21" s="1"/>
  <c r="AI183" i="21" s="1"/>
  <c r="AI196" i="21" s="1"/>
  <c r="D196" i="21"/>
  <c r="N183" i="21" s="1"/>
  <c r="N196" i="21" s="1"/>
  <c r="X183" i="21" s="1"/>
  <c r="X196" i="21" s="1"/>
  <c r="O193" i="21"/>
  <c r="O192" i="21" s="1"/>
  <c r="Y190" i="21"/>
  <c r="Y189" i="21" s="1"/>
  <c r="Y188" i="21" s="1"/>
  <c r="Y187" i="21" s="1"/>
  <c r="Y186" i="21" s="1"/>
  <c r="Y185" i="21" s="1"/>
  <c r="Y184" i="21" s="1"/>
  <c r="O195" i="21" s="1"/>
  <c r="O190" i="21"/>
  <c r="O189" i="21" s="1"/>
  <c r="O188" i="21" s="1"/>
  <c r="O187" i="21" s="1"/>
  <c r="O186" i="21" s="1"/>
  <c r="O185" i="21" s="1"/>
  <c r="O184" i="21" s="1"/>
  <c r="E195" i="21" s="1"/>
  <c r="E194" i="21" s="1"/>
  <c r="E193" i="21" s="1"/>
  <c r="E192" i="21" s="1"/>
  <c r="E191" i="21" s="1"/>
  <c r="E190" i="21" s="1"/>
  <c r="E189" i="21" s="1"/>
  <c r="E188" i="21" s="1"/>
  <c r="E187" i="21" s="1"/>
  <c r="E186" i="21" s="1"/>
  <c r="E185" i="21" s="1"/>
  <c r="E184" i="21" s="1"/>
  <c r="E196" i="21" s="1"/>
  <c r="O183" i="21" s="1"/>
  <c r="F181" i="21"/>
  <c r="P168" i="21" s="1"/>
  <c r="P181" i="21" s="1"/>
  <c r="Z168" i="21" s="1"/>
  <c r="Z181" i="21" s="1"/>
  <c r="AI168" i="21" s="1"/>
  <c r="AI181" i="21" s="1"/>
  <c r="D181" i="21"/>
  <c r="N168" i="21" s="1"/>
  <c r="N181" i="21" s="1"/>
  <c r="X168" i="21" s="1"/>
  <c r="X181" i="21" s="1"/>
  <c r="O176" i="21"/>
  <c r="O175" i="21" s="1"/>
  <c r="O174" i="21" s="1"/>
  <c r="O173" i="21" s="1"/>
  <c r="O172" i="21" s="1"/>
  <c r="O171" i="21" s="1"/>
  <c r="O170" i="21" s="1"/>
  <c r="O169" i="21" s="1"/>
  <c r="E180" i="21" s="1"/>
  <c r="E179" i="21" s="1"/>
  <c r="E178" i="21" s="1"/>
  <c r="E177" i="21" s="1"/>
  <c r="E176" i="21" s="1"/>
  <c r="E175" i="21" s="1"/>
  <c r="E174" i="21" s="1"/>
  <c r="E173" i="21" s="1"/>
  <c r="E172" i="21" s="1"/>
  <c r="E171" i="21" s="1"/>
  <c r="E170" i="21" s="1"/>
  <c r="E169" i="21" s="1"/>
  <c r="E181" i="21" s="1"/>
  <c r="O168" i="21" s="1"/>
  <c r="O181" i="21" s="1"/>
  <c r="Y168" i="21" s="1"/>
  <c r="F166" i="21"/>
  <c r="P153" i="21" s="1"/>
  <c r="P166" i="21" s="1"/>
  <c r="Z153" i="21" s="1"/>
  <c r="Z166" i="21" s="1"/>
  <c r="AI153" i="21" s="1"/>
  <c r="AI166" i="21" s="1"/>
  <c r="D166" i="21"/>
  <c r="N153" i="21" s="1"/>
  <c r="N166" i="21" s="1"/>
  <c r="X153" i="21" s="1"/>
  <c r="X166" i="21" s="1"/>
  <c r="Y160" i="21"/>
  <c r="Y159" i="21" s="1"/>
  <c r="Y158" i="21" s="1"/>
  <c r="Y157" i="21" s="1"/>
  <c r="Y156" i="21" s="1"/>
  <c r="Y155" i="21" s="1"/>
  <c r="Y154" i="21" s="1"/>
  <c r="O165" i="21" s="1"/>
  <c r="O164" i="21" s="1"/>
  <c r="O163" i="21" s="1"/>
  <c r="O162" i="21" s="1"/>
  <c r="O161" i="21" s="1"/>
  <c r="O160" i="21" s="1"/>
  <c r="O159" i="21" s="1"/>
  <c r="O158" i="21" s="1"/>
  <c r="O157" i="21" s="1"/>
  <c r="O156" i="21" s="1"/>
  <c r="O155" i="21" s="1"/>
  <c r="O154" i="21" s="1"/>
  <c r="E165" i="21" s="1"/>
  <c r="E164" i="21" s="1"/>
  <c r="E163" i="21" s="1"/>
  <c r="E162" i="21" s="1"/>
  <c r="E166" i="21" s="1"/>
  <c r="O153" i="21" s="1"/>
  <c r="O166" i="21" s="1"/>
  <c r="Y153" i="21" s="1"/>
  <c r="Y166" i="21" s="1"/>
  <c r="AH153" i="21" s="1"/>
  <c r="AH166" i="21" s="1"/>
  <c r="F151" i="21"/>
  <c r="P138" i="21" s="1"/>
  <c r="P151" i="21" s="1"/>
  <c r="Z138" i="21" s="1"/>
  <c r="Z151" i="21" s="1"/>
  <c r="AI138" i="21" s="1"/>
  <c r="AI151" i="21" s="1"/>
  <c r="D151" i="21"/>
  <c r="N138" i="21" s="1"/>
  <c r="N151" i="21" s="1"/>
  <c r="X138" i="21" s="1"/>
  <c r="X151" i="21" s="1"/>
  <c r="E149" i="21"/>
  <c r="E148" i="21" s="1"/>
  <c r="E147" i="21" s="1"/>
  <c r="E146" i="21" s="1"/>
  <c r="E145" i="21" s="1"/>
  <c r="O144" i="21"/>
  <c r="O143" i="21" s="1"/>
  <c r="O142" i="21" s="1"/>
  <c r="O141" i="21" s="1"/>
  <c r="O140" i="21" s="1"/>
  <c r="O139" i="21" s="1"/>
  <c r="E143" i="21"/>
  <c r="E142" i="21" s="1"/>
  <c r="E140" i="21"/>
  <c r="E139" i="21" s="1"/>
  <c r="F136" i="21"/>
  <c r="P123" i="21" s="1"/>
  <c r="P136" i="21" s="1"/>
  <c r="Z123" i="21" s="1"/>
  <c r="Z136" i="21" s="1"/>
  <c r="AI123" i="21" s="1"/>
  <c r="AI136" i="21" s="1"/>
  <c r="D136" i="21"/>
  <c r="N123" i="21" s="1"/>
  <c r="N136" i="21" s="1"/>
  <c r="X123" i="21" s="1"/>
  <c r="X136" i="21" s="1"/>
  <c r="O130" i="21"/>
  <c r="O129" i="21" s="1"/>
  <c r="O128" i="21" s="1"/>
  <c r="O127" i="21" s="1"/>
  <c r="O124" i="21"/>
  <c r="E135" i="21" s="1"/>
  <c r="E134" i="21" s="1"/>
  <c r="E133" i="21" s="1"/>
  <c r="E132" i="21" s="1"/>
  <c r="E131" i="21" s="1"/>
  <c r="E130" i="21" s="1"/>
  <c r="E129" i="21" s="1"/>
  <c r="E128" i="21" s="1"/>
  <c r="E127" i="21" s="1"/>
  <c r="E126" i="21" s="1"/>
  <c r="E125" i="21" s="1"/>
  <c r="E124" i="21" s="1"/>
  <c r="E136" i="21" s="1"/>
  <c r="O123" i="21" s="1"/>
  <c r="F121" i="21"/>
  <c r="P108" i="21" s="1"/>
  <c r="P121" i="21" s="1"/>
  <c r="Z108" i="21" s="1"/>
  <c r="D121" i="21"/>
  <c r="N108" i="21" s="1"/>
  <c r="N121" i="21" s="1"/>
  <c r="X108" i="21" s="1"/>
  <c r="X121" i="21" s="1"/>
  <c r="O120" i="21"/>
  <c r="O119" i="21" s="1"/>
  <c r="O118" i="21" s="1"/>
  <c r="O117" i="21" s="1"/>
  <c r="O116" i="21" s="1"/>
  <c r="O115" i="21" s="1"/>
  <c r="O114" i="21" s="1"/>
  <c r="O113" i="21" s="1"/>
  <c r="O112" i="21" s="1"/>
  <c r="O111" i="21" s="1"/>
  <c r="O110" i="21" s="1"/>
  <c r="E120" i="21"/>
  <c r="E119" i="21" s="1"/>
  <c r="E118" i="21" s="1"/>
  <c r="E117" i="21" s="1"/>
  <c r="E116" i="21" s="1"/>
  <c r="E115" i="21" s="1"/>
  <c r="E114" i="21" s="1"/>
  <c r="E113" i="21" s="1"/>
  <c r="E112" i="21" s="1"/>
  <c r="E111" i="21" s="1"/>
  <c r="E110" i="21" s="1"/>
  <c r="E109" i="21" s="1"/>
  <c r="E121" i="21" s="1"/>
  <c r="O108" i="21" s="1"/>
  <c r="Z109" i="21"/>
  <c r="F106" i="21"/>
  <c r="P93" i="21" s="1"/>
  <c r="P106" i="21" s="1"/>
  <c r="Z93" i="21" s="1"/>
  <c r="Z106" i="21" s="1"/>
  <c r="AI93" i="21" s="1"/>
  <c r="AI106" i="21" s="1"/>
  <c r="D106" i="21"/>
  <c r="N93" i="21" s="1"/>
  <c r="N106" i="21" s="1"/>
  <c r="X93" i="21" s="1"/>
  <c r="X106" i="21" s="1"/>
  <c r="E105" i="21"/>
  <c r="E104" i="21" s="1"/>
  <c r="E103" i="21" s="1"/>
  <c r="E102" i="21" s="1"/>
  <c r="E101" i="21" s="1"/>
  <c r="E100" i="21" s="1"/>
  <c r="E99" i="21" s="1"/>
  <c r="E98" i="21" s="1"/>
  <c r="E97" i="21" s="1"/>
  <c r="E96" i="21" s="1"/>
  <c r="E95" i="21" s="1"/>
  <c r="E94" i="21" s="1"/>
  <c r="E106" i="21" s="1"/>
  <c r="O93" i="21" s="1"/>
  <c r="O106" i="21" s="1"/>
  <c r="Y93" i="21" s="1"/>
  <c r="Y106" i="21" s="1"/>
  <c r="AH93" i="21" s="1"/>
  <c r="AH106" i="21" s="1"/>
  <c r="F91" i="21"/>
  <c r="P78" i="21" s="1"/>
  <c r="P91" i="21" s="1"/>
  <c r="Z78" i="21" s="1"/>
  <c r="Z91" i="21" s="1"/>
  <c r="AI78" i="21" s="1"/>
  <c r="AI91" i="21" s="1"/>
  <c r="D91" i="21"/>
  <c r="N78" i="21" s="1"/>
  <c r="N91" i="21" s="1"/>
  <c r="X78" i="21" s="1"/>
  <c r="X91" i="21" s="1"/>
  <c r="O90" i="21"/>
  <c r="O89" i="21" s="1"/>
  <c r="O88" i="21" s="1"/>
  <c r="O87" i="21" s="1"/>
  <c r="O86" i="21" s="1"/>
  <c r="O85" i="21" s="1"/>
  <c r="O84" i="21" s="1"/>
  <c r="O83" i="21" s="1"/>
  <c r="O82" i="21" s="1"/>
  <c r="O81" i="21" s="1"/>
  <c r="O80" i="21" s="1"/>
  <c r="O79" i="21" s="1"/>
  <c r="E89" i="21"/>
  <c r="E88" i="21" s="1"/>
  <c r="E87" i="21" s="1"/>
  <c r="E86" i="21" s="1"/>
  <c r="E85" i="21" s="1"/>
  <c r="E84" i="21" s="1"/>
  <c r="E83" i="21" s="1"/>
  <c r="E82" i="21" s="1"/>
  <c r="E81" i="21" s="1"/>
  <c r="E80" i="21" s="1"/>
  <c r="E79" i="21" s="1"/>
  <c r="E91" i="21" s="1"/>
  <c r="O78" i="21" s="1"/>
  <c r="F76" i="21"/>
  <c r="P63" i="21" s="1"/>
  <c r="P76" i="21" s="1"/>
  <c r="Z63" i="21" s="1"/>
  <c r="Z76" i="21" s="1"/>
  <c r="AI63" i="21" s="1"/>
  <c r="AI76" i="21" s="1"/>
  <c r="D76" i="21"/>
  <c r="N63" i="21" s="1"/>
  <c r="N76" i="21" s="1"/>
  <c r="X63" i="21" s="1"/>
  <c r="X76" i="21" s="1"/>
  <c r="Y67" i="21"/>
  <c r="Y66" i="21" s="1"/>
  <c r="Y65" i="21" s="1"/>
  <c r="Y64" i="21" s="1"/>
  <c r="O75" i="21" s="1"/>
  <c r="O74" i="21" s="1"/>
  <c r="O73" i="21" s="1"/>
  <c r="O72" i="21" s="1"/>
  <c r="O71" i="21" s="1"/>
  <c r="O70" i="21" s="1"/>
  <c r="O69" i="21" s="1"/>
  <c r="O68" i="21" s="1"/>
  <c r="O67" i="21" s="1"/>
  <c r="O66" i="21" s="1"/>
  <c r="O65" i="21" s="1"/>
  <c r="O64" i="21" s="1"/>
  <c r="E75" i="21" s="1"/>
  <c r="E74" i="21" s="1"/>
  <c r="E73" i="21" s="1"/>
  <c r="E72" i="21" s="1"/>
  <c r="E71" i="21" s="1"/>
  <c r="E70" i="21" s="1"/>
  <c r="E69" i="21" s="1"/>
  <c r="E68" i="21" s="1"/>
  <c r="E67" i="21" s="1"/>
  <c r="E66" i="21" s="1"/>
  <c r="E65" i="21" s="1"/>
  <c r="E64" i="21" s="1"/>
  <c r="E76" i="21" s="1"/>
  <c r="O63" i="21" s="1"/>
  <c r="O76" i="21" s="1"/>
  <c r="Y63" i="21" s="1"/>
  <c r="Y76" i="21" s="1"/>
  <c r="AH63" i="21" s="1"/>
  <c r="AH76" i="21" s="1"/>
  <c r="F61" i="21"/>
  <c r="P48" i="21" s="1"/>
  <c r="P61" i="21" s="1"/>
  <c r="Z48" i="21" s="1"/>
  <c r="Z61" i="21" s="1"/>
  <c r="AI48" i="21" s="1"/>
  <c r="AI61" i="21" s="1"/>
  <c r="D61" i="21"/>
  <c r="N48" i="21" s="1"/>
  <c r="N61" i="21" s="1"/>
  <c r="X48" i="21" s="1"/>
  <c r="X61" i="21" s="1"/>
  <c r="O59" i="21"/>
  <c r="O58" i="21" s="1"/>
  <c r="E51" i="21"/>
  <c r="E50" i="21" s="1"/>
  <c r="E49" i="21" s="1"/>
  <c r="E61" i="21" s="1"/>
  <c r="O48" i="21" s="1"/>
  <c r="F46" i="21"/>
  <c r="P33" i="21" s="1"/>
  <c r="P46" i="21" s="1"/>
  <c r="Z33" i="21" s="1"/>
  <c r="Z46" i="21" s="1"/>
  <c r="AI33" i="21" s="1"/>
  <c r="AI46" i="21" s="1"/>
  <c r="E46" i="21"/>
  <c r="O33" i="21" s="1"/>
  <c r="O46" i="21" s="1"/>
  <c r="Y33" i="21" s="1"/>
  <c r="Y46" i="21" s="1"/>
  <c r="AH33" i="21" s="1"/>
  <c r="AH46" i="21" s="1"/>
  <c r="D46" i="21"/>
  <c r="N33" i="21" s="1"/>
  <c r="N46" i="21" s="1"/>
  <c r="X33" i="21" s="1"/>
  <c r="X46" i="21" s="1"/>
  <c r="F31" i="21"/>
  <c r="P18" i="21" s="1"/>
  <c r="P31" i="21" s="1"/>
  <c r="Z18" i="21" s="1"/>
  <c r="Z31" i="21" s="1"/>
  <c r="AI18" i="21" s="1"/>
  <c r="AI31" i="21" s="1"/>
  <c r="D31" i="21"/>
  <c r="N18" i="21" s="1"/>
  <c r="N31" i="21" s="1"/>
  <c r="X18" i="21" s="1"/>
  <c r="X31" i="21" s="1"/>
  <c r="O29" i="21"/>
  <c r="O28" i="21" s="1"/>
  <c r="O27" i="21" s="1"/>
  <c r="O26" i="21" s="1"/>
  <c r="E29" i="21"/>
  <c r="E28" i="21" s="1"/>
  <c r="E27" i="21" s="1"/>
  <c r="E26" i="21" s="1"/>
  <c r="E25" i="21" s="1"/>
  <c r="E24" i="21" s="1"/>
  <c r="E23" i="21" s="1"/>
  <c r="E22" i="21" s="1"/>
  <c r="E21" i="21" s="1"/>
  <c r="E20" i="21" s="1"/>
  <c r="E19" i="21" s="1"/>
  <c r="E31" i="21" s="1"/>
  <c r="O18" i="21" s="1"/>
  <c r="Y25" i="21"/>
  <c r="Y24" i="21" s="1"/>
  <c r="Y23" i="21" s="1"/>
  <c r="Y22" i="21" s="1"/>
  <c r="Y21" i="21" s="1"/>
  <c r="Y20" i="21" s="1"/>
  <c r="Y19" i="21" s="1"/>
  <c r="O24" i="21"/>
  <c r="O23" i="21" s="1"/>
  <c r="O22" i="21" s="1"/>
  <c r="O21" i="21" s="1"/>
  <c r="F16" i="21"/>
  <c r="P3" i="21" s="1"/>
  <c r="P16" i="21" s="1"/>
  <c r="Z3" i="21" s="1"/>
  <c r="Z16" i="21" s="1"/>
  <c r="AI3" i="21" s="1"/>
  <c r="AI16" i="21" s="1"/>
  <c r="D16" i="21"/>
  <c r="E9" i="21"/>
  <c r="E8" i="21" s="1"/>
  <c r="E7" i="21" s="1"/>
  <c r="E16" i="21" s="1"/>
  <c r="O3" i="21" s="1"/>
  <c r="O16" i="21" s="1"/>
  <c r="Y3" i="21" s="1"/>
  <c r="Y16" i="21" s="1"/>
  <c r="AH3" i="21" s="1"/>
  <c r="AH16" i="21" s="1"/>
  <c r="N3" i="21"/>
  <c r="N16" i="21" s="1"/>
  <c r="X3" i="21" s="1"/>
  <c r="X16" i="21" s="1"/>
  <c r="F241" i="13"/>
  <c r="P228" i="13" s="1"/>
  <c r="P241" i="13" s="1"/>
  <c r="Z228" i="13" s="1"/>
  <c r="Z241" i="13" s="1"/>
  <c r="AI228" i="13" s="1"/>
  <c r="AI241" i="13" s="1"/>
  <c r="D241" i="13"/>
  <c r="N228" i="13" s="1"/>
  <c r="N241" i="13" s="1"/>
  <c r="X228" i="13" s="1"/>
  <c r="X241" i="13" s="1"/>
  <c r="AG228" i="13" s="1"/>
  <c r="AG241" i="13" s="1"/>
  <c r="E237" i="13"/>
  <c r="E236" i="13" s="1"/>
  <c r="O234" i="13"/>
  <c r="O233" i="13" s="1"/>
  <c r="O232" i="13" s="1"/>
  <c r="O231" i="13" s="1"/>
  <c r="O230" i="13" s="1"/>
  <c r="O229" i="13" s="1"/>
  <c r="E240" i="13" s="1"/>
  <c r="E234" i="13"/>
  <c r="E233" i="13" s="1"/>
  <c r="E232" i="13" s="1"/>
  <c r="E231" i="13" s="1"/>
  <c r="E230" i="13" s="1"/>
  <c r="E229" i="13" s="1"/>
  <c r="F226" i="13"/>
  <c r="P213" i="13" s="1"/>
  <c r="P226" i="13" s="1"/>
  <c r="Z213" i="13" s="1"/>
  <c r="Z226" i="13" s="1"/>
  <c r="AI213" i="13" s="1"/>
  <c r="AI226" i="13" s="1"/>
  <c r="D226" i="13"/>
  <c r="N213" i="13" s="1"/>
  <c r="N226" i="13" s="1"/>
  <c r="X213" i="13" s="1"/>
  <c r="X226" i="13" s="1"/>
  <c r="AG213" i="13" s="1"/>
  <c r="AG226" i="13" s="1"/>
  <c r="E225" i="13"/>
  <c r="E226" i="13" s="1"/>
  <c r="O213" i="13" s="1"/>
  <c r="O226" i="13" s="1"/>
  <c r="Y213" i="13" s="1"/>
  <c r="Y226" i="13" s="1"/>
  <c r="AH213" i="13" s="1"/>
  <c r="AH226" i="13" s="1"/>
  <c r="O218" i="13"/>
  <c r="O217" i="13" s="1"/>
  <c r="O216" i="13" s="1"/>
  <c r="F211" i="13"/>
  <c r="D211" i="13"/>
  <c r="N198" i="13" s="1"/>
  <c r="N211" i="13" s="1"/>
  <c r="X198" i="13" s="1"/>
  <c r="X211" i="13" s="1"/>
  <c r="AG198" i="13" s="1"/>
  <c r="AG211" i="13" s="1"/>
  <c r="E209" i="13"/>
  <c r="E208" i="13" s="1"/>
  <c r="E206" i="13"/>
  <c r="E205" i="13" s="1"/>
  <c r="E204" i="13" s="1"/>
  <c r="E203" i="13" s="1"/>
  <c r="E202" i="13" s="1"/>
  <c r="E201" i="13" s="1"/>
  <c r="E200" i="13" s="1"/>
  <c r="E199" i="13" s="1"/>
  <c r="O201" i="13"/>
  <c r="O200" i="13" s="1"/>
  <c r="O199" i="13" s="1"/>
  <c r="P198" i="13"/>
  <c r="P211" i="13" s="1"/>
  <c r="Z198" i="13" s="1"/>
  <c r="Z211" i="13" s="1"/>
  <c r="AI198" i="13" s="1"/>
  <c r="AI211" i="13" s="1"/>
  <c r="F196" i="13"/>
  <c r="P183" i="13" s="1"/>
  <c r="P196" i="13" s="1"/>
  <c r="Z183" i="13" s="1"/>
  <c r="Z196" i="13" s="1"/>
  <c r="AI183" i="13" s="1"/>
  <c r="AI196" i="13" s="1"/>
  <c r="D196" i="13"/>
  <c r="N183" i="13" s="1"/>
  <c r="N196" i="13" s="1"/>
  <c r="X183" i="13" s="1"/>
  <c r="X196" i="13" s="1"/>
  <c r="AG183" i="13" s="1"/>
  <c r="AG196" i="13" s="1"/>
  <c r="O185" i="13"/>
  <c r="O184" i="13" s="1"/>
  <c r="E195" i="13" s="1"/>
  <c r="E194" i="13" s="1"/>
  <c r="E193" i="13" s="1"/>
  <c r="E192" i="13" s="1"/>
  <c r="E191" i="13" s="1"/>
  <c r="E190" i="13" s="1"/>
  <c r="E189" i="13" s="1"/>
  <c r="E188" i="13" s="1"/>
  <c r="E187" i="13" s="1"/>
  <c r="E186" i="13" s="1"/>
  <c r="E185" i="13" s="1"/>
  <c r="E184" i="13" s="1"/>
  <c r="E196" i="13" s="1"/>
  <c r="O183" i="13" s="1"/>
  <c r="O196" i="13" s="1"/>
  <c r="Y183" i="13" s="1"/>
  <c r="Y196" i="13" s="1"/>
  <c r="AH183" i="13" s="1"/>
  <c r="AH196" i="13" s="1"/>
  <c r="F181" i="13"/>
  <c r="P168" i="13" s="1"/>
  <c r="P181" i="13" s="1"/>
  <c r="Z168" i="13" s="1"/>
  <c r="Z181" i="13" s="1"/>
  <c r="AI168" i="13" s="1"/>
  <c r="AI181" i="13" s="1"/>
  <c r="D181" i="13"/>
  <c r="N168" i="13" s="1"/>
  <c r="N181" i="13" s="1"/>
  <c r="X168" i="13" s="1"/>
  <c r="X181" i="13" s="1"/>
  <c r="AG168" i="13" s="1"/>
  <c r="AG181" i="13" s="1"/>
  <c r="O177" i="13"/>
  <c r="O176" i="13"/>
  <c r="O175" i="13" s="1"/>
  <c r="O174" i="13" s="1"/>
  <c r="O173" i="13" s="1"/>
  <c r="O172" i="13" s="1"/>
  <c r="O171" i="13" s="1"/>
  <c r="O170" i="13" s="1"/>
  <c r="O169" i="13" s="1"/>
  <c r="E180" i="13" s="1"/>
  <c r="E179" i="13" s="1"/>
  <c r="E178" i="13" s="1"/>
  <c r="E177" i="13" s="1"/>
  <c r="E176" i="13" s="1"/>
  <c r="E175" i="13" s="1"/>
  <c r="E174" i="13" s="1"/>
  <c r="E173" i="13" s="1"/>
  <c r="E172" i="13" s="1"/>
  <c r="E171" i="13" s="1"/>
  <c r="E170" i="13" s="1"/>
  <c r="E169" i="13" s="1"/>
  <c r="E181" i="13" s="1"/>
  <c r="O168" i="13" s="1"/>
  <c r="O181" i="13" s="1"/>
  <c r="Y168" i="13" s="1"/>
  <c r="Y181" i="13" s="1"/>
  <c r="AH168" i="13" s="1"/>
  <c r="AH181" i="13" s="1"/>
  <c r="F166" i="13"/>
  <c r="P153" i="13" s="1"/>
  <c r="P166" i="13" s="1"/>
  <c r="Z153" i="13" s="1"/>
  <c r="Z166" i="13" s="1"/>
  <c r="AI153" i="13" s="1"/>
  <c r="AI166" i="13" s="1"/>
  <c r="E166" i="13"/>
  <c r="O153" i="13" s="1"/>
  <c r="O166" i="13" s="1"/>
  <c r="Y153" i="13" s="1"/>
  <c r="Y166" i="13" s="1"/>
  <c r="AH153" i="13" s="1"/>
  <c r="AH166" i="13" s="1"/>
  <c r="D166" i="13"/>
  <c r="N153" i="13" s="1"/>
  <c r="N166" i="13" s="1"/>
  <c r="X153" i="13" s="1"/>
  <c r="X166" i="13" s="1"/>
  <c r="AG153" i="13" s="1"/>
  <c r="AG166" i="13" s="1"/>
  <c r="F151" i="13"/>
  <c r="P138" i="13" s="1"/>
  <c r="P151" i="13" s="1"/>
  <c r="Z138" i="13" s="1"/>
  <c r="Z151" i="13" s="1"/>
  <c r="AI138" i="13" s="1"/>
  <c r="AI151" i="13" s="1"/>
  <c r="E151" i="13"/>
  <c r="O138" i="13" s="1"/>
  <c r="O151" i="13" s="1"/>
  <c r="Y138" i="13" s="1"/>
  <c r="Y151" i="13" s="1"/>
  <c r="AH138" i="13" s="1"/>
  <c r="AH151" i="13" s="1"/>
  <c r="D151" i="13"/>
  <c r="N138" i="13" s="1"/>
  <c r="N151" i="13" s="1"/>
  <c r="X138" i="13" s="1"/>
  <c r="X151" i="13" s="1"/>
  <c r="AG138" i="13" s="1"/>
  <c r="AG151" i="13" s="1"/>
  <c r="F136" i="13"/>
  <c r="P123" i="13" s="1"/>
  <c r="P136" i="13" s="1"/>
  <c r="Z123" i="13" s="1"/>
  <c r="Z136" i="13" s="1"/>
  <c r="AI123" i="13" s="1"/>
  <c r="AI136" i="13" s="1"/>
  <c r="D136" i="13"/>
  <c r="N123" i="13" s="1"/>
  <c r="N136" i="13" s="1"/>
  <c r="X123" i="13" s="1"/>
  <c r="X136" i="13" s="1"/>
  <c r="AG123" i="13" s="1"/>
  <c r="AG136" i="13" s="1"/>
  <c r="E132" i="13"/>
  <c r="E131" i="13" s="1"/>
  <c r="E130" i="13" s="1"/>
  <c r="E129" i="13" s="1"/>
  <c r="E128" i="13" s="1"/>
  <c r="E127" i="13" s="1"/>
  <c r="E126" i="13" s="1"/>
  <c r="E125" i="13" s="1"/>
  <c r="E124" i="13" s="1"/>
  <c r="E136" i="13" s="1"/>
  <c r="O123" i="13" s="1"/>
  <c r="O136" i="13" s="1"/>
  <c r="Y123" i="13" s="1"/>
  <c r="Y136" i="13" s="1"/>
  <c r="AH123" i="13" s="1"/>
  <c r="AH136" i="13" s="1"/>
  <c r="F121" i="13"/>
  <c r="P108" i="13" s="1"/>
  <c r="P121" i="13" s="1"/>
  <c r="Z108" i="13" s="1"/>
  <c r="Z121" i="13" s="1"/>
  <c r="AI108" i="13" s="1"/>
  <c r="AI121" i="13" s="1"/>
  <c r="D121" i="13"/>
  <c r="N108" i="13" s="1"/>
  <c r="N121" i="13" s="1"/>
  <c r="X108" i="13" s="1"/>
  <c r="X121" i="13" s="1"/>
  <c r="AG108" i="13" s="1"/>
  <c r="AG121" i="13" s="1"/>
  <c r="O116" i="13"/>
  <c r="O115" i="13" s="1"/>
  <c r="O114" i="13" s="1"/>
  <c r="O113" i="13" s="1"/>
  <c r="O112" i="13" s="1"/>
  <c r="O111" i="13" s="1"/>
  <c r="E111" i="13"/>
  <c r="E110" i="13"/>
  <c r="E109" i="13" s="1"/>
  <c r="E121" i="13" s="1"/>
  <c r="O108" i="13" s="1"/>
  <c r="F106" i="13"/>
  <c r="P93" i="13" s="1"/>
  <c r="P106" i="13" s="1"/>
  <c r="Z93" i="13" s="1"/>
  <c r="Z106" i="13" s="1"/>
  <c r="AI93" i="13" s="1"/>
  <c r="AI106" i="13" s="1"/>
  <c r="D106" i="13"/>
  <c r="N93" i="13" s="1"/>
  <c r="N106" i="13" s="1"/>
  <c r="X93" i="13" s="1"/>
  <c r="X106" i="13" s="1"/>
  <c r="AG93" i="13" s="1"/>
  <c r="AG106" i="13" s="1"/>
  <c r="O98" i="13"/>
  <c r="O97" i="13" s="1"/>
  <c r="O96" i="13" s="1"/>
  <c r="O95" i="13" s="1"/>
  <c r="O94" i="13" s="1"/>
  <c r="E105" i="13" s="1"/>
  <c r="E104" i="13" s="1"/>
  <c r="E103" i="13" s="1"/>
  <c r="E102" i="13" s="1"/>
  <c r="E101" i="13" s="1"/>
  <c r="E100" i="13" s="1"/>
  <c r="E99" i="13" s="1"/>
  <c r="E98" i="13" s="1"/>
  <c r="E97" i="13" s="1"/>
  <c r="E96" i="13" s="1"/>
  <c r="E95" i="13" s="1"/>
  <c r="E94" i="13" s="1"/>
  <c r="E106" i="13" s="1"/>
  <c r="O93" i="13" s="1"/>
  <c r="O106" i="13" s="1"/>
  <c r="Y93" i="13" s="1"/>
  <c r="Y106" i="13" s="1"/>
  <c r="AH93" i="13" s="1"/>
  <c r="AH106" i="13" s="1"/>
  <c r="F91" i="13"/>
  <c r="P78" i="13" s="1"/>
  <c r="P91" i="13" s="1"/>
  <c r="Z78" i="13" s="1"/>
  <c r="Z91" i="13" s="1"/>
  <c r="AI78" i="13" s="1"/>
  <c r="AI91" i="13" s="1"/>
  <c r="D91" i="13"/>
  <c r="E90" i="13"/>
  <c r="E89" i="13" s="1"/>
  <c r="E88" i="13" s="1"/>
  <c r="E87" i="13" s="1"/>
  <c r="E84" i="13"/>
  <c r="E83" i="13" s="1"/>
  <c r="E82" i="13" s="1"/>
  <c r="E81" i="13" s="1"/>
  <c r="E80" i="13" s="1"/>
  <c r="E79" i="13" s="1"/>
  <c r="E91" i="13" s="1"/>
  <c r="O78" i="13" s="1"/>
  <c r="O91" i="13" s="1"/>
  <c r="Y78" i="13" s="1"/>
  <c r="Y91" i="13" s="1"/>
  <c r="AH78" i="13" s="1"/>
  <c r="AH91" i="13" s="1"/>
  <c r="O82" i="13"/>
  <c r="O81" i="13" s="1"/>
  <c r="N78" i="13"/>
  <c r="N91" i="13" s="1"/>
  <c r="X78" i="13" s="1"/>
  <c r="X91" i="13" s="1"/>
  <c r="AG78" i="13" s="1"/>
  <c r="AG91" i="13" s="1"/>
  <c r="F76" i="13"/>
  <c r="P63" i="13" s="1"/>
  <c r="P76" i="13" s="1"/>
  <c r="Z63" i="13" s="1"/>
  <c r="Z76" i="13" s="1"/>
  <c r="AI63" i="13" s="1"/>
  <c r="AI76" i="13" s="1"/>
  <c r="E76" i="13"/>
  <c r="O63" i="13" s="1"/>
  <c r="D76" i="13"/>
  <c r="N63" i="13" s="1"/>
  <c r="N76" i="13" s="1"/>
  <c r="X63" i="13" s="1"/>
  <c r="X76" i="13" s="1"/>
  <c r="AG63" i="13" s="1"/>
  <c r="AG76" i="13" s="1"/>
  <c r="O68" i="13"/>
  <c r="O67" i="13" s="1"/>
  <c r="F61" i="13"/>
  <c r="P48" i="13" s="1"/>
  <c r="P61" i="13" s="1"/>
  <c r="Z48" i="13" s="1"/>
  <c r="Z61" i="13" s="1"/>
  <c r="AI48" i="13" s="1"/>
  <c r="AI61" i="13" s="1"/>
  <c r="D61" i="13"/>
  <c r="N48" i="13" s="1"/>
  <c r="N61" i="13" s="1"/>
  <c r="X48" i="13" s="1"/>
  <c r="X61" i="13" s="1"/>
  <c r="AG48" i="13" s="1"/>
  <c r="AG61" i="13" s="1"/>
  <c r="Y55" i="13"/>
  <c r="Y54" i="13" s="1"/>
  <c r="Y53" i="13" s="1"/>
  <c r="Y52" i="13" s="1"/>
  <c r="Y51" i="13" s="1"/>
  <c r="Y49" i="13"/>
  <c r="O60" i="13" s="1"/>
  <c r="O59" i="13" s="1"/>
  <c r="O58" i="13" s="1"/>
  <c r="O57" i="13" s="1"/>
  <c r="O56" i="13" s="1"/>
  <c r="O55" i="13" s="1"/>
  <c r="O54" i="13" s="1"/>
  <c r="O53" i="13" s="1"/>
  <c r="O52" i="13" s="1"/>
  <c r="O51" i="13" s="1"/>
  <c r="O50" i="13" s="1"/>
  <c r="O49" i="13" s="1"/>
  <c r="E60" i="13" s="1"/>
  <c r="E59" i="13" s="1"/>
  <c r="E58" i="13" s="1"/>
  <c r="E57" i="13" s="1"/>
  <c r="E56" i="13" s="1"/>
  <c r="E55" i="13" s="1"/>
  <c r="E54" i="13" s="1"/>
  <c r="E53" i="13" s="1"/>
  <c r="E52" i="13" s="1"/>
  <c r="E51" i="13" s="1"/>
  <c r="E50" i="13" s="1"/>
  <c r="E49" i="13" s="1"/>
  <c r="E61" i="13" s="1"/>
  <c r="O48" i="13" s="1"/>
  <c r="O61" i="13" s="1"/>
  <c r="Y48" i="13" s="1"/>
  <c r="F46" i="13"/>
  <c r="P33" i="13" s="1"/>
  <c r="P46" i="13" s="1"/>
  <c r="Z33" i="13" s="1"/>
  <c r="Z46" i="13" s="1"/>
  <c r="AI33" i="13" s="1"/>
  <c r="AI46" i="13" s="1"/>
  <c r="D46" i="13"/>
  <c r="N33" i="13" s="1"/>
  <c r="N46" i="13" s="1"/>
  <c r="X33" i="13" s="1"/>
  <c r="X46" i="13" s="1"/>
  <c r="AG33" i="13" s="1"/>
  <c r="AG46" i="13" s="1"/>
  <c r="E39" i="13"/>
  <c r="E38" i="13" s="1"/>
  <c r="E37" i="13" s="1"/>
  <c r="E36" i="13" s="1"/>
  <c r="E35" i="13" s="1"/>
  <c r="E46" i="13" s="1"/>
  <c r="O33" i="13" s="1"/>
  <c r="O46" i="13" s="1"/>
  <c r="Y33" i="13" s="1"/>
  <c r="Y46" i="13" s="1"/>
  <c r="AH33" i="13" s="1"/>
  <c r="AH46" i="13" s="1"/>
  <c r="F31" i="13"/>
  <c r="P18" i="13" s="1"/>
  <c r="P31" i="13" s="1"/>
  <c r="Z18" i="13" s="1"/>
  <c r="Z31" i="13" s="1"/>
  <c r="AI18" i="13" s="1"/>
  <c r="AI31" i="13" s="1"/>
  <c r="D31" i="13"/>
  <c r="N18" i="13" s="1"/>
  <c r="N31" i="13" s="1"/>
  <c r="X18" i="13" s="1"/>
  <c r="X31" i="13" s="1"/>
  <c r="AG18" i="13" s="1"/>
  <c r="AG31" i="13" s="1"/>
  <c r="E20" i="13"/>
  <c r="E19" i="13" s="1"/>
  <c r="E31" i="13" s="1"/>
  <c r="O18" i="13" s="1"/>
  <c r="O31" i="13" s="1"/>
  <c r="Y18" i="13" s="1"/>
  <c r="Y31" i="13" s="1"/>
  <c r="AH18" i="13" s="1"/>
  <c r="AH31" i="13" s="1"/>
  <c r="F16" i="13"/>
  <c r="P3" i="13" s="1"/>
  <c r="P16" i="13" s="1"/>
  <c r="Z3" i="13" s="1"/>
  <c r="Z16" i="13" s="1"/>
  <c r="AI3" i="13" s="1"/>
  <c r="AI16" i="13" s="1"/>
  <c r="D16" i="13"/>
  <c r="N3" i="13" s="1"/>
  <c r="N16" i="13" s="1"/>
  <c r="X3" i="13" s="1"/>
  <c r="X16" i="13" s="1"/>
  <c r="AG3" i="13" s="1"/>
  <c r="AG16" i="13" s="1"/>
  <c r="O12" i="13"/>
  <c r="O11" i="13" s="1"/>
  <c r="O10" i="13" s="1"/>
  <c r="O9" i="13" s="1"/>
  <c r="O8" i="13" s="1"/>
  <c r="O7" i="13" s="1"/>
  <c r="O6" i="13" s="1"/>
  <c r="O4" i="13"/>
  <c r="E15" i="13" s="1"/>
  <c r="E14" i="13" s="1"/>
  <c r="E13" i="13" s="1"/>
  <c r="E12" i="13" s="1"/>
  <c r="E11" i="13" s="1"/>
  <c r="E10" i="13" s="1"/>
  <c r="E9" i="13" s="1"/>
  <c r="E8" i="13" s="1"/>
  <c r="E7" i="13" s="1"/>
  <c r="E6" i="13" s="1"/>
  <c r="E5" i="13" s="1"/>
  <c r="E4" i="13" s="1"/>
  <c r="E16" i="13" s="1"/>
  <c r="O3" i="13" s="1"/>
  <c r="F241" i="14"/>
  <c r="P228" i="14" s="1"/>
  <c r="P241" i="14" s="1"/>
  <c r="Z228" i="14" s="1"/>
  <c r="Z241" i="14" s="1"/>
  <c r="AH228" i="14" s="1"/>
  <c r="AH241" i="14" s="1"/>
  <c r="D241" i="14"/>
  <c r="N228" i="14" s="1"/>
  <c r="N241" i="14" s="1"/>
  <c r="X228" i="14" s="1"/>
  <c r="X241" i="14" s="1"/>
  <c r="AF228" i="14" s="1"/>
  <c r="AF241" i="14" s="1"/>
  <c r="O239" i="14"/>
  <c r="E237" i="14"/>
  <c r="E236" i="14" s="1"/>
  <c r="E235" i="14" s="1"/>
  <c r="E234" i="14" s="1"/>
  <c r="E233" i="14" s="1"/>
  <c r="E232" i="14" s="1"/>
  <c r="E231" i="14" s="1"/>
  <c r="E230" i="14" s="1"/>
  <c r="E229" i="14" s="1"/>
  <c r="O236" i="14"/>
  <c r="O235" i="14" s="1"/>
  <c r="O234" i="14" s="1"/>
  <c r="O233" i="14" s="1"/>
  <c r="O232" i="14" s="1"/>
  <c r="Y234" i="14"/>
  <c r="O230" i="14"/>
  <c r="O229" i="14" s="1"/>
  <c r="E240" i="14" s="1"/>
  <c r="E239" i="14" s="1"/>
  <c r="F226" i="14"/>
  <c r="P213" i="14" s="1"/>
  <c r="P226" i="14" s="1"/>
  <c r="Z213" i="14" s="1"/>
  <c r="Z226" i="14" s="1"/>
  <c r="AH213" i="14" s="1"/>
  <c r="AH226" i="14" s="1"/>
  <c r="D226" i="14"/>
  <c r="N213" i="14" s="1"/>
  <c r="N226" i="14" s="1"/>
  <c r="X213" i="14" s="1"/>
  <c r="X226" i="14" s="1"/>
  <c r="AF213" i="14" s="1"/>
  <c r="AF226" i="14" s="1"/>
  <c r="E222" i="14"/>
  <c r="E221" i="14" s="1"/>
  <c r="E220" i="14" s="1"/>
  <c r="E218" i="14"/>
  <c r="E217" i="14" s="1"/>
  <c r="E215" i="14"/>
  <c r="E214" i="14" s="1"/>
  <c r="F211" i="14"/>
  <c r="P198" i="14" s="1"/>
  <c r="P211" i="14" s="1"/>
  <c r="Z198" i="14" s="1"/>
  <c r="Z211" i="14" s="1"/>
  <c r="AH198" i="14" s="1"/>
  <c r="AH211" i="14" s="1"/>
  <c r="E211" i="14"/>
  <c r="O198" i="14" s="1"/>
  <c r="O211" i="14" s="1"/>
  <c r="Y198" i="14" s="1"/>
  <c r="Y211" i="14" s="1"/>
  <c r="AG198" i="14" s="1"/>
  <c r="AG211" i="14" s="1"/>
  <c r="D211" i="14"/>
  <c r="N198" i="14" s="1"/>
  <c r="N211" i="14" s="1"/>
  <c r="X198" i="14" s="1"/>
  <c r="X211" i="14" s="1"/>
  <c r="AF198" i="14" s="1"/>
  <c r="AF211" i="14" s="1"/>
  <c r="O199" i="14"/>
  <c r="F196" i="14"/>
  <c r="P183" i="14" s="1"/>
  <c r="P196" i="14" s="1"/>
  <c r="Z183" i="14" s="1"/>
  <c r="Z196" i="14" s="1"/>
  <c r="AH183" i="14" s="1"/>
  <c r="AH196" i="14" s="1"/>
  <c r="D196" i="14"/>
  <c r="N183" i="14" s="1"/>
  <c r="N196" i="14" s="1"/>
  <c r="X183" i="14" s="1"/>
  <c r="X196" i="14" s="1"/>
  <c r="AF183" i="14" s="1"/>
  <c r="AF196" i="14" s="1"/>
  <c r="O192" i="14"/>
  <c r="O188" i="14"/>
  <c r="O187" i="14" s="1"/>
  <c r="E187" i="14"/>
  <c r="E186" i="14" s="1"/>
  <c r="E185" i="14" s="1"/>
  <c r="E184" i="14" s="1"/>
  <c r="O185" i="14"/>
  <c r="O184" i="14" s="1"/>
  <c r="E195" i="14" s="1"/>
  <c r="E194" i="14" s="1"/>
  <c r="E193" i="14" s="1"/>
  <c r="F181" i="14"/>
  <c r="P168" i="14" s="1"/>
  <c r="P181" i="14" s="1"/>
  <c r="Z168" i="14" s="1"/>
  <c r="Z181" i="14" s="1"/>
  <c r="AH168" i="14" s="1"/>
  <c r="AH181" i="14" s="1"/>
  <c r="D181" i="14"/>
  <c r="N168" i="14" s="1"/>
  <c r="N181" i="14" s="1"/>
  <c r="X168" i="14" s="1"/>
  <c r="X181" i="14" s="1"/>
  <c r="AF168" i="14" s="1"/>
  <c r="AF181" i="14" s="1"/>
  <c r="E181" i="14"/>
  <c r="O168" i="14" s="1"/>
  <c r="O181" i="14" s="1"/>
  <c r="Y168" i="14" s="1"/>
  <c r="Y181" i="14" s="1"/>
  <c r="AG168" i="14" s="1"/>
  <c r="AG181" i="14" s="1"/>
  <c r="F166" i="14"/>
  <c r="P153" i="14" s="1"/>
  <c r="P166" i="14" s="1"/>
  <c r="Z153" i="14" s="1"/>
  <c r="Z166" i="14" s="1"/>
  <c r="AH153" i="14" s="1"/>
  <c r="AH166" i="14" s="1"/>
  <c r="D166" i="14"/>
  <c r="N153" i="14" s="1"/>
  <c r="N166" i="14" s="1"/>
  <c r="X153" i="14" s="1"/>
  <c r="X166" i="14" s="1"/>
  <c r="AF153" i="14" s="1"/>
  <c r="AF166" i="14" s="1"/>
  <c r="E164" i="14"/>
  <c r="E163" i="14" s="1"/>
  <c r="E162" i="14" s="1"/>
  <c r="E161" i="14" s="1"/>
  <c r="E160" i="14" s="1"/>
  <c r="E159" i="14" s="1"/>
  <c r="E158" i="14" s="1"/>
  <c r="E157" i="14" s="1"/>
  <c r="E156" i="14" s="1"/>
  <c r="E155" i="14" s="1"/>
  <c r="E154" i="14" s="1"/>
  <c r="E166" i="14" s="1"/>
  <c r="O153" i="14" s="1"/>
  <c r="O157" i="14"/>
  <c r="O156" i="14" s="1"/>
  <c r="Y154" i="14"/>
  <c r="O165" i="14" s="1"/>
  <c r="O164" i="14" s="1"/>
  <c r="O163" i="14" s="1"/>
  <c r="O162" i="14" s="1"/>
  <c r="F151" i="14"/>
  <c r="P138" i="14" s="1"/>
  <c r="P151" i="14" s="1"/>
  <c r="Z138" i="14" s="1"/>
  <c r="Z151" i="14" s="1"/>
  <c r="AH138" i="14" s="1"/>
  <c r="AH151" i="14" s="1"/>
  <c r="D151" i="14"/>
  <c r="N138" i="14" s="1"/>
  <c r="N151" i="14" s="1"/>
  <c r="X138" i="14" s="1"/>
  <c r="X151" i="14" s="1"/>
  <c r="AF138" i="14" s="1"/>
  <c r="AF151" i="14" s="1"/>
  <c r="E150" i="14"/>
  <c r="E149" i="14" s="1"/>
  <c r="E148" i="14" s="1"/>
  <c r="E147" i="14" s="1"/>
  <c r="E146" i="14" s="1"/>
  <c r="E145" i="14" s="1"/>
  <c r="E144" i="14" s="1"/>
  <c r="E143" i="14" s="1"/>
  <c r="E142" i="14" s="1"/>
  <c r="E141" i="14" s="1"/>
  <c r="E140" i="14" s="1"/>
  <c r="E139" i="14" s="1"/>
  <c r="E151" i="14" s="1"/>
  <c r="O138" i="14" s="1"/>
  <c r="F136" i="14"/>
  <c r="P123" i="14" s="1"/>
  <c r="P136" i="14" s="1"/>
  <c r="Z123" i="14" s="1"/>
  <c r="Z136" i="14" s="1"/>
  <c r="AH123" i="14" s="1"/>
  <c r="AH136" i="14" s="1"/>
  <c r="D136" i="14"/>
  <c r="N123" i="14" s="1"/>
  <c r="N136" i="14" s="1"/>
  <c r="X123" i="14" s="1"/>
  <c r="X136" i="14" s="1"/>
  <c r="AF123" i="14" s="1"/>
  <c r="AF136" i="14" s="1"/>
  <c r="E135" i="14"/>
  <c r="E134" i="14" s="1"/>
  <c r="E133" i="14" s="1"/>
  <c r="E132" i="14" s="1"/>
  <c r="E131" i="14" s="1"/>
  <c r="E130" i="14" s="1"/>
  <c r="E129" i="14" s="1"/>
  <c r="E128" i="14" s="1"/>
  <c r="E127" i="14" s="1"/>
  <c r="E126" i="14" s="1"/>
  <c r="E125" i="14" s="1"/>
  <c r="E124" i="14" s="1"/>
  <c r="E136" i="14" s="1"/>
  <c r="O123" i="14" s="1"/>
  <c r="O131" i="14"/>
  <c r="O130" i="14" s="1"/>
  <c r="O129" i="14" s="1"/>
  <c r="O128" i="14" s="1"/>
  <c r="O127" i="14" s="1"/>
  <c r="O126" i="14" s="1"/>
  <c r="F121" i="14"/>
  <c r="P108" i="14" s="1"/>
  <c r="P121" i="14" s="1"/>
  <c r="Z108" i="14" s="1"/>
  <c r="Z121" i="14" s="1"/>
  <c r="AH108" i="14" s="1"/>
  <c r="AH121" i="14" s="1"/>
  <c r="E121" i="14"/>
  <c r="O108" i="14" s="1"/>
  <c r="O121" i="14" s="1"/>
  <c r="Y108" i="14" s="1"/>
  <c r="Y121" i="14" s="1"/>
  <c r="AG108" i="14" s="1"/>
  <c r="AG121" i="14" s="1"/>
  <c r="D121" i="14"/>
  <c r="N108" i="14" s="1"/>
  <c r="N121" i="14" s="1"/>
  <c r="X108" i="14" s="1"/>
  <c r="X121" i="14" s="1"/>
  <c r="AF108" i="14" s="1"/>
  <c r="AF121" i="14" s="1"/>
  <c r="F106" i="14"/>
  <c r="P93" i="14" s="1"/>
  <c r="P106" i="14" s="1"/>
  <c r="Z93" i="14" s="1"/>
  <c r="Z106" i="14" s="1"/>
  <c r="AH93" i="14" s="1"/>
  <c r="AH106" i="14" s="1"/>
  <c r="D106" i="14"/>
  <c r="N93" i="14" s="1"/>
  <c r="N106" i="14" s="1"/>
  <c r="X93" i="14" s="1"/>
  <c r="X106" i="14" s="1"/>
  <c r="AF93" i="14" s="1"/>
  <c r="AF106" i="14" s="1"/>
  <c r="E98" i="14"/>
  <c r="E97" i="14" s="1"/>
  <c r="E96" i="14" s="1"/>
  <c r="E95" i="14" s="1"/>
  <c r="E94" i="14" s="1"/>
  <c r="E106" i="14" s="1"/>
  <c r="O93" i="14" s="1"/>
  <c r="O106" i="14" s="1"/>
  <c r="Y93" i="14" s="1"/>
  <c r="Y106" i="14" s="1"/>
  <c r="AG93" i="14" s="1"/>
  <c r="AG106" i="14" s="1"/>
  <c r="F91" i="14"/>
  <c r="P78" i="14" s="1"/>
  <c r="P91" i="14" s="1"/>
  <c r="Z78" i="14" s="1"/>
  <c r="Z91" i="14" s="1"/>
  <c r="AH78" i="14" s="1"/>
  <c r="AH91" i="14" s="1"/>
  <c r="D91" i="14"/>
  <c r="N78" i="14" s="1"/>
  <c r="N91" i="14" s="1"/>
  <c r="X78" i="14" s="1"/>
  <c r="X91" i="14" s="1"/>
  <c r="AF78" i="14" s="1"/>
  <c r="AF91" i="14" s="1"/>
  <c r="E85" i="14"/>
  <c r="E84" i="14" s="1"/>
  <c r="E83" i="14" s="1"/>
  <c r="E82" i="14" s="1"/>
  <c r="E81" i="14" s="1"/>
  <c r="E80" i="14" s="1"/>
  <c r="E79" i="14" s="1"/>
  <c r="E91" i="14" s="1"/>
  <c r="O78" i="14" s="1"/>
  <c r="O91" i="14" s="1"/>
  <c r="Y78" i="14" s="1"/>
  <c r="Y91" i="14" s="1"/>
  <c r="AG78" i="14" s="1"/>
  <c r="AG91" i="14" s="1"/>
  <c r="F76" i="14"/>
  <c r="P63" i="14" s="1"/>
  <c r="P76" i="14" s="1"/>
  <c r="Z63" i="14" s="1"/>
  <c r="Z76" i="14" s="1"/>
  <c r="AH63" i="14" s="1"/>
  <c r="AH76" i="14" s="1"/>
  <c r="D76" i="14"/>
  <c r="N63" i="14" s="1"/>
  <c r="N76" i="14" s="1"/>
  <c r="X63" i="14" s="1"/>
  <c r="X76" i="14" s="1"/>
  <c r="AF63" i="14" s="1"/>
  <c r="AF76" i="14" s="1"/>
  <c r="O72" i="14"/>
  <c r="O71" i="14" s="1"/>
  <c r="O70" i="14" s="1"/>
  <c r="O69" i="14" s="1"/>
  <c r="O68" i="14" s="1"/>
  <c r="O67" i="14" s="1"/>
  <c r="O66" i="14" s="1"/>
  <c r="O65" i="14" s="1"/>
  <c r="O64" i="14" s="1"/>
  <c r="E75" i="14" s="1"/>
  <c r="E74" i="14" s="1"/>
  <c r="E72" i="14"/>
  <c r="E71" i="14" s="1"/>
  <c r="E70" i="14" s="1"/>
  <c r="E69" i="14" s="1"/>
  <c r="E68" i="14" s="1"/>
  <c r="E67" i="14" s="1"/>
  <c r="E66" i="14" s="1"/>
  <c r="E65" i="14" s="1"/>
  <c r="E64" i="14" s="1"/>
  <c r="F61" i="14"/>
  <c r="D61" i="14"/>
  <c r="N48" i="14" s="1"/>
  <c r="N61" i="14" s="1"/>
  <c r="X48" i="14" s="1"/>
  <c r="X61" i="14" s="1"/>
  <c r="AF48" i="14" s="1"/>
  <c r="AF61" i="14" s="1"/>
  <c r="O55" i="14"/>
  <c r="O54" i="14" s="1"/>
  <c r="O53" i="14" s="1"/>
  <c r="O52" i="14" s="1"/>
  <c r="O51" i="14" s="1"/>
  <c r="O50" i="14" s="1"/>
  <c r="O49" i="14" s="1"/>
  <c r="E60" i="14" s="1"/>
  <c r="E59" i="14" s="1"/>
  <c r="E58" i="14" s="1"/>
  <c r="E57" i="14" s="1"/>
  <c r="E56" i="14" s="1"/>
  <c r="E55" i="14" s="1"/>
  <c r="E54" i="14" s="1"/>
  <c r="E53" i="14" s="1"/>
  <c r="E52" i="14" s="1"/>
  <c r="E51" i="14" s="1"/>
  <c r="E50" i="14" s="1"/>
  <c r="E49" i="14" s="1"/>
  <c r="E61" i="14" s="1"/>
  <c r="O48" i="14" s="1"/>
  <c r="O61" i="14" s="1"/>
  <c r="Y48" i="14" s="1"/>
  <c r="Y61" i="14" s="1"/>
  <c r="AG48" i="14" s="1"/>
  <c r="AG61" i="14" s="1"/>
  <c r="P48" i="14"/>
  <c r="P61" i="14" s="1"/>
  <c r="Z48" i="14" s="1"/>
  <c r="Z61" i="14" s="1"/>
  <c r="AH48" i="14" s="1"/>
  <c r="AH61" i="14" s="1"/>
  <c r="F46" i="14"/>
  <c r="D46" i="14"/>
  <c r="N33" i="14" s="1"/>
  <c r="N46" i="14" s="1"/>
  <c r="X33" i="14" s="1"/>
  <c r="X46" i="14" s="1"/>
  <c r="AF33" i="14" s="1"/>
  <c r="AF46" i="14" s="1"/>
  <c r="E40" i="14"/>
  <c r="E39" i="14"/>
  <c r="E38" i="14" s="1"/>
  <c r="E37" i="14" s="1"/>
  <c r="E36" i="14" s="1"/>
  <c r="E35" i="14" s="1"/>
  <c r="E34" i="14" s="1"/>
  <c r="E46" i="14" s="1"/>
  <c r="O33" i="14" s="1"/>
  <c r="O46" i="14" s="1"/>
  <c r="Y33" i="14" s="1"/>
  <c r="Y46" i="14" s="1"/>
  <c r="AG33" i="14" s="1"/>
  <c r="AG46" i="14" s="1"/>
  <c r="P33" i="14"/>
  <c r="P46" i="14" s="1"/>
  <c r="Z33" i="14" s="1"/>
  <c r="Z46" i="14" s="1"/>
  <c r="AH33" i="14" s="1"/>
  <c r="AH46" i="14" s="1"/>
  <c r="F31" i="14"/>
  <c r="P18" i="14" s="1"/>
  <c r="P31" i="14" s="1"/>
  <c r="Z18" i="14" s="1"/>
  <c r="Z31" i="14" s="1"/>
  <c r="AH18" i="14" s="1"/>
  <c r="AH31" i="14" s="1"/>
  <c r="D31" i="14"/>
  <c r="N18" i="14" s="1"/>
  <c r="N31" i="14" s="1"/>
  <c r="X18" i="14" s="1"/>
  <c r="X31" i="14" s="1"/>
  <c r="AF18" i="14" s="1"/>
  <c r="AF31" i="14" s="1"/>
  <c r="E26" i="14"/>
  <c r="E25" i="14" s="1"/>
  <c r="E24" i="14" s="1"/>
  <c r="E23" i="14" s="1"/>
  <c r="E22" i="14" s="1"/>
  <c r="E21" i="14" s="1"/>
  <c r="E20" i="14" s="1"/>
  <c r="E19" i="14" s="1"/>
  <c r="E31" i="14" s="1"/>
  <c r="O18" i="14" s="1"/>
  <c r="O31" i="14" s="1"/>
  <c r="Y18" i="14" s="1"/>
  <c r="Y31" i="14" s="1"/>
  <c r="AG31" i="14" s="1"/>
  <c r="F16" i="14"/>
  <c r="P3" i="14" s="1"/>
  <c r="P16" i="14" s="1"/>
  <c r="Z3" i="14" s="1"/>
  <c r="Z16" i="14" s="1"/>
  <c r="AH16" i="14" s="1"/>
  <c r="D16" i="14"/>
  <c r="N3" i="14" s="1"/>
  <c r="N16" i="14" s="1"/>
  <c r="X3" i="14" s="1"/>
  <c r="X16" i="14" s="1"/>
  <c r="AF3" i="14" s="1"/>
  <c r="AF16" i="14" s="1"/>
  <c r="E10" i="14"/>
  <c r="E9" i="14" s="1"/>
  <c r="E8" i="14" s="1"/>
  <c r="E6" i="14"/>
  <c r="E5" i="14"/>
  <c r="E4" i="14" s="1"/>
  <c r="F242" i="15"/>
  <c r="P229" i="15" s="1"/>
  <c r="P242" i="15" s="1"/>
  <c r="Z229" i="15" s="1"/>
  <c r="Z242" i="15" s="1"/>
  <c r="AH229" i="15" s="1"/>
  <c r="AH242" i="15" s="1"/>
  <c r="D242" i="15"/>
  <c r="N229" i="15" s="1"/>
  <c r="N242" i="15" s="1"/>
  <c r="X229" i="15" s="1"/>
  <c r="X242" i="15" s="1"/>
  <c r="AF229" i="15" s="1"/>
  <c r="AF242" i="15" s="1"/>
  <c r="Y236" i="15"/>
  <c r="Y235" i="15" s="1"/>
  <c r="Y234" i="15" s="1"/>
  <c r="Y233" i="15" s="1"/>
  <c r="Y232" i="15" s="1"/>
  <c r="Y231" i="15" s="1"/>
  <c r="Y230" i="15" s="1"/>
  <c r="O241" i="15" s="1"/>
  <c r="O240" i="15" s="1"/>
  <c r="O239" i="15" s="1"/>
  <c r="O238" i="15" s="1"/>
  <c r="O237" i="15" s="1"/>
  <c r="O236" i="15" s="1"/>
  <c r="O235" i="15" s="1"/>
  <c r="O234" i="15" s="1"/>
  <c r="O233" i="15" s="1"/>
  <c r="O232" i="15" s="1"/>
  <c r="O231" i="15" s="1"/>
  <c r="O230" i="15" s="1"/>
  <c r="E241" i="15" s="1"/>
  <c r="E240" i="15" s="1"/>
  <c r="E239" i="15" s="1"/>
  <c r="E238" i="15" s="1"/>
  <c r="E237" i="15" s="1"/>
  <c r="E236" i="15" s="1"/>
  <c r="E235" i="15" s="1"/>
  <c r="E234" i="15" s="1"/>
  <c r="E233" i="15" s="1"/>
  <c r="E232" i="15" s="1"/>
  <c r="E231" i="15" s="1"/>
  <c r="E230" i="15" s="1"/>
  <c r="E242" i="15" s="1"/>
  <c r="O229" i="15" s="1"/>
  <c r="O242" i="15" s="1"/>
  <c r="Y229" i="15" s="1"/>
  <c r="Y242" i="15" s="1"/>
  <c r="AG229" i="15" s="1"/>
  <c r="AG242" i="15" s="1"/>
  <c r="F227" i="15"/>
  <c r="P214" i="15" s="1"/>
  <c r="P227" i="15" s="1"/>
  <c r="Z214" i="15" s="1"/>
  <c r="Z227" i="15" s="1"/>
  <c r="AH214" i="15" s="1"/>
  <c r="AH227" i="15" s="1"/>
  <c r="E227" i="15"/>
  <c r="O214" i="15" s="1"/>
  <c r="O227" i="15" s="1"/>
  <c r="Y214" i="15" s="1"/>
  <c r="Y227" i="15" s="1"/>
  <c r="AG214" i="15" s="1"/>
  <c r="AG227" i="15" s="1"/>
  <c r="D227" i="15"/>
  <c r="N214" i="15" s="1"/>
  <c r="N227" i="15" s="1"/>
  <c r="X214" i="15" s="1"/>
  <c r="X227" i="15" s="1"/>
  <c r="AF214" i="15" s="1"/>
  <c r="AF227" i="15" s="1"/>
  <c r="F212" i="15"/>
  <c r="P199" i="15" s="1"/>
  <c r="P212" i="15" s="1"/>
  <c r="Z199" i="15" s="1"/>
  <c r="Z212" i="15" s="1"/>
  <c r="AH199" i="15" s="1"/>
  <c r="AH212" i="15" s="1"/>
  <c r="D212" i="15"/>
  <c r="N199" i="15" s="1"/>
  <c r="N212" i="15" s="1"/>
  <c r="X199" i="15" s="1"/>
  <c r="X212" i="15" s="1"/>
  <c r="AF199" i="15" s="1"/>
  <c r="AF212" i="15" s="1"/>
  <c r="O210" i="15"/>
  <c r="O209" i="15" s="1"/>
  <c r="O208" i="15" s="1"/>
  <c r="O207" i="15" s="1"/>
  <c r="E206" i="15"/>
  <c r="E205" i="15" s="1"/>
  <c r="E204" i="15" s="1"/>
  <c r="E203" i="15" s="1"/>
  <c r="E202" i="15" s="1"/>
  <c r="E201" i="15" s="1"/>
  <c r="E200" i="15" s="1"/>
  <c r="O205" i="15"/>
  <c r="O204" i="15" s="1"/>
  <c r="O201" i="15"/>
  <c r="O200" i="15" s="1"/>
  <c r="E211" i="15" s="1"/>
  <c r="E210" i="15" s="1"/>
  <c r="E209" i="15" s="1"/>
  <c r="E208" i="15" s="1"/>
  <c r="F197" i="15"/>
  <c r="P184" i="15" s="1"/>
  <c r="P197" i="15" s="1"/>
  <c r="Z184" i="15" s="1"/>
  <c r="Z197" i="15" s="1"/>
  <c r="AH184" i="15" s="1"/>
  <c r="AH197" i="15" s="1"/>
  <c r="D197" i="15"/>
  <c r="N184" i="15" s="1"/>
  <c r="N197" i="15" s="1"/>
  <c r="X184" i="15" s="1"/>
  <c r="X197" i="15" s="1"/>
  <c r="AF184" i="15" s="1"/>
  <c r="AF197" i="15" s="1"/>
  <c r="E188" i="15"/>
  <c r="E187" i="15" s="1"/>
  <c r="E186" i="15" s="1"/>
  <c r="E185" i="15" s="1"/>
  <c r="E197" i="15" s="1"/>
  <c r="O184" i="15" s="1"/>
  <c r="O197" i="15" s="1"/>
  <c r="Y184" i="15" s="1"/>
  <c r="Y197" i="15" s="1"/>
  <c r="AG184" i="15" s="1"/>
  <c r="AG197" i="15" s="1"/>
  <c r="F182" i="15"/>
  <c r="P169" i="15" s="1"/>
  <c r="P182" i="15" s="1"/>
  <c r="Z169" i="15" s="1"/>
  <c r="Z182" i="15" s="1"/>
  <c r="AH169" i="15" s="1"/>
  <c r="AH182" i="15" s="1"/>
  <c r="E182" i="15"/>
  <c r="O169" i="15" s="1"/>
  <c r="O182" i="15" s="1"/>
  <c r="Y169" i="15" s="1"/>
  <c r="Y182" i="15" s="1"/>
  <c r="AG169" i="15" s="1"/>
  <c r="AG182" i="15" s="1"/>
  <c r="D182" i="15"/>
  <c r="N169" i="15" s="1"/>
  <c r="N182" i="15" s="1"/>
  <c r="X169" i="15" s="1"/>
  <c r="X182" i="15" s="1"/>
  <c r="AF169" i="15" s="1"/>
  <c r="AF182" i="15" s="1"/>
  <c r="F167" i="15"/>
  <c r="P154" i="15" s="1"/>
  <c r="P167" i="15" s="1"/>
  <c r="Z154" i="15" s="1"/>
  <c r="Z167" i="15" s="1"/>
  <c r="AH154" i="15" s="1"/>
  <c r="AH167" i="15" s="1"/>
  <c r="D167" i="15"/>
  <c r="N154" i="15" s="1"/>
  <c r="N167" i="15" s="1"/>
  <c r="X154" i="15" s="1"/>
  <c r="X167" i="15" s="1"/>
  <c r="AF154" i="15" s="1"/>
  <c r="AF167" i="15" s="1"/>
  <c r="E163" i="15"/>
  <c r="E162" i="15" s="1"/>
  <c r="E161" i="15" s="1"/>
  <c r="E160" i="15" s="1"/>
  <c r="E159" i="15" s="1"/>
  <c r="E158" i="15" s="1"/>
  <c r="E157" i="15" s="1"/>
  <c r="E156" i="15" s="1"/>
  <c r="E155" i="15" s="1"/>
  <c r="Y158" i="15"/>
  <c r="Y157" i="15" s="1"/>
  <c r="Y156" i="15" s="1"/>
  <c r="Y155" i="15" s="1"/>
  <c r="O166" i="15" s="1"/>
  <c r="O165" i="15" s="1"/>
  <c r="O164" i="15" s="1"/>
  <c r="O163" i="15" s="1"/>
  <c r="O162" i="15" s="1"/>
  <c r="O161" i="15" s="1"/>
  <c r="O160" i="15" s="1"/>
  <c r="O159" i="15" s="1"/>
  <c r="O158" i="15" s="1"/>
  <c r="O156" i="15" s="1"/>
  <c r="O155" i="15" s="1"/>
  <c r="E166" i="15" s="1"/>
  <c r="E165" i="15" s="1"/>
  <c r="F152" i="15"/>
  <c r="P139" i="15" s="1"/>
  <c r="P152" i="15" s="1"/>
  <c r="Z139" i="15" s="1"/>
  <c r="Z152" i="15" s="1"/>
  <c r="AH139" i="15" s="1"/>
  <c r="AH152" i="15" s="1"/>
  <c r="D152" i="15"/>
  <c r="N139" i="15" s="1"/>
  <c r="N152" i="15" s="1"/>
  <c r="X139" i="15" s="1"/>
  <c r="X152" i="15" s="1"/>
  <c r="AF139" i="15" s="1"/>
  <c r="AF152" i="15" s="1"/>
  <c r="O150" i="15"/>
  <c r="O149" i="15" s="1"/>
  <c r="O148" i="15" s="1"/>
  <c r="O147" i="15" s="1"/>
  <c r="O146" i="15" s="1"/>
  <c r="O145" i="15" s="1"/>
  <c r="O144" i="15" s="1"/>
  <c r="O143" i="15" s="1"/>
  <c r="O142" i="15" s="1"/>
  <c r="O141" i="15" s="1"/>
  <c r="O140" i="15" s="1"/>
  <c r="E150" i="15"/>
  <c r="E149" i="15" s="1"/>
  <c r="E148" i="15" s="1"/>
  <c r="E147" i="15" s="1"/>
  <c r="E146" i="15" s="1"/>
  <c r="E145" i="15" s="1"/>
  <c r="E144" i="15" s="1"/>
  <c r="E143" i="15" s="1"/>
  <c r="E142" i="15" s="1"/>
  <c r="E141" i="15" s="1"/>
  <c r="E140" i="15" s="1"/>
  <c r="E152" i="15" s="1"/>
  <c r="O139" i="15" s="1"/>
  <c r="Y140" i="15"/>
  <c r="F137" i="15"/>
  <c r="P124" i="15" s="1"/>
  <c r="P137" i="15" s="1"/>
  <c r="Z124" i="15" s="1"/>
  <c r="Z137" i="15" s="1"/>
  <c r="AH124" i="15" s="1"/>
  <c r="AH137" i="15" s="1"/>
  <c r="E137" i="15"/>
  <c r="O124" i="15" s="1"/>
  <c r="O137" i="15" s="1"/>
  <c r="Y124" i="15" s="1"/>
  <c r="Y137" i="15" s="1"/>
  <c r="AG124" i="15" s="1"/>
  <c r="AG137" i="15" s="1"/>
  <c r="D137" i="15"/>
  <c r="N124" i="15" s="1"/>
  <c r="N137" i="15" s="1"/>
  <c r="X124" i="15" s="1"/>
  <c r="X137" i="15" s="1"/>
  <c r="AF124" i="15" s="1"/>
  <c r="AF137" i="15" s="1"/>
  <c r="F122" i="15"/>
  <c r="P109" i="15" s="1"/>
  <c r="P122" i="15" s="1"/>
  <c r="Z109" i="15" s="1"/>
  <c r="Z122" i="15" s="1"/>
  <c r="AH109" i="15" s="1"/>
  <c r="AH122" i="15" s="1"/>
  <c r="D122" i="15"/>
  <c r="N109" i="15" s="1"/>
  <c r="N122" i="15" s="1"/>
  <c r="X109" i="15" s="1"/>
  <c r="X122" i="15" s="1"/>
  <c r="AF109" i="15" s="1"/>
  <c r="AF122" i="15" s="1"/>
  <c r="E120" i="15"/>
  <c r="E119" i="15" s="1"/>
  <c r="O119" i="15"/>
  <c r="O118" i="15" s="1"/>
  <c r="O117" i="15" s="1"/>
  <c r="O116" i="15" s="1"/>
  <c r="O115" i="15" s="1"/>
  <c r="O114" i="15" s="1"/>
  <c r="O113" i="15" s="1"/>
  <c r="O112" i="15" s="1"/>
  <c r="O111" i="15" s="1"/>
  <c r="O110" i="15" s="1"/>
  <c r="E117" i="15"/>
  <c r="E116" i="15" s="1"/>
  <c r="E114" i="15"/>
  <c r="E113" i="15" s="1"/>
  <c r="E111" i="15"/>
  <c r="E110" i="15" s="1"/>
  <c r="F107" i="15"/>
  <c r="P93" i="15" s="1"/>
  <c r="P107" i="15" s="1"/>
  <c r="Z93" i="15" s="1"/>
  <c r="Z107" i="15" s="1"/>
  <c r="AH93" i="15" s="1"/>
  <c r="AH107" i="15" s="1"/>
  <c r="D107" i="15"/>
  <c r="N93" i="15" s="1"/>
  <c r="N107" i="15" s="1"/>
  <c r="X93" i="15" s="1"/>
  <c r="X107" i="15" s="1"/>
  <c r="E98" i="15"/>
  <c r="E97" i="15" s="1"/>
  <c r="E96" i="15" s="1"/>
  <c r="E95" i="15" s="1"/>
  <c r="E94" i="15" s="1"/>
  <c r="E107" i="15" s="1"/>
  <c r="O93" i="15" s="1"/>
  <c r="O107" i="15" s="1"/>
  <c r="Y93" i="15" s="1"/>
  <c r="Y107" i="15" s="1"/>
  <c r="AG93" i="15" s="1"/>
  <c r="AG107" i="15" s="1"/>
  <c r="F91" i="15"/>
  <c r="P78" i="15" s="1"/>
  <c r="P91" i="15" s="1"/>
  <c r="Z78" i="15" s="1"/>
  <c r="Z91" i="15" s="1"/>
  <c r="AH78" i="15" s="1"/>
  <c r="AH91" i="15" s="1"/>
  <c r="D91" i="15"/>
  <c r="N78" i="15" s="1"/>
  <c r="N91" i="15" s="1"/>
  <c r="X78" i="15" s="1"/>
  <c r="X91" i="15" s="1"/>
  <c r="AF78" i="15" s="1"/>
  <c r="AF91" i="15" s="1"/>
  <c r="E90" i="15"/>
  <c r="E89" i="15" s="1"/>
  <c r="E88" i="15" s="1"/>
  <c r="E87" i="15" s="1"/>
  <c r="E86" i="15" s="1"/>
  <c r="E85" i="15" s="1"/>
  <c r="E84" i="15" s="1"/>
  <c r="E83" i="15" s="1"/>
  <c r="E82" i="15" s="1"/>
  <c r="E81" i="15" s="1"/>
  <c r="E80" i="15" s="1"/>
  <c r="E79" i="15" s="1"/>
  <c r="E91" i="15" s="1"/>
  <c r="O78" i="15" s="1"/>
  <c r="O81" i="15"/>
  <c r="O80" i="15" s="1"/>
  <c r="F76" i="15"/>
  <c r="P63" i="15" s="1"/>
  <c r="P76" i="15" s="1"/>
  <c r="Z63" i="15" s="1"/>
  <c r="Z76" i="15" s="1"/>
  <c r="AH63" i="15" s="1"/>
  <c r="AH76" i="15" s="1"/>
  <c r="D76" i="15"/>
  <c r="N63" i="15" s="1"/>
  <c r="N76" i="15" s="1"/>
  <c r="X63" i="15" s="1"/>
  <c r="X76" i="15" s="1"/>
  <c r="AF63" i="15" s="1"/>
  <c r="AF76" i="15" s="1"/>
  <c r="E66" i="15"/>
  <c r="E65" i="15" s="1"/>
  <c r="E64" i="15" s="1"/>
  <c r="E76" i="15" s="1"/>
  <c r="O63" i="15" s="1"/>
  <c r="O76" i="15" s="1"/>
  <c r="Y63" i="15" s="1"/>
  <c r="Y76" i="15" s="1"/>
  <c r="AG63" i="15" s="1"/>
  <c r="AG76" i="15" s="1"/>
  <c r="F61" i="15"/>
  <c r="P48" i="15" s="1"/>
  <c r="P61" i="15" s="1"/>
  <c r="Z48" i="15" s="1"/>
  <c r="Z61" i="15" s="1"/>
  <c r="AH48" i="15" s="1"/>
  <c r="AH61" i="15" s="1"/>
  <c r="D61" i="15"/>
  <c r="N48" i="15" s="1"/>
  <c r="N61" i="15" s="1"/>
  <c r="X48" i="15" s="1"/>
  <c r="X61" i="15" s="1"/>
  <c r="AF48" i="15" s="1"/>
  <c r="AF61" i="15" s="1"/>
  <c r="E53" i="15"/>
  <c r="E52" i="15" s="1"/>
  <c r="E51" i="15" s="1"/>
  <c r="E50" i="15" s="1"/>
  <c r="E49" i="15" s="1"/>
  <c r="E61" i="15" s="1"/>
  <c r="O48" i="15" s="1"/>
  <c r="O61" i="15" s="1"/>
  <c r="Y48" i="15" s="1"/>
  <c r="Y61" i="15" s="1"/>
  <c r="AG48" i="15" s="1"/>
  <c r="AG61" i="15" s="1"/>
  <c r="F46" i="15"/>
  <c r="P33" i="15" s="1"/>
  <c r="P46" i="15" s="1"/>
  <c r="Z33" i="15" s="1"/>
  <c r="Z46" i="15" s="1"/>
  <c r="AH33" i="15" s="1"/>
  <c r="AH46" i="15" s="1"/>
  <c r="D46" i="15"/>
  <c r="N33" i="15" s="1"/>
  <c r="N46" i="15" s="1"/>
  <c r="X33" i="15" s="1"/>
  <c r="X46" i="15" s="1"/>
  <c r="AF33" i="15" s="1"/>
  <c r="AF46" i="15" s="1"/>
  <c r="Y39" i="15"/>
  <c r="Y38" i="15" s="1"/>
  <c r="Y37" i="15" s="1"/>
  <c r="Y36" i="15" s="1"/>
  <c r="Y35" i="15" s="1"/>
  <c r="Y34" i="15" s="1"/>
  <c r="O45" i="15" s="1"/>
  <c r="O44" i="15" s="1"/>
  <c r="O43" i="15" s="1"/>
  <c r="O42" i="15" s="1"/>
  <c r="O41" i="15" s="1"/>
  <c r="O40" i="15" s="1"/>
  <c r="O39" i="15" s="1"/>
  <c r="O38" i="15" s="1"/>
  <c r="O37" i="15" s="1"/>
  <c r="O36" i="15" s="1"/>
  <c r="O35" i="15" s="1"/>
  <c r="O34" i="15" s="1"/>
  <c r="E45" i="15" s="1"/>
  <c r="E44" i="15" s="1"/>
  <c r="E43" i="15" s="1"/>
  <c r="E42" i="15" s="1"/>
  <c r="E46" i="15" s="1"/>
  <c r="O33" i="15" s="1"/>
  <c r="O46" i="15" s="1"/>
  <c r="Y33" i="15" s="1"/>
  <c r="Y46" i="15" s="1"/>
  <c r="AG33" i="15" s="1"/>
  <c r="AG46" i="15" s="1"/>
  <c r="F31" i="15"/>
  <c r="P18" i="15" s="1"/>
  <c r="P31" i="15" s="1"/>
  <c r="Z18" i="15" s="1"/>
  <c r="Z31" i="15" s="1"/>
  <c r="AH18" i="15" s="1"/>
  <c r="AH31" i="15" s="1"/>
  <c r="D31" i="15"/>
  <c r="N18" i="15" s="1"/>
  <c r="N31" i="15" s="1"/>
  <c r="X18" i="15" s="1"/>
  <c r="X31" i="15" s="1"/>
  <c r="AF18" i="15" s="1"/>
  <c r="AF31" i="15" s="1"/>
  <c r="E29" i="15"/>
  <c r="E28" i="15" s="1"/>
  <c r="E27" i="15" s="1"/>
  <c r="E25" i="15"/>
  <c r="E24" i="15" s="1"/>
  <c r="E23" i="15" s="1"/>
  <c r="E21" i="15"/>
  <c r="E20" i="15" s="1"/>
  <c r="E19" i="15" s="1"/>
  <c r="F16" i="15"/>
  <c r="P3" i="15" s="1"/>
  <c r="P16" i="15" s="1"/>
  <c r="Z3" i="15" s="1"/>
  <c r="Z16" i="15" s="1"/>
  <c r="AH3" i="15" s="1"/>
  <c r="AH16" i="15" s="1"/>
  <c r="D16" i="15"/>
  <c r="N3" i="15" s="1"/>
  <c r="N16" i="15" s="1"/>
  <c r="X3" i="15" s="1"/>
  <c r="X16" i="15" s="1"/>
  <c r="AF3" i="15" s="1"/>
  <c r="AF16" i="15" s="1"/>
  <c r="E14" i="15"/>
  <c r="E13" i="15" s="1"/>
  <c r="E12" i="15" s="1"/>
  <c r="E10" i="15"/>
  <c r="E9" i="15" s="1"/>
  <c r="E8" i="15" s="1"/>
  <c r="E7" i="15" s="1"/>
  <c r="E6" i="15" s="1"/>
  <c r="E5" i="15" s="1"/>
  <c r="E4" i="15" s="1"/>
  <c r="X241" i="5"/>
  <c r="W241" i="5"/>
  <c r="V241" i="5"/>
  <c r="O241" i="5"/>
  <c r="N241" i="5"/>
  <c r="M241" i="5"/>
  <c r="F241" i="5"/>
  <c r="E241" i="5"/>
  <c r="D241" i="5"/>
  <c r="AB229" i="5"/>
  <c r="X228" i="5"/>
  <c r="W228" i="5"/>
  <c r="V228" i="5"/>
  <c r="O228" i="5"/>
  <c r="N228" i="5"/>
  <c r="M228" i="5"/>
  <c r="X226" i="5"/>
  <c r="W226" i="5"/>
  <c r="V226" i="5"/>
  <c r="O226" i="5"/>
  <c r="N226" i="5"/>
  <c r="M226" i="5"/>
  <c r="F226" i="5"/>
  <c r="E226" i="5"/>
  <c r="D226" i="5"/>
  <c r="AB214" i="5"/>
  <c r="X213" i="5"/>
  <c r="W213" i="5"/>
  <c r="V213" i="5"/>
  <c r="O213" i="5"/>
  <c r="N213" i="5"/>
  <c r="M213" i="5"/>
  <c r="X211" i="5"/>
  <c r="W211" i="5"/>
  <c r="V211" i="5"/>
  <c r="O211" i="5"/>
  <c r="N211" i="5"/>
  <c r="M211" i="5"/>
  <c r="F211" i="5"/>
  <c r="E211" i="5"/>
  <c r="D211" i="5"/>
  <c r="AB199" i="5"/>
  <c r="X198" i="5"/>
  <c r="W198" i="5"/>
  <c r="V198" i="5"/>
  <c r="O198" i="5"/>
  <c r="N198" i="5"/>
  <c r="M198" i="5"/>
  <c r="X196" i="5"/>
  <c r="W196" i="5"/>
  <c r="V196" i="5"/>
  <c r="O196" i="5"/>
  <c r="N196" i="5"/>
  <c r="M196" i="5"/>
  <c r="F196" i="5"/>
  <c r="E196" i="5"/>
  <c r="D196" i="5"/>
  <c r="AB184" i="5"/>
  <c r="X183" i="5"/>
  <c r="W183" i="5"/>
  <c r="V183" i="5"/>
  <c r="O183" i="5"/>
  <c r="N183" i="5"/>
  <c r="M183" i="5"/>
  <c r="X181" i="5"/>
  <c r="W181" i="5"/>
  <c r="V181" i="5"/>
  <c r="O181" i="5"/>
  <c r="N181" i="5"/>
  <c r="M181" i="5"/>
  <c r="F181" i="5"/>
  <c r="E181" i="5"/>
  <c r="D181" i="5"/>
  <c r="AB169" i="5"/>
  <c r="X168" i="5"/>
  <c r="W168" i="5"/>
  <c r="V168" i="5"/>
  <c r="O168" i="5"/>
  <c r="N168" i="5"/>
  <c r="M168" i="5"/>
  <c r="X166" i="5"/>
  <c r="W166" i="5"/>
  <c r="V166" i="5"/>
  <c r="O166" i="5"/>
  <c r="N166" i="5"/>
  <c r="M166" i="5"/>
  <c r="F166" i="5"/>
  <c r="E166" i="5"/>
  <c r="D166" i="5"/>
  <c r="AB154" i="5"/>
  <c r="X153" i="5"/>
  <c r="W153" i="5"/>
  <c r="V153" i="5"/>
  <c r="O153" i="5"/>
  <c r="N153" i="5"/>
  <c r="M153" i="5"/>
  <c r="X151" i="5"/>
  <c r="W151" i="5"/>
  <c r="V151" i="5"/>
  <c r="O151" i="5"/>
  <c r="N151" i="5"/>
  <c r="M151" i="5"/>
  <c r="F151" i="5"/>
  <c r="E151" i="5"/>
  <c r="D151" i="5"/>
  <c r="AB139" i="5"/>
  <c r="X138" i="5"/>
  <c r="W138" i="5"/>
  <c r="V138" i="5"/>
  <c r="O138" i="5"/>
  <c r="N138" i="5"/>
  <c r="M138" i="5"/>
  <c r="X136" i="5"/>
  <c r="W136" i="5"/>
  <c r="V136" i="5"/>
  <c r="O136" i="5"/>
  <c r="N136" i="5"/>
  <c r="M136" i="5"/>
  <c r="F136" i="5"/>
  <c r="E136" i="5"/>
  <c r="D136" i="5"/>
  <c r="AB124" i="5"/>
  <c r="X123" i="5"/>
  <c r="W123" i="5"/>
  <c r="V123" i="5"/>
  <c r="O123" i="5"/>
  <c r="N123" i="5"/>
  <c r="M123" i="5"/>
  <c r="X121" i="5"/>
  <c r="W121" i="5"/>
  <c r="V121" i="5"/>
  <c r="O121" i="5"/>
  <c r="N121" i="5"/>
  <c r="M121" i="5"/>
  <c r="F121" i="5"/>
  <c r="E121" i="5"/>
  <c r="D121" i="5"/>
  <c r="AB109" i="5"/>
  <c r="X108" i="5"/>
  <c r="W108" i="5"/>
  <c r="V108" i="5"/>
  <c r="O108" i="5"/>
  <c r="N108" i="5"/>
  <c r="M108" i="5"/>
  <c r="X106" i="5"/>
  <c r="W106" i="5"/>
  <c r="V106" i="5"/>
  <c r="O106" i="5"/>
  <c r="N106" i="5"/>
  <c r="M106" i="5"/>
  <c r="F106" i="5"/>
  <c r="E106" i="5"/>
  <c r="D106" i="5"/>
  <c r="AB94" i="5"/>
  <c r="X93" i="5"/>
  <c r="W93" i="5"/>
  <c r="V93" i="5"/>
  <c r="O93" i="5"/>
  <c r="N93" i="5"/>
  <c r="M93" i="5"/>
  <c r="X91" i="5"/>
  <c r="W91" i="5"/>
  <c r="V91" i="5"/>
  <c r="O91" i="5"/>
  <c r="N91" i="5"/>
  <c r="M91" i="5"/>
  <c r="F91" i="5"/>
  <c r="E91" i="5"/>
  <c r="D91" i="5"/>
  <c r="AB79" i="5"/>
  <c r="X78" i="5"/>
  <c r="W78" i="5"/>
  <c r="V78" i="5"/>
  <c r="O78" i="5"/>
  <c r="N78" i="5"/>
  <c r="M78" i="5"/>
  <c r="X76" i="5"/>
  <c r="W76" i="5"/>
  <c r="V76" i="5"/>
  <c r="O76" i="5"/>
  <c r="N76" i="5"/>
  <c r="M76" i="5"/>
  <c r="F76" i="5"/>
  <c r="E76" i="5"/>
  <c r="D76" i="5"/>
  <c r="AB64" i="5"/>
  <c r="X63" i="5"/>
  <c r="W63" i="5"/>
  <c r="V63" i="5"/>
  <c r="O63" i="5"/>
  <c r="N63" i="5"/>
  <c r="M63" i="5"/>
  <c r="X61" i="5"/>
  <c r="W61" i="5"/>
  <c r="V61" i="5"/>
  <c r="O61" i="5"/>
  <c r="N61" i="5"/>
  <c r="M61" i="5"/>
  <c r="F61" i="5"/>
  <c r="E61" i="5"/>
  <c r="D61" i="5"/>
  <c r="AB49" i="5"/>
  <c r="X48" i="5"/>
  <c r="W48" i="5"/>
  <c r="V48" i="5"/>
  <c r="O48" i="5"/>
  <c r="N48" i="5"/>
  <c r="M48" i="5"/>
  <c r="X46" i="5"/>
  <c r="W46" i="5"/>
  <c r="V46" i="5"/>
  <c r="O46" i="5"/>
  <c r="N46" i="5"/>
  <c r="M46" i="5"/>
  <c r="F46" i="5"/>
  <c r="E46" i="5"/>
  <c r="D46" i="5"/>
  <c r="AB34" i="5"/>
  <c r="X33" i="5"/>
  <c r="W33" i="5"/>
  <c r="V33" i="5"/>
  <c r="O33" i="5"/>
  <c r="N33" i="5"/>
  <c r="M33" i="5"/>
  <c r="X31" i="5"/>
  <c r="W31" i="5"/>
  <c r="V31" i="5"/>
  <c r="O31" i="5"/>
  <c r="N31" i="5"/>
  <c r="M31" i="5"/>
  <c r="F31" i="5"/>
  <c r="E31" i="5"/>
  <c r="D31" i="5"/>
  <c r="AB19" i="5"/>
  <c r="X18" i="5"/>
  <c r="W18" i="5"/>
  <c r="V18" i="5"/>
  <c r="O18" i="5"/>
  <c r="N18" i="5"/>
  <c r="M18" i="5"/>
  <c r="X16" i="5"/>
  <c r="W16" i="5"/>
  <c r="V16" i="5"/>
  <c r="O16" i="5"/>
  <c r="N16" i="5"/>
  <c r="M16" i="5"/>
  <c r="F16" i="5"/>
  <c r="E16" i="5"/>
  <c r="D16" i="5"/>
  <c r="AB4" i="5"/>
  <c r="X3" i="5"/>
  <c r="W3" i="5"/>
  <c r="V3" i="5"/>
  <c r="O3" i="5"/>
  <c r="N3" i="5"/>
  <c r="M3" i="5"/>
  <c r="Y181" i="21" l="1"/>
  <c r="AH168" i="21" s="1"/>
  <c r="AH181" i="21" s="1"/>
  <c r="AM169" i="9"/>
  <c r="O121" i="4"/>
  <c r="Y108" i="4" s="1"/>
  <c r="Y121" i="4" s="1"/>
  <c r="AI108" i="4" s="1"/>
  <c r="AI121" i="4" s="1"/>
  <c r="AM109" i="16"/>
  <c r="AN215" i="17"/>
  <c r="AM199" i="16"/>
  <c r="O77" i="2"/>
  <c r="Y64" i="2" s="1"/>
  <c r="Y77" i="2" s="1"/>
  <c r="AH64" i="2" s="1"/>
  <c r="AH77" i="2" s="1"/>
  <c r="AN65" i="2" s="1"/>
  <c r="E227" i="2"/>
  <c r="O214" i="2" s="1"/>
  <c r="E197" i="2"/>
  <c r="O184" i="2" s="1"/>
  <c r="E212" i="2"/>
  <c r="O199" i="2" s="1"/>
  <c r="O212" i="2" s="1"/>
  <c r="Y199" i="2" s="1"/>
  <c r="Y212" i="2" s="1"/>
  <c r="AH199" i="2" s="1"/>
  <c r="AH212" i="2" s="1"/>
  <c r="E32" i="2"/>
  <c r="O18" i="2" s="1"/>
  <c r="O32" i="2" s="1"/>
  <c r="Y18" i="2" s="1"/>
  <c r="Y32" i="2" s="1"/>
  <c r="AH18" i="2" s="1"/>
  <c r="AH32" i="2" s="1"/>
  <c r="AN19" i="2" s="1"/>
  <c r="E137" i="2"/>
  <c r="O124" i="2" s="1"/>
  <c r="O137" i="2" s="1"/>
  <c r="Y124" i="2" s="1"/>
  <c r="Y137" i="2" s="1"/>
  <c r="AH124" i="2" s="1"/>
  <c r="AH137" i="2" s="1"/>
  <c r="AN125" i="2" s="1"/>
  <c r="O241" i="4"/>
  <c r="Y228" i="4" s="1"/>
  <c r="Y241" i="4" s="1"/>
  <c r="AI228" i="4" s="1"/>
  <c r="AI241" i="4" s="1"/>
  <c r="AO229" i="4" s="1"/>
  <c r="E166" i="4"/>
  <c r="O153" i="4" s="1"/>
  <c r="O166" i="4" s="1"/>
  <c r="Y153" i="4" s="1"/>
  <c r="Y166" i="4" s="1"/>
  <c r="AI153" i="4" s="1"/>
  <c r="AI166" i="4" s="1"/>
  <c r="AO154" i="4" s="1"/>
  <c r="P61" i="4"/>
  <c r="Z48" i="4" s="1"/>
  <c r="Z61" i="4" s="1"/>
  <c r="AJ48" i="4" s="1"/>
  <c r="AJ61" i="4" s="1"/>
  <c r="AO49" i="4" s="1"/>
  <c r="O196" i="4"/>
  <c r="Y183" i="4" s="1"/>
  <c r="Y196" i="4" s="1"/>
  <c r="AI183" i="4" s="1"/>
  <c r="AI196" i="4" s="1"/>
  <c r="E151" i="4"/>
  <c r="O138" i="4" s="1"/>
  <c r="O151" i="4" s="1"/>
  <c r="Y138" i="4" s="1"/>
  <c r="Y151" i="4" s="1"/>
  <c r="AI138" i="4" s="1"/>
  <c r="AI151" i="4" s="1"/>
  <c r="AO139" i="4" s="1"/>
  <c r="E46" i="3"/>
  <c r="O33" i="3" s="1"/>
  <c r="O46" i="3" s="1"/>
  <c r="Y33" i="3" s="1"/>
  <c r="E76" i="3"/>
  <c r="O63" i="3" s="1"/>
  <c r="O76" i="3" s="1"/>
  <c r="Y63" i="3" s="1"/>
  <c r="Y76" i="3" s="1"/>
  <c r="AH63" i="3" s="1"/>
  <c r="AH76" i="3" s="1"/>
  <c r="AN64" i="3" s="1"/>
  <c r="AN50" i="2"/>
  <c r="AN184" i="17"/>
  <c r="AF93" i="15"/>
  <c r="AF107" i="15" s="1"/>
  <c r="AM94" i="15" s="1"/>
  <c r="AM154" i="8"/>
  <c r="AM19" i="8"/>
  <c r="P181" i="8"/>
  <c r="Z168" i="8" s="1"/>
  <c r="Z181" i="8" s="1"/>
  <c r="AI168" i="8" s="1"/>
  <c r="AI181" i="8" s="1"/>
  <c r="AM169" i="8" s="1"/>
  <c r="O16" i="13"/>
  <c r="Y3" i="13" s="1"/>
  <c r="Y16" i="13" s="1"/>
  <c r="AH3" i="13" s="1"/>
  <c r="AH16" i="13" s="1"/>
  <c r="AM4" i="13" s="1"/>
  <c r="AN35" i="2"/>
  <c r="AO124" i="4"/>
  <c r="AM19" i="7"/>
  <c r="E46" i="7"/>
  <c r="O33" i="7" s="1"/>
  <c r="O46" i="7" s="1"/>
  <c r="Y33" i="7" s="1"/>
  <c r="Y46" i="7" s="1"/>
  <c r="AH33" i="7" s="1"/>
  <c r="AH46" i="7" s="1"/>
  <c r="AM64" i="7"/>
  <c r="AM169" i="7"/>
  <c r="P106" i="7"/>
  <c r="Z93" i="7" s="1"/>
  <c r="Z106" i="7" s="1"/>
  <c r="AI93" i="7" s="1"/>
  <c r="AI106" i="7" s="1"/>
  <c r="AM79" i="7"/>
  <c r="AM184" i="7"/>
  <c r="E106" i="7"/>
  <c r="O93" i="7" s="1"/>
  <c r="O106" i="7" s="1"/>
  <c r="Y93" i="7" s="1"/>
  <c r="Y106" i="7" s="1"/>
  <c r="AH93" i="7" s="1"/>
  <c r="AH106" i="7" s="1"/>
  <c r="AN34" i="17"/>
  <c r="AM214" i="7"/>
  <c r="AM214" i="13"/>
  <c r="AN19" i="10"/>
  <c r="AN140" i="2"/>
  <c r="AN95" i="10"/>
  <c r="AM124" i="8"/>
  <c r="AN154" i="17"/>
  <c r="O136" i="17"/>
  <c r="Y123" i="17" s="1"/>
  <c r="AN19" i="17"/>
  <c r="AN169" i="17"/>
  <c r="AN79" i="17"/>
  <c r="AN230" i="17"/>
  <c r="AM169" i="16"/>
  <c r="AM19" i="16"/>
  <c r="AM214" i="16"/>
  <c r="AM49" i="16"/>
  <c r="AM139" i="16"/>
  <c r="AM34" i="16"/>
  <c r="AM79" i="16"/>
  <c r="AM154" i="16"/>
  <c r="AM64" i="16"/>
  <c r="AM94" i="16"/>
  <c r="AM229" i="16"/>
  <c r="AM4" i="16"/>
  <c r="AM184" i="16"/>
  <c r="Y136" i="16"/>
  <c r="AH123" i="16" s="1"/>
  <c r="AH136" i="16" s="1"/>
  <c r="AM124" i="16" s="1"/>
  <c r="Y121" i="16"/>
  <c r="AH108" i="16" s="1"/>
  <c r="AH121" i="16" s="1"/>
  <c r="AM169" i="11"/>
  <c r="AM34" i="11"/>
  <c r="AM64" i="11"/>
  <c r="O91" i="11"/>
  <c r="Y78" i="11" s="1"/>
  <c r="Y91" i="11" s="1"/>
  <c r="AH78" i="11" s="1"/>
  <c r="AH91" i="11" s="1"/>
  <c r="AM79" i="11" s="1"/>
  <c r="AM214" i="11"/>
  <c r="AM139" i="11"/>
  <c r="AM184" i="11"/>
  <c r="AM4" i="11"/>
  <c r="AM124" i="11"/>
  <c r="AM154" i="11"/>
  <c r="E211" i="11"/>
  <c r="O198" i="11" s="1"/>
  <c r="O211" i="11" s="1"/>
  <c r="Y198" i="11" s="1"/>
  <c r="Y211" i="11" s="1"/>
  <c r="AH198" i="11" s="1"/>
  <c r="AH211" i="11" s="1"/>
  <c r="AM199" i="11" s="1"/>
  <c r="AM229" i="11"/>
  <c r="O61" i="11"/>
  <c r="Y48" i="11" s="1"/>
  <c r="AM94" i="11"/>
  <c r="AM109" i="11"/>
  <c r="Y61" i="11"/>
  <c r="AH48" i="11" s="1"/>
  <c r="AH61" i="11" s="1"/>
  <c r="AM49" i="11" s="1"/>
  <c r="AN200" i="10"/>
  <c r="AN34" i="10"/>
  <c r="AN140" i="10"/>
  <c r="AN230" i="10"/>
  <c r="O182" i="10"/>
  <c r="Y169" i="10" s="1"/>
  <c r="Y182" i="10" s="1"/>
  <c r="AH169" i="10" s="1"/>
  <c r="AH182" i="10" s="1"/>
  <c r="AN170" i="10" s="1"/>
  <c r="O16" i="10"/>
  <c r="Y3" i="10" s="1"/>
  <c r="Y16" i="10" s="1"/>
  <c r="AH3" i="10" s="1"/>
  <c r="AH16" i="10" s="1"/>
  <c r="AN49" i="10"/>
  <c r="AN110" i="10"/>
  <c r="E197" i="10"/>
  <c r="O184" i="10" s="1"/>
  <c r="O197" i="10" s="1"/>
  <c r="Y184" i="10" s="1"/>
  <c r="Y197" i="10" s="1"/>
  <c r="AH184" i="10" s="1"/>
  <c r="AH197" i="10" s="1"/>
  <c r="AN185" i="10" s="1"/>
  <c r="AN4" i="10"/>
  <c r="AN155" i="10"/>
  <c r="AN80" i="10"/>
  <c r="E227" i="10"/>
  <c r="O214" i="10" s="1"/>
  <c r="O227" i="10" s="1"/>
  <c r="Y214" i="10" s="1"/>
  <c r="Y227" i="10" s="1"/>
  <c r="AH227" i="10" s="1"/>
  <c r="AN215" i="10" s="1"/>
  <c r="O137" i="10"/>
  <c r="Y124" i="10" s="1"/>
  <c r="Y137" i="10" s="1"/>
  <c r="AH124" i="10" s="1"/>
  <c r="AH137" i="10" s="1"/>
  <c r="E77" i="10"/>
  <c r="O64" i="10" s="1"/>
  <c r="O77" i="10" s="1"/>
  <c r="Y64" i="10" s="1"/>
  <c r="Y77" i="10" s="1"/>
  <c r="AH64" i="10" s="1"/>
  <c r="AH77" i="10" s="1"/>
  <c r="AN65" i="10" s="1"/>
  <c r="AN125" i="10"/>
  <c r="AM229" i="9"/>
  <c r="AM64" i="9"/>
  <c r="E196" i="9"/>
  <c r="O183" i="9" s="1"/>
  <c r="AM49" i="9"/>
  <c r="AM94" i="9"/>
  <c r="AM154" i="9"/>
  <c r="AM124" i="9"/>
  <c r="E226" i="9"/>
  <c r="O213" i="9" s="1"/>
  <c r="O226" i="9" s="1"/>
  <c r="Y213" i="9" s="1"/>
  <c r="Y226" i="9" s="1"/>
  <c r="AH213" i="9" s="1"/>
  <c r="AH226" i="9" s="1"/>
  <c r="AM214" i="9" s="1"/>
  <c r="AM4" i="8"/>
  <c r="AM34" i="8"/>
  <c r="AM49" i="8"/>
  <c r="E226" i="8"/>
  <c r="O213" i="8" s="1"/>
  <c r="O226" i="8" s="1"/>
  <c r="Y213" i="8" s="1"/>
  <c r="Y226" i="8" s="1"/>
  <c r="AH213" i="8" s="1"/>
  <c r="AH226" i="8" s="1"/>
  <c r="AM214" i="8" s="1"/>
  <c r="AM184" i="8"/>
  <c r="E76" i="8"/>
  <c r="O63" i="8" s="1"/>
  <c r="O76" i="8" s="1"/>
  <c r="Y63" i="8" s="1"/>
  <c r="Y76" i="8" s="1"/>
  <c r="AH63" i="8" s="1"/>
  <c r="AH76" i="8" s="1"/>
  <c r="AM64" i="8" s="1"/>
  <c r="E211" i="8"/>
  <c r="O198" i="8" s="1"/>
  <c r="O211" i="8" s="1"/>
  <c r="Y198" i="8" s="1"/>
  <c r="Y211" i="8" s="1"/>
  <c r="AH198" i="8" s="1"/>
  <c r="AH211" i="8" s="1"/>
  <c r="AM199" i="8" s="1"/>
  <c r="AM94" i="8"/>
  <c r="AM229" i="7"/>
  <c r="AM49" i="7"/>
  <c r="AM109" i="7"/>
  <c r="AM34" i="7"/>
  <c r="E136" i="7"/>
  <c r="O123" i="7" s="1"/>
  <c r="O136" i="7" s="1"/>
  <c r="Y123" i="7" s="1"/>
  <c r="Y136" i="7" s="1"/>
  <c r="AH123" i="7" s="1"/>
  <c r="AH136" i="7" s="1"/>
  <c r="AM124" i="7" s="1"/>
  <c r="AM4" i="7"/>
  <c r="O151" i="7"/>
  <c r="Y138" i="7" s="1"/>
  <c r="Y151" i="7" s="1"/>
  <c r="AH138" i="7" s="1"/>
  <c r="AH151" i="7" s="1"/>
  <c r="AM139" i="7" s="1"/>
  <c r="AM154" i="7"/>
  <c r="Y211" i="7"/>
  <c r="AH198" i="7" s="1"/>
  <c r="AH211" i="7" s="1"/>
  <c r="AM199" i="7" s="1"/>
  <c r="O78" i="6"/>
  <c r="Y64" i="6" s="1"/>
  <c r="Y78" i="6" s="1"/>
  <c r="AH64" i="6" s="1"/>
  <c r="AH78" i="6" s="1"/>
  <c r="AM65" i="6" s="1"/>
  <c r="AM4" i="6"/>
  <c r="E198" i="6"/>
  <c r="O185" i="6" s="1"/>
  <c r="AM81" i="6"/>
  <c r="AM201" i="6"/>
  <c r="AM49" i="6"/>
  <c r="O228" i="6"/>
  <c r="Y215" i="6" s="1"/>
  <c r="Y228" i="6" s="1"/>
  <c r="AH215" i="6" s="1"/>
  <c r="AH228" i="6" s="1"/>
  <c r="AM216" i="6" s="1"/>
  <c r="AM126" i="6"/>
  <c r="AM231" i="6"/>
  <c r="AM19" i="6"/>
  <c r="AM96" i="6"/>
  <c r="O198" i="6"/>
  <c r="Y185" i="6" s="1"/>
  <c r="Y198" i="6" s="1"/>
  <c r="AH185" i="6" s="1"/>
  <c r="AH198" i="6" s="1"/>
  <c r="AM186" i="6" s="1"/>
  <c r="AM171" i="6"/>
  <c r="AM111" i="6"/>
  <c r="AM34" i="6"/>
  <c r="AO109" i="4"/>
  <c r="AO19" i="4"/>
  <c r="AO64" i="4"/>
  <c r="E46" i="4"/>
  <c r="O33" i="4" s="1"/>
  <c r="O46" i="4" s="1"/>
  <c r="Y33" i="4" s="1"/>
  <c r="Y46" i="4" s="1"/>
  <c r="AI33" i="4" s="1"/>
  <c r="AI46" i="4" s="1"/>
  <c r="AO34" i="4" s="1"/>
  <c r="AO184" i="4"/>
  <c r="AO4" i="4"/>
  <c r="E211" i="4"/>
  <c r="O198" i="4" s="1"/>
  <c r="O211" i="4" s="1"/>
  <c r="Y198" i="4" s="1"/>
  <c r="Y211" i="4" s="1"/>
  <c r="AI198" i="4" s="1"/>
  <c r="AI211" i="4" s="1"/>
  <c r="AO199" i="4" s="1"/>
  <c r="AO94" i="4"/>
  <c r="AO214" i="4"/>
  <c r="Y91" i="4"/>
  <c r="AI78" i="4" s="1"/>
  <c r="AI91" i="4" s="1"/>
  <c r="AO79" i="4" s="1"/>
  <c r="E181" i="4"/>
  <c r="O168" i="4" s="1"/>
  <c r="O181" i="4" s="1"/>
  <c r="Y168" i="4" s="1"/>
  <c r="Y181" i="4" s="1"/>
  <c r="AI168" i="4" s="1"/>
  <c r="AI181" i="4" s="1"/>
  <c r="AO169" i="4" s="1"/>
  <c r="O106" i="3"/>
  <c r="Y93" i="3" s="1"/>
  <c r="Y106" i="3" s="1"/>
  <c r="AH93" i="3" s="1"/>
  <c r="AH106" i="3" s="1"/>
  <c r="O61" i="3"/>
  <c r="Y48" i="3" s="1"/>
  <c r="Y61" i="3" s="1"/>
  <c r="AH48" i="3" s="1"/>
  <c r="AH61" i="3" s="1"/>
  <c r="AN49" i="3" s="1"/>
  <c r="E91" i="3"/>
  <c r="O78" i="3" s="1"/>
  <c r="O91" i="3" s="1"/>
  <c r="Y78" i="3" s="1"/>
  <c r="Y91" i="3" s="1"/>
  <c r="AH78" i="3" s="1"/>
  <c r="AH91" i="3" s="1"/>
  <c r="AN79" i="3" s="1"/>
  <c r="AN230" i="3"/>
  <c r="E152" i="3"/>
  <c r="O139" i="3" s="1"/>
  <c r="O152" i="3" s="1"/>
  <c r="Y139" i="3" s="1"/>
  <c r="Y152" i="3" s="1"/>
  <c r="AH139" i="3" s="1"/>
  <c r="AH152" i="3" s="1"/>
  <c r="AN185" i="3"/>
  <c r="AN155" i="3"/>
  <c r="AN125" i="3"/>
  <c r="AN19" i="3"/>
  <c r="AN215" i="3"/>
  <c r="AN140" i="3"/>
  <c r="AN4" i="3"/>
  <c r="AN200" i="3"/>
  <c r="AN94" i="3"/>
  <c r="E182" i="3"/>
  <c r="O169" i="3" s="1"/>
  <c r="O182" i="3" s="1"/>
  <c r="Y169" i="3" s="1"/>
  <c r="Y182" i="3" s="1"/>
  <c r="AH169" i="3" s="1"/>
  <c r="AH182" i="3" s="1"/>
  <c r="AN170" i="3" s="1"/>
  <c r="AN109" i="3"/>
  <c r="Y46" i="3"/>
  <c r="AH33" i="3" s="1"/>
  <c r="AH46" i="3" s="1"/>
  <c r="AN34" i="3" s="1"/>
  <c r="AN200" i="2"/>
  <c r="E122" i="2"/>
  <c r="O109" i="2" s="1"/>
  <c r="O122" i="2" s="1"/>
  <c r="Y109" i="2" s="1"/>
  <c r="Y122" i="2" s="1"/>
  <c r="AH109" i="2" s="1"/>
  <c r="AH122" i="2" s="1"/>
  <c r="O227" i="2"/>
  <c r="Y214" i="2" s="1"/>
  <c r="Y227" i="2" s="1"/>
  <c r="AH214" i="2" s="1"/>
  <c r="AH227" i="2" s="1"/>
  <c r="AN215" i="2" s="1"/>
  <c r="AN155" i="2"/>
  <c r="O197" i="2"/>
  <c r="Y184" i="2" s="1"/>
  <c r="Y197" i="2" s="1"/>
  <c r="AH184" i="2" s="1"/>
  <c r="AH197" i="2" s="1"/>
  <c r="AN185" i="2" s="1"/>
  <c r="E16" i="2"/>
  <c r="O3" i="2" s="1"/>
  <c r="O16" i="2" s="1"/>
  <c r="Y3" i="2" s="1"/>
  <c r="Y16" i="2" s="1"/>
  <c r="AH3" i="2" s="1"/>
  <c r="AH16" i="2" s="1"/>
  <c r="AN4" i="2" s="1"/>
  <c r="AN110" i="2"/>
  <c r="AN170" i="2"/>
  <c r="AN95" i="2"/>
  <c r="AN230" i="2"/>
  <c r="Y92" i="2"/>
  <c r="AH79" i="2" s="1"/>
  <c r="AH92" i="2" s="1"/>
  <c r="AN80" i="2" s="1"/>
  <c r="AG18" i="21"/>
  <c r="AG31" i="21" s="1"/>
  <c r="AG198" i="21"/>
  <c r="AG211" i="21" s="1"/>
  <c r="AG213" i="21"/>
  <c r="AG226" i="21" s="1"/>
  <c r="AG33" i="21"/>
  <c r="AG46" i="21" s="1"/>
  <c r="AM34" i="21" s="1"/>
  <c r="AG78" i="21"/>
  <c r="AG91" i="21" s="1"/>
  <c r="AG123" i="21"/>
  <c r="AG136" i="21" s="1"/>
  <c r="AG168" i="21"/>
  <c r="AG181" i="21" s="1"/>
  <c r="AG3" i="21"/>
  <c r="AG16" i="21" s="1"/>
  <c r="AM4" i="21" s="1"/>
  <c r="AG93" i="21"/>
  <c r="AG106" i="21" s="1"/>
  <c r="AM94" i="21" s="1"/>
  <c r="AG48" i="21"/>
  <c r="AG61" i="21" s="1"/>
  <c r="AG183" i="21"/>
  <c r="AG196" i="21" s="1"/>
  <c r="AG138" i="21"/>
  <c r="AG151" i="21" s="1"/>
  <c r="AG63" i="21"/>
  <c r="AG76" i="21" s="1"/>
  <c r="AM64" i="21" s="1"/>
  <c r="AG108" i="21"/>
  <c r="AG121" i="21" s="1"/>
  <c r="AG228" i="21"/>
  <c r="AG241" i="21" s="1"/>
  <c r="AG153" i="21"/>
  <c r="AG166" i="21" s="1"/>
  <c r="AM154" i="21" s="1"/>
  <c r="E153" i="6"/>
  <c r="O140" i="6" s="1"/>
  <c r="O153" i="6" s="1"/>
  <c r="Y140" i="6" s="1"/>
  <c r="Y153" i="6" s="1"/>
  <c r="AH140" i="6" s="1"/>
  <c r="AH153" i="6" s="1"/>
  <c r="AM141" i="6" s="1"/>
  <c r="Z121" i="21"/>
  <c r="AI108" i="21" s="1"/>
  <c r="AI121" i="21" s="1"/>
  <c r="O91" i="21"/>
  <c r="Y78" i="21" s="1"/>
  <c r="Y91" i="21" s="1"/>
  <c r="AH78" i="21" s="1"/>
  <c r="AH91" i="21" s="1"/>
  <c r="O241" i="21"/>
  <c r="Y228" i="21" s="1"/>
  <c r="Y241" i="21" s="1"/>
  <c r="AH228" i="21" s="1"/>
  <c r="AH241" i="21" s="1"/>
  <c r="O121" i="21"/>
  <c r="Y108" i="21" s="1"/>
  <c r="Y121" i="21" s="1"/>
  <c r="AH108" i="21" s="1"/>
  <c r="AH121" i="21" s="1"/>
  <c r="Y226" i="21"/>
  <c r="AH213" i="21" s="1"/>
  <c r="AH226" i="21" s="1"/>
  <c r="O136" i="21"/>
  <c r="Y123" i="21" s="1"/>
  <c r="Y136" i="21" s="1"/>
  <c r="AH123" i="21" s="1"/>
  <c r="AH136" i="21" s="1"/>
  <c r="AM124" i="21" s="1"/>
  <c r="O61" i="21"/>
  <c r="Y48" i="21" s="1"/>
  <c r="Y61" i="21" s="1"/>
  <c r="AH48" i="21" s="1"/>
  <c r="AH61" i="21" s="1"/>
  <c r="O31" i="21"/>
  <c r="Y18" i="21" s="1"/>
  <c r="Y31" i="21" s="1"/>
  <c r="AH18" i="21" s="1"/>
  <c r="AH31" i="21" s="1"/>
  <c r="E151" i="21"/>
  <c r="O138" i="21" s="1"/>
  <c r="O151" i="21" s="1"/>
  <c r="Y138" i="21" s="1"/>
  <c r="Y151" i="21" s="1"/>
  <c r="AH138" i="21" s="1"/>
  <c r="AH151" i="21" s="1"/>
  <c r="O196" i="21"/>
  <c r="Y183" i="21" s="1"/>
  <c r="Y196" i="21" s="1"/>
  <c r="AH183" i="21" s="1"/>
  <c r="AH196" i="21" s="1"/>
  <c r="AM19" i="13"/>
  <c r="AM124" i="13"/>
  <c r="E211" i="13"/>
  <c r="O198" i="13" s="1"/>
  <c r="E241" i="13"/>
  <c r="O228" i="13" s="1"/>
  <c r="O241" i="13" s="1"/>
  <c r="Y228" i="13" s="1"/>
  <c r="Y241" i="13" s="1"/>
  <c r="AH228" i="13" s="1"/>
  <c r="AH241" i="13" s="1"/>
  <c r="AM229" i="13" s="1"/>
  <c r="O121" i="13"/>
  <c r="Y108" i="13" s="1"/>
  <c r="Y121" i="13" s="1"/>
  <c r="AH108" i="13" s="1"/>
  <c r="AH121" i="13" s="1"/>
  <c r="AM109" i="13" s="1"/>
  <c r="AM139" i="13"/>
  <c r="O211" i="13"/>
  <c r="Y198" i="13" s="1"/>
  <c r="O76" i="13"/>
  <c r="Y63" i="13" s="1"/>
  <c r="Y76" i="13" s="1"/>
  <c r="AH63" i="13" s="1"/>
  <c r="AH76" i="13" s="1"/>
  <c r="AM64" i="13" s="1"/>
  <c r="AM34" i="13"/>
  <c r="AM79" i="13"/>
  <c r="AM94" i="13"/>
  <c r="AM169" i="13"/>
  <c r="AM184" i="13"/>
  <c r="AM154" i="13"/>
  <c r="Y61" i="13"/>
  <c r="AH48" i="13" s="1"/>
  <c r="AH61" i="13" s="1"/>
  <c r="AM49" i="13" s="1"/>
  <c r="AL199" i="14"/>
  <c r="AL19" i="14"/>
  <c r="AL109" i="14"/>
  <c r="AL169" i="14"/>
  <c r="E241" i="14"/>
  <c r="O228" i="14" s="1"/>
  <c r="O241" i="14" s="1"/>
  <c r="Y228" i="14" s="1"/>
  <c r="Y241" i="14" s="1"/>
  <c r="AG228" i="14" s="1"/>
  <c r="AG241" i="14" s="1"/>
  <c r="AL229" i="14" s="1"/>
  <c r="E226" i="14"/>
  <c r="O213" i="14" s="1"/>
  <c r="O226" i="14" s="1"/>
  <c r="Y213" i="14" s="1"/>
  <c r="Y226" i="14" s="1"/>
  <c r="AL49" i="14"/>
  <c r="AL124" i="14"/>
  <c r="E196" i="14"/>
  <c r="O183" i="14" s="1"/>
  <c r="O196" i="14" s="1"/>
  <c r="Y183" i="14" s="1"/>
  <c r="Y196" i="14" s="1"/>
  <c r="AL79" i="14"/>
  <c r="AL34" i="14"/>
  <c r="O136" i="14"/>
  <c r="Y123" i="14" s="1"/>
  <c r="Y136" i="14" s="1"/>
  <c r="AG123" i="14" s="1"/>
  <c r="AG136" i="14" s="1"/>
  <c r="O166" i="14"/>
  <c r="Y153" i="14" s="1"/>
  <c r="Y166" i="14" s="1"/>
  <c r="E76" i="14"/>
  <c r="O63" i="14" s="1"/>
  <c r="E16" i="14"/>
  <c r="O3" i="14" s="1"/>
  <c r="O16" i="14" s="1"/>
  <c r="Y3" i="14" s="1"/>
  <c r="Y16" i="14" s="1"/>
  <c r="AG16" i="14" s="1"/>
  <c r="AL4" i="14" s="1"/>
  <c r="AL94" i="14"/>
  <c r="AM64" i="15"/>
  <c r="AM170" i="15"/>
  <c r="AM230" i="15"/>
  <c r="AM34" i="15"/>
  <c r="AM125" i="15"/>
  <c r="AM215" i="15"/>
  <c r="AM49" i="15"/>
  <c r="AM185" i="15"/>
  <c r="E91" i="8"/>
  <c r="O78" i="8" s="1"/>
  <c r="O91" i="8" s="1"/>
  <c r="Y78" i="8" s="1"/>
  <c r="Y91" i="8" s="1"/>
  <c r="AH78" i="8" s="1"/>
  <c r="AH91" i="8" s="1"/>
  <c r="AM79" i="8" s="1"/>
  <c r="O121" i="8"/>
  <c r="Y108" i="8" s="1"/>
  <c r="Y121" i="8" s="1"/>
  <c r="AH108" i="8" s="1"/>
  <c r="AH121" i="8" s="1"/>
  <c r="AM109" i="8" s="1"/>
  <c r="O151" i="8"/>
  <c r="Y138" i="8" s="1"/>
  <c r="Y151" i="8" s="1"/>
  <c r="AH138" i="8" s="1"/>
  <c r="AH151" i="8" s="1"/>
  <c r="AM139" i="8" s="1"/>
  <c r="E241" i="8"/>
  <c r="O228" i="8" s="1"/>
  <c r="O241" i="8" s="1"/>
  <c r="Y228" i="8" s="1"/>
  <c r="Y241" i="8" s="1"/>
  <c r="AH228" i="8" s="1"/>
  <c r="AH241" i="8" s="1"/>
  <c r="AM229" i="8" s="1"/>
  <c r="E31" i="9"/>
  <c r="O18" i="9" s="1"/>
  <c r="O31" i="9" s="1"/>
  <c r="Y18" i="9" s="1"/>
  <c r="Y31" i="9" s="1"/>
  <c r="AH18" i="9" s="1"/>
  <c r="AH31" i="9" s="1"/>
  <c r="AM19" i="9" s="1"/>
  <c r="O91" i="9"/>
  <c r="Y78" i="9" s="1"/>
  <c r="Y91" i="9" s="1"/>
  <c r="AH78" i="9" s="1"/>
  <c r="AH91" i="9" s="1"/>
  <c r="AM79" i="9" s="1"/>
  <c r="Z46" i="9"/>
  <c r="AI33" i="9" s="1"/>
  <c r="AI46" i="9" s="1"/>
  <c r="AM34" i="9" s="1"/>
  <c r="O196" i="9"/>
  <c r="Y183" i="9" s="1"/>
  <c r="Y196" i="9" s="1"/>
  <c r="AH183" i="9" s="1"/>
  <c r="AH196" i="9" s="1"/>
  <c r="AM184" i="9" s="1"/>
  <c r="E16" i="9"/>
  <c r="O3" i="9" s="1"/>
  <c r="O16" i="9" s="1"/>
  <c r="Y3" i="9" s="1"/>
  <c r="Y16" i="9" s="1"/>
  <c r="AH3" i="9" s="1"/>
  <c r="AH16" i="9" s="1"/>
  <c r="AM4" i="9" s="1"/>
  <c r="O121" i="9"/>
  <c r="Y108" i="9" s="1"/>
  <c r="Y121" i="9" s="1"/>
  <c r="AH108" i="9" s="1"/>
  <c r="AH121" i="9" s="1"/>
  <c r="AM109" i="9" s="1"/>
  <c r="E151" i="9"/>
  <c r="O138" i="9" s="1"/>
  <c r="O151" i="9" s="1"/>
  <c r="Y138" i="9" s="1"/>
  <c r="Y151" i="9" s="1"/>
  <c r="AH138" i="9" s="1"/>
  <c r="AH151" i="9" s="1"/>
  <c r="AM139" i="9" s="1"/>
  <c r="O91" i="15"/>
  <c r="Y78" i="15" s="1"/>
  <c r="Y91" i="15" s="1"/>
  <c r="AG78" i="15" s="1"/>
  <c r="AG91" i="15" s="1"/>
  <c r="AM79" i="15" s="1"/>
  <c r="E16" i="15"/>
  <c r="O3" i="15" s="1"/>
  <c r="O16" i="15" s="1"/>
  <c r="Y3" i="15" s="1"/>
  <c r="Y16" i="15" s="1"/>
  <c r="AG3" i="15" s="1"/>
  <c r="AG16" i="15" s="1"/>
  <c r="AM4" i="15" s="1"/>
  <c r="E122" i="15"/>
  <c r="O109" i="15" s="1"/>
  <c r="O122" i="15" s="1"/>
  <c r="Y109" i="15" s="1"/>
  <c r="Y122" i="15" s="1"/>
  <c r="AG109" i="15" s="1"/>
  <c r="AG122" i="15" s="1"/>
  <c r="AM110" i="15" s="1"/>
  <c r="E212" i="15"/>
  <c r="O199" i="15" s="1"/>
  <c r="O212" i="15" s="1"/>
  <c r="Y199" i="15" s="1"/>
  <c r="Y212" i="15" s="1"/>
  <c r="AG199" i="15" s="1"/>
  <c r="AG212" i="15" s="1"/>
  <c r="AM200" i="15" s="1"/>
  <c r="E31" i="15"/>
  <c r="O18" i="15" s="1"/>
  <c r="O31" i="15" s="1"/>
  <c r="Y18" i="15" s="1"/>
  <c r="Y31" i="15" s="1"/>
  <c r="AG18" i="15" s="1"/>
  <c r="AG31" i="15" s="1"/>
  <c r="AM19" i="15" s="1"/>
  <c r="O152" i="15"/>
  <c r="Y139" i="15" s="1"/>
  <c r="Y152" i="15" s="1"/>
  <c r="AG139" i="15" s="1"/>
  <c r="AG152" i="15" s="1"/>
  <c r="AM140" i="15" s="1"/>
  <c r="E167" i="15"/>
  <c r="O154" i="15" s="1"/>
  <c r="O167" i="15" s="1"/>
  <c r="Y154" i="15" s="1"/>
  <c r="Y167" i="15" s="1"/>
  <c r="AG154" i="15" s="1"/>
  <c r="AG167" i="15" s="1"/>
  <c r="AM155" i="15" s="1"/>
  <c r="O168" i="6"/>
  <c r="Y155" i="6" s="1"/>
  <c r="Y168" i="6" s="1"/>
  <c r="AH155" i="6" s="1"/>
  <c r="AH168" i="6" s="1"/>
  <c r="AM156" i="6" s="1"/>
  <c r="O151" i="14"/>
  <c r="Y138" i="14" s="1"/>
  <c r="Y151" i="14" s="1"/>
  <c r="Y136" i="17"/>
  <c r="AH123" i="17" s="1"/>
  <c r="AH136" i="17" s="1"/>
  <c r="AN124" i="17" s="1"/>
  <c r="O212" i="17"/>
  <c r="Y199" i="17" s="1"/>
  <c r="Y212" i="17" s="1"/>
  <c r="AH199" i="17" s="1"/>
  <c r="AH212" i="17" s="1"/>
  <c r="AN200" i="17" s="1"/>
  <c r="E121" i="17"/>
  <c r="O108" i="17" s="1"/>
  <c r="O121" i="17" s="1"/>
  <c r="Y108" i="17" s="1"/>
  <c r="Y121" i="17" s="1"/>
  <c r="AH108" i="17" s="1"/>
  <c r="AH121" i="17" s="1"/>
  <c r="AN109" i="17" s="1"/>
  <c r="O151" i="17"/>
  <c r="Y138" i="17" s="1"/>
  <c r="Y151" i="17" s="1"/>
  <c r="AH138" i="17" s="1"/>
  <c r="AH151" i="17" s="1"/>
  <c r="AN139" i="17" s="1"/>
  <c r="E76" i="17"/>
  <c r="O63" i="17" s="1"/>
  <c r="O76" i="17" s="1"/>
  <c r="Y63" i="17" s="1"/>
  <c r="Y76" i="17" s="1"/>
  <c r="AH63" i="17" s="1"/>
  <c r="AH76" i="17" s="1"/>
  <c r="AN64" i="17" s="1"/>
  <c r="O106" i="17"/>
  <c r="Y93" i="17" s="1"/>
  <c r="Y106" i="17" s="1"/>
  <c r="AH93" i="17" s="1"/>
  <c r="AH106" i="17" s="1"/>
  <c r="AN94" i="17" s="1"/>
  <c r="O16" i="17"/>
  <c r="Y3" i="17" s="1"/>
  <c r="Y16" i="17" s="1"/>
  <c r="AH3" i="17" s="1"/>
  <c r="AH16" i="17" s="1"/>
  <c r="AN4" i="17" s="1"/>
  <c r="E211" i="21"/>
  <c r="O198" i="21" s="1"/>
  <c r="O211" i="21" s="1"/>
  <c r="Y198" i="21" s="1"/>
  <c r="Y211" i="21" s="1"/>
  <c r="AH198" i="21" s="1"/>
  <c r="AH211" i="21" s="1"/>
  <c r="AM199" i="21" s="1"/>
  <c r="AM169" i="21" l="1"/>
  <c r="AM94" i="7"/>
  <c r="AM229" i="21"/>
  <c r="AM214" i="21"/>
  <c r="AM184" i="21"/>
  <c r="AM49" i="21"/>
  <c r="AM79" i="21"/>
  <c r="AM139" i="21"/>
  <c r="AM19" i="21"/>
  <c r="AM109" i="21"/>
  <c r="AG183" i="14"/>
  <c r="AG196" i="14" s="1"/>
  <c r="AL184" i="14" s="1"/>
  <c r="AG138" i="14"/>
  <c r="AG151" i="14" s="1"/>
  <c r="AL139" i="14" s="1"/>
  <c r="AG213" i="14"/>
  <c r="AG226" i="14" s="1"/>
  <c r="AL214" i="14" s="1"/>
  <c r="AG153" i="14"/>
  <c r="AG166" i="14" s="1"/>
  <c r="AL154" i="14" s="1"/>
  <c r="Y67" i="14"/>
  <c r="Y66" i="14"/>
  <c r="Y65" i="14"/>
  <c r="Y64" i="14"/>
  <c r="O75" i="14" s="1"/>
  <c r="O74" i="14" s="1"/>
  <c r="O76" i="14" s="1"/>
  <c r="Y63" i="14" s="1"/>
  <c r="Y76" i="14" s="1"/>
  <c r="AG63" i="14" s="1"/>
  <c r="AG76" i="14" s="1"/>
  <c r="AL64" i="14" s="1"/>
  <c r="Y209" i="13"/>
  <c r="Y208" i="13" s="1"/>
  <c r="Y207" i="13" s="1"/>
  <c r="Y206" i="13" s="1"/>
  <c r="Y205" i="13" s="1"/>
  <c r="Y204" i="13" s="1"/>
  <c r="Y203" i="13" s="1"/>
  <c r="Y202" i="13" s="1"/>
  <c r="Y201" i="13" s="1"/>
  <c r="Y200" i="13" s="1"/>
  <c r="Y199" i="13" s="1"/>
  <c r="Y211" i="13" s="1"/>
  <c r="AH198" i="13" s="1"/>
  <c r="AH211" i="13" s="1"/>
  <c r="AM199" i="13" s="1"/>
</calcChain>
</file>

<file path=xl/comments1.xml><?xml version="1.0" encoding="utf-8"?>
<comments xmlns="http://schemas.openxmlformats.org/spreadsheetml/2006/main">
  <authors>
    <author>Author</author>
  </authors>
  <commentList>
    <comment ref="AJ51" authorId="0" shape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<sst xmlns="http://schemas.openxmlformats.org/spreadsheetml/2006/main" count="38525" uniqueCount="1050">
  <si>
    <t>Block No</t>
  </si>
  <si>
    <t>Flat No</t>
  </si>
  <si>
    <t>B-8</t>
  </si>
  <si>
    <t>B-9</t>
  </si>
  <si>
    <t>B-10</t>
  </si>
  <si>
    <t>B-11</t>
  </si>
  <si>
    <t>B-12</t>
  </si>
  <si>
    <t>B-13</t>
  </si>
  <si>
    <t>B-14</t>
  </si>
  <si>
    <t>C-5</t>
  </si>
  <si>
    <t>C-6</t>
  </si>
  <si>
    <t>C-7</t>
  </si>
  <si>
    <t>C-8</t>
  </si>
  <si>
    <t>D-4</t>
  </si>
  <si>
    <t>D-5</t>
  </si>
  <si>
    <t>D-6</t>
  </si>
  <si>
    <t>D-7</t>
  </si>
  <si>
    <t>07 x Blocks (16 Each)</t>
  </si>
  <si>
    <t>04 x Blocks (16 Each)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</si>
  <si>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</si>
  <si>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</si>
  <si>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</si>
  <si>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</si>
  <si>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</si>
  <si>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</si>
  <si>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</si>
  <si>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</si>
  <si>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</si>
  <si>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</si>
  <si>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</si>
  <si>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</si>
  <si>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Paid</t>
  </si>
  <si>
    <t>Receipt
Number</t>
  </si>
  <si>
    <t>Date of 
Reciept</t>
  </si>
  <si>
    <t>Mode of Payment</t>
  </si>
  <si>
    <t>Balance
Payment
(if any)</t>
  </si>
  <si>
    <t>Remarks</t>
  </si>
  <si>
    <t>Monthly Maint
Contribution</t>
  </si>
  <si>
    <t>-</t>
  </si>
  <si>
    <t>Cumulative
Late Fee</t>
  </si>
  <si>
    <t>Trilochan Sahoo</t>
  </si>
  <si>
    <t>Cash</t>
  </si>
  <si>
    <t>BBF</t>
  </si>
  <si>
    <t>Gitanjali Samal</t>
  </si>
  <si>
    <t>UPI</t>
  </si>
  <si>
    <t>Sanjay Kumar</t>
  </si>
  <si>
    <t>Pravat Kumar Das</t>
  </si>
  <si>
    <t>NEFT</t>
  </si>
  <si>
    <t>Monthly
Maint
Contribution</t>
  </si>
  <si>
    <t>Niranjan Rout</t>
  </si>
  <si>
    <t>IMPS</t>
  </si>
  <si>
    <t>Prasanna Kumar Pradhan</t>
  </si>
  <si>
    <t>Ghasiram Naik</t>
  </si>
  <si>
    <t>Che.</t>
  </si>
  <si>
    <t>Ms Namita Senapati</t>
  </si>
  <si>
    <t>Saroj Kumar Pattnaik</t>
  </si>
  <si>
    <t>Satya Shankar Satpathy</t>
  </si>
  <si>
    <t>Bharat Chandra Sahoo</t>
  </si>
  <si>
    <t>Ranjan Kumar Parida</t>
  </si>
  <si>
    <t>Bhagaban Padhy</t>
  </si>
  <si>
    <t>Monthly
Maint
Contribute</t>
  </si>
  <si>
    <t>Sudhir Kumar Sahoo</t>
  </si>
  <si>
    <t>Majoj Bala Pattnaik</t>
  </si>
  <si>
    <t>RT</t>
  </si>
  <si>
    <t>Prakash Kumar Das</t>
  </si>
  <si>
    <t>Subhendu Parhi</t>
  </si>
  <si>
    <t>Sukanta Kumar Sahoo</t>
  </si>
  <si>
    <t>Biswanath Sahoo</t>
  </si>
  <si>
    <t>Suryakanta Panda</t>
  </si>
  <si>
    <t>B B Samantray</t>
  </si>
  <si>
    <t>Basant Kumari Panda</t>
  </si>
  <si>
    <t>Chiranjibi Routray</t>
  </si>
  <si>
    <t>Amalendu Biswas</t>
  </si>
  <si>
    <t>Chq.</t>
  </si>
  <si>
    <t>Sarangadhar Nayak</t>
  </si>
  <si>
    <t>Kotala Shiva Prasad</t>
  </si>
  <si>
    <t>Dr Meenakshi Munshi</t>
  </si>
  <si>
    <t>Bimal Kumar Mohapatra</t>
  </si>
  <si>
    <t>Dr Phatik Pal</t>
  </si>
  <si>
    <t>Subhabrata Ghosh Maulik</t>
  </si>
  <si>
    <t>Hrushikesh Pani</t>
  </si>
  <si>
    <t>Sujit Mallick</t>
  </si>
  <si>
    <t>Sitaram Pradhan</t>
  </si>
  <si>
    <t>Rajesh Kumar Bag</t>
  </si>
  <si>
    <t>Subashish Nanda</t>
  </si>
  <si>
    <t>C-05</t>
  </si>
  <si>
    <t>Somanath Jena</t>
  </si>
  <si>
    <t>Chandan Samal</t>
  </si>
  <si>
    <t>Jagat Kumar Pattnaik</t>
  </si>
  <si>
    <t>Gyanendra Nath Khandai</t>
  </si>
  <si>
    <t>Narendra Prasad Joshi</t>
  </si>
  <si>
    <t>Ashish Ray</t>
  </si>
  <si>
    <t>56, 89</t>
  </si>
  <si>
    <t>Bhabani Shankar Panigrahi</t>
  </si>
  <si>
    <t>Shyam Sundar Senapati</t>
  </si>
  <si>
    <t>323/
332</t>
  </si>
  <si>
    <t>03-07-2020
04 Jul 2020</t>
  </si>
  <si>
    <t>Ashok Kumar Sahu</t>
  </si>
  <si>
    <t>Pradeep Kumar Rath</t>
  </si>
  <si>
    <t>Jan to May</t>
  </si>
  <si>
    <t>Jun to Aug</t>
  </si>
  <si>
    <t xml:space="preserve">Sep to Dec
</t>
  </si>
  <si>
    <t>Apr to Aug</t>
  </si>
  <si>
    <t>Dr Tarakanta Mishra</t>
  </si>
  <si>
    <t>Rabindra Naik</t>
  </si>
  <si>
    <t>Muktikanta Nayak</t>
  </si>
  <si>
    <t>Bibhuti Bhusan Patel</t>
  </si>
  <si>
    <t>Dharanidhar Nayak</t>
  </si>
  <si>
    <t>Laxminarayan Sahoo</t>
  </si>
  <si>
    <t>Satish Kumar Mishra</t>
  </si>
  <si>
    <t>Om Prakash Sutar</t>
  </si>
  <si>
    <t>Narendra Kumar Pal</t>
  </si>
  <si>
    <t>Rajendra Prasad Behera</t>
  </si>
  <si>
    <t>Deepak Kumar Swain</t>
  </si>
  <si>
    <t>Dr Bijaylaxmi Sahoo</t>
  </si>
  <si>
    <t>Deb Ranjan Das</t>
  </si>
  <si>
    <t>Bedangadas Mohanty</t>
  </si>
  <si>
    <t>Sukant Kumar Sahoo</t>
  </si>
  <si>
    <t>Sarat Chandra Dash</t>
  </si>
  <si>
    <t>Dr. Pranati Das</t>
  </si>
  <si>
    <t>Sasmita Mishra</t>
  </si>
  <si>
    <t>Padmalochan Behera</t>
  </si>
  <si>
    <t>Shivashankar Subudhi</t>
  </si>
  <si>
    <t>Ambika Prasad Mishra</t>
  </si>
  <si>
    <t>01 Ju n 2021</t>
  </si>
  <si>
    <t>Chittaranjan Pradhan</t>
  </si>
  <si>
    <t>Nikunja Kishore Satpathy</t>
  </si>
  <si>
    <t>Binod Bihari Kar</t>
  </si>
  <si>
    <t>Ramakanta Sahoo</t>
  </si>
  <si>
    <t>Dr. Chintamani das</t>
  </si>
  <si>
    <t>__-00</t>
  </si>
  <si>
    <t>09 Jun 0220</t>
  </si>
  <si>
    <t>1336 /
1390</t>
  </si>
  <si>
    <t>03-10-2021 /
29 Oct 2021</t>
  </si>
  <si>
    <t>C-08</t>
  </si>
  <si>
    <t>Rashmi Ranjan Sethi</t>
  </si>
  <si>
    <t>Manogyanarani Pal</t>
  </si>
  <si>
    <t>Dillip Kumar Choudhary</t>
  </si>
  <si>
    <t>Sudhansu Sekhar Mishra</t>
  </si>
  <si>
    <t>Bhaskar Chandra Parida</t>
  </si>
  <si>
    <t>Dr. Prasanna Kumar Samal</t>
  </si>
  <si>
    <t>Jayashree Panda</t>
  </si>
  <si>
    <t>Bharat Kumbhar</t>
  </si>
  <si>
    <t>Pratap Kumar Bisi</t>
  </si>
  <si>
    <t>Subash Chandra Choudhury</t>
  </si>
  <si>
    <t>Akhila Kumar Mishra</t>
  </si>
  <si>
    <t>Nabakrushna Sahu</t>
  </si>
  <si>
    <t>Sarat Chandra Sahu</t>
  </si>
  <si>
    <t>Bhagaban Sahu</t>
  </si>
  <si>
    <t>Col. (Dr.) Santosh Kumar Jena</t>
  </si>
  <si>
    <t>Dr. (Smt.) Ranjita Pattnaik</t>
  </si>
  <si>
    <t>Sasmita Sabat</t>
  </si>
  <si>
    <t>D-05</t>
  </si>
  <si>
    <t>Dr.  Rachita Pattnayak</t>
  </si>
  <si>
    <t>K V Sreejesh</t>
  </si>
  <si>
    <t>Panchanan Dash</t>
  </si>
  <si>
    <t>Saurabh Garg</t>
  </si>
  <si>
    <t>Manoj Kumar Sahoo</t>
  </si>
  <si>
    <t>Dr. Hrudananda Jena</t>
  </si>
  <si>
    <t>D-06</t>
  </si>
  <si>
    <t>Braja Kishore Pati</t>
  </si>
  <si>
    <t>Bijay Kumar Pradhan</t>
  </si>
  <si>
    <t>Tapas Kumar Goswami</t>
  </si>
  <si>
    <t>Bikash Ray</t>
  </si>
  <si>
    <t>Arun Kumar Nanda</t>
  </si>
  <si>
    <t>Dr. Subrata Roy</t>
  </si>
  <si>
    <t>Debendra Dalai</t>
  </si>
  <si>
    <t>Debabrata Nayak</t>
  </si>
  <si>
    <t>Santosh Kumar Dash</t>
  </si>
  <si>
    <t>Dr. Jagannath Mishra</t>
  </si>
  <si>
    <t>Tapas Kumar Panda</t>
  </si>
  <si>
    <t>Jagannath Patra</t>
  </si>
  <si>
    <t>Sidhartha Sahoo</t>
  </si>
  <si>
    <t>Debasish Choudhary</t>
  </si>
  <si>
    <t>Sanjay Kumar Panda</t>
  </si>
  <si>
    <t>Dr. Basant Kumar Sahu</t>
  </si>
  <si>
    <t>Santosh Kumar Mohanty</t>
  </si>
  <si>
    <t>Lambodar Mishra</t>
  </si>
  <si>
    <t>Akshya Kumar Panda</t>
  </si>
  <si>
    <t>Devadatta Sasmala</t>
  </si>
  <si>
    <t>Dekhu Turwar</t>
  </si>
  <si>
    <t>Nabaghana Sethy</t>
  </si>
  <si>
    <t>Pradip Kumar Patnaik</t>
  </si>
  <si>
    <t>up to Dec 2021</t>
  </si>
  <si>
    <t>Ambika Prasad Ghosh</t>
  </si>
  <si>
    <t>Narayan Chandra Parida</t>
  </si>
  <si>
    <t>Uttam Charan Nayak</t>
  </si>
  <si>
    <t>Nihar Ranjan Das</t>
  </si>
  <si>
    <t>Biswaranjan Sahoo</t>
  </si>
  <si>
    <t>Sarat Chandra Senapati</t>
  </si>
  <si>
    <t>Bijay Ketan Das</t>
  </si>
  <si>
    <t>Rama Kauta Panigrahi</t>
  </si>
  <si>
    <t>B-09</t>
  </si>
  <si>
    <t xml:space="preserve">B-08 </t>
  </si>
  <si>
    <t>Niranjan Samal</t>
  </si>
  <si>
    <t>Mihir Chand Mallick</t>
  </si>
  <si>
    <t>Premansu Kumar Mohanty</t>
  </si>
  <si>
    <t>SitiKantha Rath</t>
  </si>
  <si>
    <t>Suresh Chandra Das</t>
  </si>
  <si>
    <t>Gopal Chandra Panda</t>
  </si>
  <si>
    <t>Nihar Ranjan Padhy</t>
  </si>
  <si>
    <t>Durga Madhav Padhy</t>
  </si>
  <si>
    <t>Chq</t>
  </si>
  <si>
    <t>Pramod Kumar Patra</t>
  </si>
  <si>
    <t>Bishnu Charan Sahoo</t>
  </si>
  <si>
    <t>Sushanta Kumar Dash</t>
  </si>
  <si>
    <t>Saurav Pradhan</t>
  </si>
  <si>
    <t>D-07</t>
  </si>
  <si>
    <t>(Jun 2021)</t>
  </si>
  <si>
    <t>(Jul 2021)</t>
  </si>
  <si>
    <t>Up to Aug</t>
  </si>
  <si>
    <t>Deepak Kumar Barik</t>
  </si>
  <si>
    <t>Pabitra Kumar Debata</t>
  </si>
  <si>
    <t>Sanjay Kumar Parida</t>
  </si>
  <si>
    <t>Harihar Sukla</t>
  </si>
  <si>
    <t>Sishir Kumar Nanda</t>
  </si>
  <si>
    <t>Ashish Kumar Mitra</t>
  </si>
  <si>
    <t>Dr. Bibhudatta Patra</t>
  </si>
  <si>
    <t>Ramesh Chandra Sahoo</t>
  </si>
  <si>
    <t>Kailash Chandra Jena</t>
  </si>
  <si>
    <t>Badri Narayan Mohanty</t>
  </si>
  <si>
    <t>Due / Cr (-)</t>
  </si>
  <si>
    <t>Radhakrishna Sahu</t>
  </si>
  <si>
    <t>Paresh Kumar Pati</t>
  </si>
  <si>
    <t>Ashwini Kumar Jena</t>
  </si>
  <si>
    <t>Saroj Kumar Panda</t>
  </si>
  <si>
    <t>Sailendra Kumar Das</t>
  </si>
  <si>
    <t>Nihar Ranjan Behera</t>
  </si>
  <si>
    <t>Dhaneswar Sahoo</t>
  </si>
  <si>
    <t>Ramachandra Singh Samanta</t>
  </si>
  <si>
    <t>Kabiraj Sabar</t>
  </si>
  <si>
    <t>Jawahar Lal Padhee</t>
  </si>
  <si>
    <t>Asis Kumar Panda</t>
  </si>
  <si>
    <t>IMSP</t>
  </si>
  <si>
    <t>Ranjan Kumar Behera</t>
  </si>
  <si>
    <t>Manoranjan Panda</t>
  </si>
  <si>
    <t>01 Jul 1021</t>
  </si>
  <si>
    <t>Nilamani Kundu</t>
  </si>
  <si>
    <t>Rabindra Nath Tripathy</t>
  </si>
  <si>
    <t>V Nalini Kumar Patro</t>
  </si>
  <si>
    <t>Suresh Kumar Patri</t>
  </si>
  <si>
    <r>
      <t xml:space="preserve">Srikanta Kumar Padhi /
 </t>
    </r>
    <r>
      <rPr>
        <sz val="18"/>
        <color rgb="FFFF0000"/>
        <rFont val="Calibri"/>
        <family val="2"/>
        <scheme val="minor"/>
      </rPr>
      <t>Biswanath Sahoo</t>
    </r>
  </si>
  <si>
    <t>Dharanidhar / Meera Tripathy</t>
  </si>
  <si>
    <t>Gagan Bihari Rout</t>
  </si>
  <si>
    <t>SF</t>
  </si>
  <si>
    <t>Aparti Mallick</t>
  </si>
  <si>
    <r>
      <rPr>
        <b/>
        <sz val="18"/>
        <color rgb="FFFF0000"/>
        <rFont val="Calibri"/>
        <family val="2"/>
        <scheme val="minor"/>
      </rPr>
      <t xml:space="preserve">NOT OCCUPIED 
</t>
    </r>
    <r>
      <rPr>
        <b/>
        <sz val="18"/>
        <rFont val="Calibri"/>
        <family val="2"/>
        <scheme val="minor"/>
      </rPr>
      <t>by Ms Nandita Mohanty</t>
    </r>
  </si>
  <si>
    <t xml:space="preserve">NOT YET </t>
  </si>
  <si>
    <t>OCCUPIED</t>
  </si>
  <si>
    <t>O/o The Project Manager
CGEWHO, New Delhi</t>
  </si>
  <si>
    <t xml:space="preserve"> </t>
  </si>
  <si>
    <t>Bankanidhi Sahu</t>
  </si>
  <si>
    <t>Dr. Tushar Ranjan Mohanty</t>
  </si>
  <si>
    <t>Archana Mishra</t>
  </si>
  <si>
    <t>Ajay Kumar Pradhan</t>
  </si>
  <si>
    <t>Suresh Mishra</t>
  </si>
  <si>
    <r>
      <rPr>
        <b/>
        <sz val="18"/>
        <color rgb="FFFF0000"/>
        <rFont val="Calibri"/>
        <family val="2"/>
        <scheme val="minor"/>
      </rPr>
      <t xml:space="preserve">Late Gati Krishna Kar </t>
    </r>
    <r>
      <rPr>
        <b/>
        <sz val="18"/>
        <color theme="1"/>
        <rFont val="Calibri"/>
        <family val="2"/>
        <scheme val="minor"/>
      </rPr>
      <t>/
Jagannath Kar (NOK)</t>
    </r>
  </si>
  <si>
    <t>Kailash Chandra Tripathy</t>
  </si>
  <si>
    <t>Ajay Kumar Giri</t>
  </si>
  <si>
    <t>Goraga Yogiswara Rao</t>
  </si>
  <si>
    <t>Mahendra Kumar Samantray</t>
  </si>
  <si>
    <t>R Lokeswara Patnaik</t>
  </si>
  <si>
    <t>Kartik Chandra Sethi</t>
  </si>
  <si>
    <t>Dr Akashaya Kumar Sen</t>
  </si>
  <si>
    <t>Uma Sankar Mishra</t>
  </si>
  <si>
    <t>Sarbeswar Biswal</t>
  </si>
  <si>
    <t>Dibyendu Kumar Ghosh</t>
  </si>
  <si>
    <t>Jugal Prasad Mohanty</t>
  </si>
  <si>
    <t>821
&amp; 822</t>
  </si>
  <si>
    <t>Jul 20 to
Feb 21</t>
  </si>
  <si>
    <t>Mar-Oct 21</t>
  </si>
  <si>
    <t>Sakti Prasad Samantrai</t>
  </si>
  <si>
    <t>Gopo Bihari Panda</t>
  </si>
  <si>
    <t>Dr. Raghunath Pradhan</t>
  </si>
  <si>
    <t>Biranchi Narayan Satpathy</t>
  </si>
  <si>
    <t>Purna Chandra Mishra</t>
  </si>
  <si>
    <t>Amitav / Niharika Mishra</t>
  </si>
  <si>
    <t>Kishar Kunja Mohanty</t>
  </si>
  <si>
    <t>Rajesh Kumar Naik</t>
  </si>
  <si>
    <t>Brahmananda Brahma</t>
  </si>
  <si>
    <t>Rajendra Kumar Mishra</t>
  </si>
  <si>
    <t>Sunil Kumar Mishra</t>
  </si>
  <si>
    <t>Cheriya Vettel Premadasan</t>
  </si>
  <si>
    <t>Deepak Kumar Panda</t>
  </si>
  <si>
    <t>Amar Kumar Prusty</t>
  </si>
  <si>
    <t>Niranjan Kumar Nayak</t>
  </si>
  <si>
    <t>Ramesh Chandra Munda</t>
  </si>
  <si>
    <t>Biswa Swarup Mishra</t>
  </si>
  <si>
    <t>Dr. Sudhansu Sekhar Dash</t>
  </si>
  <si>
    <t>Dr. Chittaranjan Behera</t>
  </si>
  <si>
    <t>Jaya Jagabandhu Patra</t>
  </si>
  <si>
    <t>Hrushikesha Sahoo</t>
  </si>
  <si>
    <t>Anup Kumar Das</t>
  </si>
  <si>
    <t>Dr. Atanu Kumar Pattnaik</t>
  </si>
  <si>
    <t>Rabindra Nath Panda</t>
  </si>
  <si>
    <t>Dr. Ananta Kumar Naik</t>
  </si>
  <si>
    <t>Maj Ramesh Chandra Padhi</t>
  </si>
  <si>
    <t>Haris Chandra Acharya</t>
  </si>
  <si>
    <t>Banshidhar Mahapatra</t>
  </si>
  <si>
    <t>Mohandas Karamchand Pradhan</t>
  </si>
  <si>
    <t>2437/
2438</t>
  </si>
  <si>
    <r>
      <t xml:space="preserve">Bhaskar Chandra Sala /
</t>
    </r>
    <r>
      <rPr>
        <sz val="18"/>
        <rFont val="Calibri"/>
        <family val="2"/>
        <scheme val="minor"/>
      </rPr>
      <t>Binod Kumar Patnaik (Tenant)</t>
    </r>
  </si>
  <si>
    <r>
      <t xml:space="preserve">Nilamani Maharana /
 </t>
    </r>
    <r>
      <rPr>
        <sz val="18"/>
        <rFont val="Calibri"/>
        <family val="2"/>
        <scheme val="minor"/>
      </rPr>
      <t>Naveen Kumar Debey</t>
    </r>
  </si>
  <si>
    <t>BISWARANJAN SAHOO</t>
  </si>
  <si>
    <t>AMBIKA PRASAD GHOSH</t>
  </si>
  <si>
    <t>br4u.sahoo@gmail.com</t>
  </si>
  <si>
    <t>apghosh1969@gmail.com</t>
  </si>
  <si>
    <t>BIJAY KETAN DAS</t>
  </si>
  <si>
    <t>bkdas_2000@yahoo.com</t>
  </si>
  <si>
    <t>V NALINI KUMAR  PATRO</t>
  </si>
  <si>
    <t xml:space="preserve">patrovnk@gmail.com </t>
  </si>
  <si>
    <t>SARAT CHANDRA SENAPATI</t>
  </si>
  <si>
    <t>scsenapati84@gmail.com</t>
  </si>
  <si>
    <t>SURESH KUMAR PATRI</t>
  </si>
  <si>
    <t>prasanikumar@gmail.com</t>
  </si>
  <si>
    <t>NABAGHANA SETHY</t>
  </si>
  <si>
    <t>rimjhim05@yahoo.co.in</t>
  </si>
  <si>
    <t>UTTAM CHARAN NAYAK</t>
  </si>
  <si>
    <t>uttamnayak1978@gmail.com</t>
  </si>
  <si>
    <t>NILAMANI MAHARANA</t>
  </si>
  <si>
    <t>auromanm@gmail.com</t>
  </si>
  <si>
    <t>RAMAKANTA PANIGRAHI</t>
  </si>
  <si>
    <t>panigrahirk67@gmail.com</t>
  </si>
  <si>
    <t>SRIKANTA KUMAR PADHI</t>
  </si>
  <si>
    <t>padhi.srikanta57@gmail.com</t>
  </si>
  <si>
    <t>NARAYAN CHANDRA PARIDA</t>
  </si>
  <si>
    <t>PRAMOD KUMAR SAMAL</t>
  </si>
  <si>
    <t>samal_pk2002@yahoo.com</t>
  </si>
  <si>
    <t>PRADIP KUMAR PATNAIK</t>
  </si>
  <si>
    <t>pk.patnaik10.1967@gmail.com</t>
  </si>
  <si>
    <t>NILAMANI KUNDU</t>
  </si>
  <si>
    <t>nilamani.kundu@gmail.com</t>
  </si>
  <si>
    <t>NIHAR RANJAN DAS</t>
  </si>
  <si>
    <t>niharranjan.das@sailrsp.co.in</t>
  </si>
  <si>
    <t>CONTACT NO</t>
  </si>
  <si>
    <t>Email ID</t>
  </si>
  <si>
    <t>PREMANSU KUMAR MOHANTY</t>
  </si>
  <si>
    <t>premansu2004gmail.com</t>
  </si>
  <si>
    <t>DURGA MADHAB PADHY</t>
  </si>
  <si>
    <t>dmpadhy1970@gmail.com</t>
  </si>
  <si>
    <t>BHASKAR CHANDRA SALA</t>
  </si>
  <si>
    <t>bhaskarsala@hotmail.com</t>
  </si>
  <si>
    <t>PRAMOD KUMAR PATRA</t>
  </si>
  <si>
    <t>pramodpatra2002@yahoo.com</t>
  </si>
  <si>
    <t>SAURAV PRADHAN</t>
  </si>
  <si>
    <t>9013771766/9556131046</t>
  </si>
  <si>
    <t>pradhansaurav3124@gmail.com</t>
  </si>
  <si>
    <t>NIHAR RANJAN PADHY</t>
  </si>
  <si>
    <t>nrpadhy1972@gmail.com</t>
  </si>
  <si>
    <t>ASHOK KUMAR DASH</t>
  </si>
  <si>
    <t>ashokdash.ashok@gmail.com</t>
  </si>
  <si>
    <t>NANDITA MOHANTY</t>
  </si>
  <si>
    <t>NIRANJAN SAMAL</t>
  </si>
  <si>
    <t>ranjisamal@rediffmail.com</t>
  </si>
  <si>
    <t>BISHNU CHARAN SAHOO</t>
  </si>
  <si>
    <t>bcsahoo.238@rediffmail.com</t>
  </si>
  <si>
    <t>GOPAL CHANDRA PANDA</t>
  </si>
  <si>
    <t>panda.parthapratim@gmail.com</t>
  </si>
  <si>
    <t>SURESH CHANDRA DAS</t>
  </si>
  <si>
    <t>suresh.das53@gmail.com</t>
  </si>
  <si>
    <t>SUSHANTA KUMAR DASH</t>
  </si>
  <si>
    <t>skdash139@gmail.com</t>
  </si>
  <si>
    <t>SITIKANTHA RATH</t>
  </si>
  <si>
    <t>sitikantharath04@gmail.com</t>
  </si>
  <si>
    <t>SUKESH KUMAR NAYAK</t>
  </si>
  <si>
    <t>sukesh_nayak@yahoo.com</t>
  </si>
  <si>
    <t>MIHIR CHAND MALLICK</t>
  </si>
  <si>
    <t>mihirmallick.oas@gmail.com</t>
  </si>
  <si>
    <t>HARIHAR SUKLA</t>
  </si>
  <si>
    <t>hariharshukla78@gmail.com</t>
  </si>
  <si>
    <t>ASHIS KUMAR MITRA</t>
  </si>
  <si>
    <t>akmrain@yahoo.co.in</t>
  </si>
  <si>
    <t>PABITRA KUMAR DEBATA</t>
  </si>
  <si>
    <t>pabitra_debata@rediffmail.com</t>
  </si>
  <si>
    <t>DR BIBHUDATTA PATRA</t>
  </si>
  <si>
    <t>susmitasahoo@gmail.com</t>
  </si>
  <si>
    <t>TUSHAR RANJAN MOHANTY</t>
  </si>
  <si>
    <t>tusharranjan70@gmail.com</t>
  </si>
  <si>
    <t>RAMESH CHANDRA SAHOO</t>
  </si>
  <si>
    <t>rameshsahoo2003@yahoo.co.in</t>
  </si>
  <si>
    <t>PRAMODA KUMAR CHINHARA</t>
  </si>
  <si>
    <t>pramodachinhara12@gmail.com</t>
  </si>
  <si>
    <t>PARESH KUMAR PATI</t>
  </si>
  <si>
    <t>paresh.pati@rediffmail.com</t>
  </si>
  <si>
    <t>ASHWINI KUMAR JENA</t>
  </si>
  <si>
    <t>aswink.jena@yahoo.com</t>
  </si>
  <si>
    <t>BADRI NARAYAN MOHANTY</t>
  </si>
  <si>
    <t>badrimohanty60@gmail.com</t>
  </si>
  <si>
    <t>DEEPAK KUMAR BARIK</t>
  </si>
  <si>
    <t>dk_vijaya@yahoo.com</t>
  </si>
  <si>
    <t>SHISHIRA KUMAR NANDA</t>
  </si>
  <si>
    <t>sknanda331@gmail.com</t>
  </si>
  <si>
    <t>KAILASH CHANDRA JENA</t>
  </si>
  <si>
    <t>kailashchandra.jena@sail.com</t>
  </si>
  <si>
    <t>SRIKANTA PARIDA</t>
  </si>
  <si>
    <t>sanjayasldc@yahoo.co.in</t>
  </si>
  <si>
    <t>RADHAKRISHNA SAHU</t>
  </si>
  <si>
    <t>hindischool@yahoo.co.in</t>
  </si>
  <si>
    <t>BANKANIDHI SAHU</t>
  </si>
  <si>
    <t>bankssahu@yahoo.co.in</t>
  </si>
  <si>
    <t>KIRAN KUMAR BEHERA</t>
  </si>
  <si>
    <t>kirankumar_9@yahoo.com</t>
  </si>
  <si>
    <t>KABIRAJ SABAR</t>
  </si>
  <si>
    <t>sabar.kabiraj11@gmail.com</t>
  </si>
  <si>
    <t>RAMACHANDRA SINGH SAMANTA</t>
  </si>
  <si>
    <t>rcssamanta@gmail.com</t>
  </si>
  <si>
    <t>ASHOK KUMAR PANIGRAHI</t>
  </si>
  <si>
    <t>ashokkpanigrahi@gmail.com</t>
  </si>
  <si>
    <t>JAWAHAR LAL PADHEE</t>
  </si>
  <si>
    <t>jlpadhee@gmail.com</t>
  </si>
  <si>
    <t>ASIS KUMAR PANDA</t>
  </si>
  <si>
    <t>pandaasis11@alumni.iitm.ac.in</t>
  </si>
  <si>
    <t>SAILENDRA KUMAR DAS</t>
  </si>
  <si>
    <t>sailendraadas@gmail.com</t>
  </si>
  <si>
    <t>HIMANSHU KUMAR SABOT</t>
  </si>
  <si>
    <t>sabothk60@gmail.com</t>
  </si>
  <si>
    <t>DHANESWAR SAHOO</t>
  </si>
  <si>
    <t>dsahoo70@gmail.com</t>
  </si>
  <si>
    <t>SURESH MISHRA</t>
  </si>
  <si>
    <t>sabyasachi2002@gmail.com</t>
  </si>
  <si>
    <t>AJAY KUMAR PRADHAN</t>
  </si>
  <si>
    <t>ajaypradhan97@gmail.com</t>
  </si>
  <si>
    <t>ARCHANA MISHRA</t>
  </si>
  <si>
    <t>pkdashbbsr@gmail.com</t>
  </si>
  <si>
    <t>NIHAR RANJAN BEHERA</t>
  </si>
  <si>
    <t>manoj.behera5@gmail.com</t>
  </si>
  <si>
    <t>MALAYA RANJAN KANUNGO</t>
  </si>
  <si>
    <t>prachitosh92@gmail.com</t>
  </si>
  <si>
    <t>SAROJ KUMAR PANDA</t>
  </si>
  <si>
    <t>sarojp1968@gmail.com</t>
  </si>
  <si>
    <t>MANORANJAN PANDA</t>
  </si>
  <si>
    <t>mpanda234@yahoo.co.in</t>
  </si>
  <si>
    <t>TRILOCHAN SAHOO</t>
  </si>
  <si>
    <t>dltsdh2@gmail.com</t>
  </si>
  <si>
    <t>RAJAT KUMAR SAHOO</t>
  </si>
  <si>
    <t>rajat_sahoo2007@yahoo.co.in</t>
  </si>
  <si>
    <t>APARTI MALLICK</t>
  </si>
  <si>
    <t>aparti.mallick@gmail.com</t>
  </si>
  <si>
    <t>KAILASH CHANDRA TRIPATHY</t>
  </si>
  <si>
    <t>kailashtripathy7@gmail.com</t>
  </si>
  <si>
    <t>PRAVAT KUMAR DAS</t>
  </si>
  <si>
    <t>das.pravat@gmail.com</t>
  </si>
  <si>
    <t>PRASANNA KUMAR PRADHAN</t>
  </si>
  <si>
    <t>pkay.pradhan@gmail.com</t>
  </si>
  <si>
    <t>NIRANJAN ROUT</t>
  </si>
  <si>
    <t>niranjan.rout1954@gmail.com</t>
  </si>
  <si>
    <t>GHASIRAM NAIK</t>
  </si>
  <si>
    <t>gramnaik2014@gmail.com</t>
  </si>
  <si>
    <t>AJAY KUMAR GIRI</t>
  </si>
  <si>
    <t>giriajaykumar@gmail.com</t>
  </si>
  <si>
    <t>AJAY KUMAR SAHOO</t>
  </si>
  <si>
    <t>emailajaysahoo@gmail.com</t>
  </si>
  <si>
    <t>GATI KRISHNA KAR</t>
  </si>
  <si>
    <t>gatikrishna@gmail.com</t>
  </si>
  <si>
    <t>SHIBA CHANDRA SAHOO</t>
  </si>
  <si>
    <t>shibasahoo1613@gmail.com</t>
  </si>
  <si>
    <t>NAMITA SENAPATI</t>
  </si>
  <si>
    <t>alokpanda2008@gmail.com</t>
  </si>
  <si>
    <t>SAROJ KUMAR PATTANAIK</t>
  </si>
  <si>
    <t>sarojpattanaik71@gmail.com</t>
  </si>
  <si>
    <t>SANJAY KUMAR</t>
  </si>
  <si>
    <t>sajjorajjo2001@gmail.com</t>
  </si>
  <si>
    <t>GITANJALI S SAMAL</t>
  </si>
  <si>
    <t>it.gitanjali@gmail.com</t>
  </si>
  <si>
    <t>BIPIN BIHARI SAMANTARAY</t>
  </si>
  <si>
    <t>bbsray1593@gmail.com</t>
  </si>
  <si>
    <t>SATYA SHANKAR SATPATHY</t>
  </si>
  <si>
    <t>sssuman99@gmail.com</t>
  </si>
  <si>
    <t>SURYA KANTA PANDA</t>
  </si>
  <si>
    <t>skpanda.amd@gmail.com</t>
  </si>
  <si>
    <t>PRAKASH KUMAR DAS</t>
  </si>
  <si>
    <t>BISWANATH SAHOO</t>
  </si>
  <si>
    <t>bssahoo4ld@gmail.com</t>
  </si>
  <si>
    <t>RANJAN KUMAR BEHERA</t>
  </si>
  <si>
    <t>RANJAN KUMAR PARIDA</t>
  </si>
  <si>
    <t>BHAGABAN PADHY</t>
  </si>
  <si>
    <t>bpadhy2030@gmail.com</t>
  </si>
  <si>
    <t>SUBHENDU PARHI</t>
  </si>
  <si>
    <t>8448211563/9013815461</t>
  </si>
  <si>
    <t>tutuparahi@yahoo.co.in</t>
  </si>
  <si>
    <t>KUMUDINI MAHAPATRA</t>
  </si>
  <si>
    <t>lituparitosh@hotmail.com</t>
  </si>
  <si>
    <t>MANOJ BALA PATTANAIK</t>
  </si>
  <si>
    <t>manojbalapattanaik29@gmail.com</t>
  </si>
  <si>
    <t>SUKANTA KUMAR SAHOO</t>
  </si>
  <si>
    <t>sukantab1@gmail.com</t>
  </si>
  <si>
    <t>SUDHIRA KUMAR SAHOO</t>
  </si>
  <si>
    <t>sudhirsahoo@yahoo.com</t>
  </si>
  <si>
    <t>BHARAT CHARAN SAHOO</t>
  </si>
  <si>
    <t>CHIRANJIBI ROUTRAY</t>
  </si>
  <si>
    <t xml:space="preserve">chiranjibiroutray63@gmail.com </t>
  </si>
  <si>
    <t>BASANTA KUMARI PANDA</t>
  </si>
  <si>
    <t>BIMAL KUMAR MOHAPATRA</t>
  </si>
  <si>
    <t>bimal.mahapatra@yahoo.com</t>
  </si>
  <si>
    <t>SARANGADHAR NAYAK</t>
  </si>
  <si>
    <t>sdnayak@yahoo.com</t>
  </si>
  <si>
    <t>DEBASIS MOHANTY</t>
  </si>
  <si>
    <t>debasis.karabaki@gmail.com</t>
  </si>
  <si>
    <t>DR PHATIK PAL</t>
  </si>
  <si>
    <t>p_pal192@rediffmail.com</t>
  </si>
  <si>
    <t>MAHENDRA KUMAR SAMANTARAY</t>
  </si>
  <si>
    <t>mksamantaray01@gmail.com</t>
  </si>
  <si>
    <t>SUJIT MALLICK</t>
  </si>
  <si>
    <t>mallicksujit@gmail.com</t>
  </si>
  <si>
    <t>KOTLA SHIBA PRASAD</t>
  </si>
  <si>
    <t>DR MEENAKSHI MUNSHI</t>
  </si>
  <si>
    <t>meenakshi29.dbt@nic.in</t>
  </si>
  <si>
    <t>SHUBHABRATA GHOSH MAULIK</t>
  </si>
  <si>
    <t>sgmoulik@rbi.org.in</t>
  </si>
  <si>
    <t>SITARAM PRADHAN</t>
  </si>
  <si>
    <t>sitaram.pradhan@sailrsp.co.in</t>
  </si>
  <si>
    <t>GORAGA YOGISWARA RAO</t>
  </si>
  <si>
    <t>ymst3524@gmail.com</t>
  </si>
  <si>
    <t>AMALENDU BISWAS</t>
  </si>
  <si>
    <t>amlendu.biswas@sailrsp.co.in</t>
  </si>
  <si>
    <t>HRUSIKESH PANI</t>
  </si>
  <si>
    <t>hkpani@ymail.com</t>
  </si>
  <si>
    <t>SUBASHISH NANDA</t>
  </si>
  <si>
    <t>subashisbolani@gmail.com</t>
  </si>
  <si>
    <t>HARSHA BARDHAN GARNAIK</t>
  </si>
  <si>
    <t>garnaik@gmail.com</t>
  </si>
  <si>
    <t>RAJESH KUMAR BAG</t>
  </si>
  <si>
    <t>rajsspl@gmail.com</t>
  </si>
  <si>
    <t>ASHOK KUMAR SAHU</t>
  </si>
  <si>
    <t>aksahu72@gmail.com</t>
  </si>
  <si>
    <t>R LOKESWARA PATNAIK</t>
  </si>
  <si>
    <t>rlp04@rediffmail.com</t>
  </si>
  <si>
    <t>GYANENDRA NATH KHANDAI</t>
  </si>
  <si>
    <t>gnkhandai@rediffmail.com</t>
  </si>
  <si>
    <t>AKSHAYA KUMAR SEN</t>
  </si>
  <si>
    <t>akshaya_sen@hotmail.com</t>
  </si>
  <si>
    <t>SUSANTA KUMAR NAYAK</t>
  </si>
  <si>
    <t>susantknayak@yahoo.com</t>
  </si>
  <si>
    <t>MUKTI KANTA NAYAK</t>
  </si>
  <si>
    <t>muktikantnayak@gmail.com</t>
  </si>
  <si>
    <t>CHANDAN SAMAL</t>
  </si>
  <si>
    <t>samal.chandan@gmail.com</t>
  </si>
  <si>
    <t>ASHIS RAY</t>
  </si>
  <si>
    <t>ashisray.1969@gmail.com</t>
  </si>
  <si>
    <t>BHABANI SHANKAR PANIGRAHI</t>
  </si>
  <si>
    <t>bspanigrahi2001@yahoo.com</t>
  </si>
  <si>
    <t>KARTIK CHANDRA SETHI</t>
  </si>
  <si>
    <t>sethikartikchandra12@gmail.com</t>
  </si>
  <si>
    <t>JAGAT KUMAR PATNAIK</t>
  </si>
  <si>
    <t>patnaikjagat63@gmail.com</t>
  </si>
  <si>
    <t>RABINDRA NAIK</t>
  </si>
  <si>
    <t>n.rabindra@rediffmail.com</t>
  </si>
  <si>
    <t>PRADIPA KUMAR RATH</t>
  </si>
  <si>
    <t>pkrath3@gmail.com</t>
  </si>
  <si>
    <t>SOMANATH JENA</t>
  </si>
  <si>
    <t>sanjeebkumarjena@yahoo.com</t>
  </si>
  <si>
    <t>NARENDRA PRASAD JOSHI</t>
  </si>
  <si>
    <t>enpeejoshi.office@gmail.com</t>
  </si>
  <si>
    <t>SHYAM SUNDAR SENAPATI</t>
  </si>
  <si>
    <t>senapati289@gmail.com</t>
  </si>
  <si>
    <t>DHARANI DHAR NAYAK</t>
  </si>
  <si>
    <t>ddnayak33@gmail.com</t>
  </si>
  <si>
    <t>OM PRAKASH SUTAR</t>
  </si>
  <si>
    <t>omprakashsutar02194@gmail.com</t>
  </si>
  <si>
    <t>SATISH KUMAR MISHRA</t>
  </si>
  <si>
    <t>4skmishra@gmail.com</t>
  </si>
  <si>
    <t>BIBHUTI BHUSHAN PATEL</t>
  </si>
  <si>
    <t>bibhuti.patel@nic.in</t>
  </si>
  <si>
    <t>JUGAL PRASAD MOHANTY</t>
  </si>
  <si>
    <t>jpmohanty1960@rediffmail.com</t>
  </si>
  <si>
    <t>RABINDRA NATH TRIPATHY</t>
  </si>
  <si>
    <t>r_n_t@rediffmail.com</t>
  </si>
  <si>
    <t>DR BIJAYALAXMI SAHOO</t>
  </si>
  <si>
    <t>blsahoo.mame@gmail.com</t>
  </si>
  <si>
    <t>DIPAK KUMAR SWAIN</t>
  </si>
  <si>
    <t>dkswain1962@gmail.com</t>
  </si>
  <si>
    <t>DIBYENDU KUMAR GHOSH</t>
  </si>
  <si>
    <t>dibyendukghosh@gmail.com</t>
  </si>
  <si>
    <t>AMULYA KUMAR PATRA</t>
  </si>
  <si>
    <t>LAXMI NARAYAN SAHOO (GNB5478)</t>
  </si>
  <si>
    <t>drlaxmisahoo@yahoo.co.in</t>
  </si>
  <si>
    <t>SARBESWAR BISWAL</t>
  </si>
  <si>
    <t>biswals27@gmail.com</t>
  </si>
  <si>
    <t>NARENDRA KUMAR PAL</t>
  </si>
  <si>
    <t>nrndrpl56@gmail.com</t>
  </si>
  <si>
    <t>DR.TARAKANTA MISHRA</t>
  </si>
  <si>
    <t>tarakanta79@outlook.com</t>
  </si>
  <si>
    <t>UMA SANKAR MISRA</t>
  </si>
  <si>
    <t>uma_aug10@yahoo.com</t>
  </si>
  <si>
    <t>RAJENDRA PRASAD BEHERA</t>
  </si>
  <si>
    <t>rpbehera@gmail.com</t>
  </si>
  <si>
    <t>GAGAN BIHARI ROUT</t>
  </si>
  <si>
    <t>gbrout@rediffmail.com</t>
  </si>
  <si>
    <t>BEDANGADAS MOHANTY</t>
  </si>
  <si>
    <t>bmohanty@ceccal.ernet.in</t>
  </si>
  <si>
    <t>PADMA LOCHAN BEHERA</t>
  </si>
  <si>
    <t>padmalochan1948@gmail.com</t>
  </si>
  <si>
    <t>BINOD BIHARI KAR</t>
  </si>
  <si>
    <t>binodbiharikar@gmail.com</t>
  </si>
  <si>
    <t>SASMITA MISRA</t>
  </si>
  <si>
    <t>smishra@sbbj.co.in</t>
  </si>
  <si>
    <t>SIBASANKAR SUBUDHI</t>
  </si>
  <si>
    <t>siba.subudhi@nic.in</t>
  </si>
  <si>
    <t>NIKUNJA KISHORE SATPATHY</t>
  </si>
  <si>
    <t>nk.satpathy.nk@gmail.com</t>
  </si>
  <si>
    <t>PRANATI DAS</t>
  </si>
  <si>
    <t>pranati_onat@yahoo.com</t>
  </si>
  <si>
    <t>SARAT KUMAR DASH</t>
  </si>
  <si>
    <t>saratdash10@gmail.com</t>
  </si>
  <si>
    <t>DEV RANJAN DAS</t>
  </si>
  <si>
    <t>devranjandas@gmail.com</t>
  </si>
  <si>
    <t>SAKTI PRASAD SAMANTARAI</t>
  </si>
  <si>
    <t>s-samantrai@yahoo.com</t>
  </si>
  <si>
    <t>DR. CHINTAMANI DAS</t>
  </si>
  <si>
    <t>c_m_das@rediffmail.com</t>
  </si>
  <si>
    <t>CHITTARANJAN PRADHAN</t>
  </si>
  <si>
    <t xml:space="preserve">chittaranjan95@gmail.com </t>
  </si>
  <si>
    <t>Dr. SUKANTA KUMAR SAHOO</t>
  </si>
  <si>
    <t xml:space="preserve">sksahoo.dcmsme@dcmsme.gov.in </t>
  </si>
  <si>
    <t>RAMAKANTA SAHOO</t>
  </si>
  <si>
    <t>ramasahoo. kanta@gmail.com</t>
  </si>
  <si>
    <t>AMBIKA PRASAD MISRA</t>
  </si>
  <si>
    <t>a.mishra@gri.gov.in</t>
  </si>
  <si>
    <t>RASHMI RANJAN SETHY</t>
  </si>
  <si>
    <t>rrsethy66@yahoo.co.in</t>
  </si>
  <si>
    <t>JAYASHREE PANDA</t>
  </si>
  <si>
    <t>jayashree.panda2017@gmail.com</t>
  </si>
  <si>
    <t>BHARAT KUMBHAR</t>
  </si>
  <si>
    <t>bharatkptgnpr1@gmail.com</t>
  </si>
  <si>
    <t>DR PRASANNA KR SAMAL</t>
  </si>
  <si>
    <t>prasannasamal@rediffmail.com</t>
  </si>
  <si>
    <t>RABINDRA KUMAR JENA</t>
  </si>
  <si>
    <t>rk.jena@gov.in</t>
  </si>
  <si>
    <t>BHASKAR CHANDRA PARIDA</t>
  </si>
  <si>
    <t>bcp98492@yahoo.co.in</t>
  </si>
  <si>
    <t>SUDHANSU SEKHAR MISHRA</t>
  </si>
  <si>
    <t>smishra2008@gmail.com</t>
  </si>
  <si>
    <t>AKHILA KUMAR MISHRA</t>
  </si>
  <si>
    <t>akhilamishra@yahoo.co.in</t>
  </si>
  <si>
    <t>DR SARBESWAR PRADHAN</t>
  </si>
  <si>
    <t>drsarbeswar@rediffmail.com</t>
  </si>
  <si>
    <t>NABA KRUSHNA SAHU</t>
  </si>
  <si>
    <t>nksahu1@hotmail.com</t>
  </si>
  <si>
    <t>SARAT CHANDRA SAHU</t>
  </si>
  <si>
    <t>scsahuimd@gmail.com</t>
  </si>
  <si>
    <t>PRATAP KUMAR BISI</t>
  </si>
  <si>
    <t>bisipk@gmail.com</t>
  </si>
  <si>
    <t>SUBASH CHANDRA CHOUDHARY</t>
  </si>
  <si>
    <t>sccgsi@gmail.com</t>
  </si>
  <si>
    <t>DILLIP KUMAR CHOUDHURY</t>
  </si>
  <si>
    <t>mani1802@gmail.com</t>
  </si>
  <si>
    <t>DHARANIDHAR TRIPATHY</t>
  </si>
  <si>
    <t>dharanidhartrpth@gmail.com</t>
  </si>
  <si>
    <t>MANOGYAN RANI PAL</t>
  </si>
  <si>
    <t>editoryojona@hotmail.com</t>
  </si>
  <si>
    <t>DR RAGHUNATH PRADHAN</t>
  </si>
  <si>
    <t>drrnpradhan@gmail.com</t>
  </si>
  <si>
    <t>KESHAR KUNJA MOHANTY</t>
  </si>
  <si>
    <t xml:space="preserve">keshar63@yahoo.com </t>
  </si>
  <si>
    <t>AMITAV MISHRA</t>
  </si>
  <si>
    <t>amishra_rourkela@yahoo.co.in</t>
  </si>
  <si>
    <t>BIPIN BIHARI MAHAPATRO</t>
  </si>
  <si>
    <t>LMPATRA@YAHOO.CO.IN</t>
  </si>
  <si>
    <t>RAJESH KUMAR NAIK</t>
  </si>
  <si>
    <t>rajeshputra@gmail.com</t>
  </si>
  <si>
    <t>COL.SANTOSH KUMAR JENA</t>
  </si>
  <si>
    <t>sl_jena@yahoo.in</t>
  </si>
  <si>
    <t>BRAHAMANANDA BRAHMA</t>
  </si>
  <si>
    <t>brahmananda.brahma1955@gmail.com</t>
  </si>
  <si>
    <t>SARAT CHANDRA DAS</t>
  </si>
  <si>
    <t>sharatdas56@gmail.com</t>
  </si>
  <si>
    <t>SUNIL KUMAR MISRA</t>
  </si>
  <si>
    <t>sunilmisra56@yahoo.com</t>
  </si>
  <si>
    <t>GOPO BIHARI PANDA.</t>
  </si>
  <si>
    <t>gopo-panda@yahoo.com</t>
  </si>
  <si>
    <t>PURNA CHANDRA MISHRA</t>
  </si>
  <si>
    <t>purna_421@rediffmail.com</t>
  </si>
  <si>
    <t>BHAGABAN SAHU</t>
  </si>
  <si>
    <t>bhagawan.sahu1@gmail.com</t>
  </si>
  <si>
    <t>RAJENDRA KUMAR MISHRA</t>
  </si>
  <si>
    <t xml:space="preserve">rkmishra61@outlook.com </t>
  </si>
  <si>
    <t>BIRANCHI NARAYAN SATPATHY</t>
  </si>
  <si>
    <t>bn.satpathy@nic.in</t>
  </si>
  <si>
    <t>DR (SMT) RANJITA PATTANAIK</t>
  </si>
  <si>
    <t>orgiranjitapattanaik@gmail.com</t>
  </si>
  <si>
    <t>SASMEETA SABAT</t>
  </si>
  <si>
    <t>sasmeetasabat@yahoo.com</t>
  </si>
  <si>
    <t>DR RACHITA PATTANAYAK</t>
  </si>
  <si>
    <t>pattanayaksanjaya@gmail.com</t>
  </si>
  <si>
    <t>DEEPAK KUMAR PANDA</t>
  </si>
  <si>
    <t>pkdeepak@yahoo.co.in</t>
  </si>
  <si>
    <t>BIJAY KUMAR PRADHAN</t>
  </si>
  <si>
    <t>bijupradhan@rediffmail.com</t>
  </si>
  <si>
    <t>BISWA SWARUP MISRA</t>
  </si>
  <si>
    <t>swarupmishra@gmail.com</t>
  </si>
  <si>
    <t>AMAR KUMAR PRUSTY</t>
  </si>
  <si>
    <t>amarkumar2007@gmail.com</t>
  </si>
  <si>
    <t>DR CHITTARANJAN BEHERA</t>
  </si>
  <si>
    <t>drchitta75@rediffmail.com</t>
  </si>
  <si>
    <t>NIRANJAN KUMAR NAYAK</t>
  </si>
  <si>
    <t>nkn0311@yahoo.co.in</t>
  </si>
  <si>
    <t>NANDA DULAL DAS</t>
  </si>
  <si>
    <t>nandgeet1@yahoo.com</t>
  </si>
  <si>
    <t>CHERIYA VETTEL PREMADASAN</t>
  </si>
  <si>
    <t>premadasan30@gmail.com</t>
  </si>
  <si>
    <t>PANCHANAN DASH</t>
  </si>
  <si>
    <t>panchanan58@gmail.com</t>
  </si>
  <si>
    <t>K V SREEJESH</t>
  </si>
  <si>
    <t>krissreejesh@gmail.com</t>
  </si>
  <si>
    <t>MANOJ KUMAR SAHOO</t>
  </si>
  <si>
    <t>mksahoo06@rediffmail.com</t>
  </si>
  <si>
    <t>SAURABH GARG</t>
  </si>
  <si>
    <t>sgarg2@gmail.com</t>
  </si>
  <si>
    <t>RAMESH CHANDRA MUNDA</t>
  </si>
  <si>
    <t>rcmunda@gmail.com</t>
  </si>
  <si>
    <t>DR SUDHANSU SEKHAR DASH</t>
  </si>
  <si>
    <t>ssdash2002@gmail.com</t>
  </si>
  <si>
    <t>DR HRUDANANDA JENA</t>
  </si>
  <si>
    <t>9445682778/9445093647</t>
  </si>
  <si>
    <t>hrje@igcar.gov.in</t>
  </si>
  <si>
    <t>DEBABRATA NAYAK</t>
  </si>
  <si>
    <t>sdchampatiray@gmail.com</t>
  </si>
  <si>
    <t>DR ATANU KUMAR PATTANAIK</t>
  </si>
  <si>
    <t>atanupattanaik@yahoo.co.in</t>
  </si>
  <si>
    <t>BIKAS RAY</t>
  </si>
  <si>
    <t>ray.bikas@gmail.com</t>
  </si>
  <si>
    <t>JAYA JAGABANDHU PATRA</t>
  </si>
  <si>
    <t xml:space="preserve">jjpatrasanju1960@gmail.com </t>
  </si>
  <si>
    <t>HARIS CHANDRA ACHARYA</t>
  </si>
  <si>
    <t>kokoacharya@gmail.com</t>
  </si>
  <si>
    <t>RABINDRA NATH PANDA</t>
  </si>
  <si>
    <t>rabi.anima@gmail.com</t>
  </si>
  <si>
    <t>ARUN KUMAR NANDA</t>
  </si>
  <si>
    <t>arunnanda_1955@rediffmail.com</t>
  </si>
  <si>
    <t>HRUSHIKESHA SAHOO</t>
  </si>
  <si>
    <t>hksahoo1963@gmail.com</t>
  </si>
  <si>
    <t>ANUP KUMAR DAS</t>
  </si>
  <si>
    <t>anup@sac.isro.gov.in</t>
  </si>
  <si>
    <t>DR ANANTA KUMAR NAIK</t>
  </si>
  <si>
    <t>naik_ak@rediffmail.com</t>
  </si>
  <si>
    <t>DR SOOBRATA ROY</t>
  </si>
  <si>
    <t>soobrata@gmail.com</t>
  </si>
  <si>
    <t>DEBENDRA DALAI</t>
  </si>
  <si>
    <t>ddalala99@yahoo.co.in</t>
  </si>
  <si>
    <t>RAMESH CHANDRA PADHI</t>
  </si>
  <si>
    <t xml:space="preserve">rcpadhi@gmail.com </t>
  </si>
  <si>
    <t>bpradhancbi@gmail.com</t>
  </si>
  <si>
    <t>BRAJA KISHORE PATI</t>
  </si>
  <si>
    <t>bk.pati1961@gmail.com</t>
  </si>
  <si>
    <t>TAPAS KUMAR GOSWAMI</t>
  </si>
  <si>
    <t>goswami.tapas@gmail.com</t>
  </si>
  <si>
    <t>SANTOSH KUMAR MOHANTY</t>
  </si>
  <si>
    <t>santosh-m101@yahoo.com</t>
  </si>
  <si>
    <t>SANJAY KUMAR PANDA</t>
  </si>
  <si>
    <t>sanjaypandaias@gmail.com</t>
  </si>
  <si>
    <t>SIDDHARTHA SAHOO</t>
  </si>
  <si>
    <t>sssahoo.bsnl@gmail.com</t>
  </si>
  <si>
    <t>AKSHYA KUMAR PANDA</t>
  </si>
  <si>
    <t>akshyap@gmail.com</t>
  </si>
  <si>
    <t>DEKHU TURWAR</t>
  </si>
  <si>
    <t>d_turwar@yahoo.com</t>
  </si>
  <si>
    <t>SANTOSH KUMAR DASH</t>
  </si>
  <si>
    <t>skdash@bhelhyderabad.co.in</t>
  </si>
  <si>
    <t>LAMBODAR MISHRA</t>
  </si>
  <si>
    <t>l.mishra1983@gmail.com</t>
  </si>
  <si>
    <t>SANJIT KR SENAPATI</t>
  </si>
  <si>
    <t>9437147029/7008228441</t>
  </si>
  <si>
    <t>senapatisanjitkumar@gmail.com</t>
  </si>
  <si>
    <t>DR BASANTA KUMAR SAHU</t>
  </si>
  <si>
    <t>bksgps@gmail.com</t>
  </si>
  <si>
    <t>MOHANDAS KARAMCHAND PRADHAN</t>
  </si>
  <si>
    <t>mohangagan@rediffmail.com</t>
  </si>
  <si>
    <t>BANSHIDHAR MAHAPATRA</t>
  </si>
  <si>
    <t>bmahapatra2010@gmail.com</t>
  </si>
  <si>
    <t>JAGANNATH PATRO</t>
  </si>
  <si>
    <t>jpatro95@yahoo.co.in</t>
  </si>
  <si>
    <t>DR DEBASISH CHAUDHURY</t>
  </si>
  <si>
    <t>debashisccc@yahoo.com</t>
  </si>
  <si>
    <t>DEVADATTA SASMALA</t>
  </si>
  <si>
    <t>dsasmala@gmail.com</t>
  </si>
  <si>
    <t>TAPAS KUMAR PANDA</t>
  </si>
  <si>
    <t>DR JAGANNATH MISHRA</t>
  </si>
  <si>
    <t>jmishra@hotmail.com</t>
  </si>
  <si>
    <t>B/08</t>
  </si>
  <si>
    <t>B/09</t>
  </si>
  <si>
    <t>B/10</t>
  </si>
  <si>
    <t>B/11</t>
  </si>
  <si>
    <t>B/12</t>
  </si>
  <si>
    <t>B/13</t>
  </si>
  <si>
    <t>B/14</t>
  </si>
  <si>
    <t>C - 05</t>
  </si>
  <si>
    <t>C - 06</t>
  </si>
  <si>
    <t>C - 07</t>
  </si>
  <si>
    <t>C - 08</t>
  </si>
  <si>
    <t>D - 04</t>
  </si>
  <si>
    <t>D - 05</t>
  </si>
  <si>
    <t>D - 06</t>
  </si>
  <si>
    <t>D - 07</t>
  </si>
  <si>
    <r>
      <t>9471550110/</t>
    </r>
    <r>
      <rPr>
        <b/>
        <sz val="12"/>
        <color theme="1"/>
        <rFont val="Arial"/>
        <family val="2"/>
      </rPr>
      <t>7667693510</t>
    </r>
  </si>
  <si>
    <t>Flat
No</t>
  </si>
  <si>
    <t>Name of Tenant</t>
  </si>
  <si>
    <t>Dr Krishna Prda Bauri</t>
  </si>
  <si>
    <t>Block
No</t>
  </si>
  <si>
    <t>Name of Owner</t>
  </si>
  <si>
    <t>Himansu Kumar Sabot</t>
  </si>
  <si>
    <t>C-07</t>
  </si>
  <si>
    <t>Jan-Feb 20</t>
  </si>
  <si>
    <t>Mar-May 20</t>
  </si>
  <si>
    <t>Jun-Jul 20</t>
  </si>
  <si>
    <t>Aug-Sep 20</t>
  </si>
  <si>
    <t>Nov-Dec 20</t>
  </si>
  <si>
    <r>
      <t xml:space="preserve">Kumudini Mahapatra /
</t>
    </r>
    <r>
      <rPr>
        <sz val="18"/>
        <rFont val="Calibri"/>
        <family val="2"/>
        <scheme val="minor"/>
      </rPr>
      <t>PC Mahapatra</t>
    </r>
  </si>
  <si>
    <t>Mar-Jul 20</t>
  </si>
  <si>
    <t>Aug-Dec 20</t>
  </si>
  <si>
    <t>Apr-Jun 21</t>
  </si>
  <si>
    <t>Jan-Feb 22</t>
  </si>
  <si>
    <t>Jan-Oct 20</t>
  </si>
  <si>
    <t>Nov-Dec 20
Jan-Apr 21</t>
  </si>
  <si>
    <t>May-Aug 21</t>
  </si>
  <si>
    <t>Nov-Dec 21
Jan-May 22</t>
  </si>
  <si>
    <t>Mar-Jun 20</t>
  </si>
  <si>
    <t>Jul-Aug 20</t>
  </si>
  <si>
    <t>Sep-Nov 20</t>
  </si>
  <si>
    <t>Dec 20 &amp; 
Jan 21</t>
  </si>
  <si>
    <t>Apr-May 21</t>
  </si>
  <si>
    <t>Jun-Aug 21</t>
  </si>
  <si>
    <t>Sep-Nov 21</t>
  </si>
  <si>
    <t>Mar-Aug 20</t>
  </si>
  <si>
    <t>Sep-Oct 21</t>
  </si>
  <si>
    <t>Nanda Dulal Das
Gitanjali Nanda</t>
  </si>
  <si>
    <t>Jan-Aug 20</t>
  </si>
  <si>
    <r>
      <t xml:space="preserve">Kiran Kumar Behera /
</t>
    </r>
    <r>
      <rPr>
        <sz val="18"/>
        <color rgb="FFFF0000"/>
        <rFont val="Calibri"/>
        <family val="2"/>
        <scheme val="minor"/>
      </rPr>
      <t>Saswati Priyadarshini</t>
    </r>
  </si>
  <si>
    <r>
      <t xml:space="preserve">Ashok Kumar Panigrahi/
</t>
    </r>
    <r>
      <rPr>
        <sz val="18"/>
        <color rgb="FFFF0000"/>
        <rFont val="Calibri"/>
        <family val="2"/>
        <scheme val="minor"/>
      </rPr>
      <t>Santosini Padhy</t>
    </r>
  </si>
  <si>
    <t>Dr. Sarbeswar Pradhan</t>
  </si>
  <si>
    <t>Nov-Dec 20
Jan-Mar 21</t>
  </si>
  <si>
    <t>Apr-Spe 21</t>
  </si>
  <si>
    <r>
      <t xml:space="preserve">Sukesh Kumar Nayak /
</t>
    </r>
    <r>
      <rPr>
        <sz val="18"/>
        <color rgb="FFFF0000"/>
        <rFont val="Calibri"/>
        <family val="2"/>
        <scheme val="minor"/>
      </rPr>
      <t>Shubhra Bikash Maity</t>
    </r>
  </si>
  <si>
    <t>Jan-Mar 20</t>
  </si>
  <si>
    <t>Apr-Jun 20</t>
  </si>
  <si>
    <t>Jul-Sep 20</t>
  </si>
  <si>
    <t>Oct-Dec 20</t>
  </si>
  <si>
    <t>Jan-Nov 21</t>
  </si>
  <si>
    <r>
      <t xml:space="preserve">Debasish Mohanty / 
</t>
    </r>
    <r>
      <rPr>
        <sz val="18"/>
        <rFont val="Calibri"/>
        <family val="2"/>
        <scheme val="minor"/>
      </rPr>
      <t>Rakesh Ranjan Kuma</t>
    </r>
  </si>
  <si>
    <r>
      <t xml:space="preserve">Amulya Kumar Patra /
</t>
    </r>
    <r>
      <rPr>
        <sz val="18"/>
        <rFont val="Calibri"/>
        <family val="2"/>
        <scheme val="minor"/>
      </rPr>
      <t>Prafulla Behera</t>
    </r>
  </si>
  <si>
    <t>May 22 + Arr</t>
  </si>
  <si>
    <r>
      <t xml:space="preserve">Bipin Bihari Mahapatro /
</t>
    </r>
    <r>
      <rPr>
        <sz val="18"/>
        <rFont val="Calibri"/>
        <family val="2"/>
        <scheme val="minor"/>
      </rPr>
      <t>Laxminarayan Mahapatro</t>
    </r>
  </si>
  <si>
    <r>
      <t xml:space="preserve">Ashok Kumar Dash /
</t>
    </r>
    <r>
      <rPr>
        <sz val="18"/>
        <rFont val="Calibri"/>
        <family val="2"/>
        <scheme val="minor"/>
      </rPr>
      <t>Abodh Kumar Jena</t>
    </r>
  </si>
  <si>
    <r>
      <t xml:space="preserve">Rajat Kumar Sahoo / </t>
    </r>
    <r>
      <rPr>
        <sz val="18"/>
        <color theme="1"/>
        <rFont val="Calibri"/>
        <family val="2"/>
        <scheme val="minor"/>
      </rPr>
      <t>Pradeep</t>
    </r>
  </si>
  <si>
    <r>
      <t xml:space="preserve">Pramod Kumar Samal / 
</t>
    </r>
    <r>
      <rPr>
        <sz val="18"/>
        <color rgb="FFFF0000"/>
        <rFont val="Calibri"/>
        <family val="2"/>
        <scheme val="minor"/>
      </rPr>
      <t>Biplab Sen</t>
    </r>
  </si>
  <si>
    <r>
      <t xml:space="preserve">Sanjit Kumar Senapati / 
</t>
    </r>
    <r>
      <rPr>
        <sz val="18"/>
        <rFont val="Calibri"/>
        <family val="2"/>
        <scheme val="minor"/>
      </rPr>
      <t>Native U</t>
    </r>
  </si>
  <si>
    <t>Late Fee Only</t>
  </si>
  <si>
    <t>Late Fee Only.</t>
  </si>
  <si>
    <t>Maintenance</t>
  </si>
  <si>
    <t>Late Fee</t>
  </si>
  <si>
    <t>On Credit.</t>
  </si>
  <si>
    <t>Minatenance</t>
  </si>
  <si>
    <t>Maint Arrear</t>
  </si>
  <si>
    <t>Apr-Jul 21</t>
  </si>
  <si>
    <t>Maint. + Arrear</t>
  </si>
  <si>
    <t>Maint. Arrear.</t>
  </si>
  <si>
    <t>for Yr.2020</t>
  </si>
  <si>
    <t>Late Fee.</t>
  </si>
  <si>
    <r>
      <t xml:space="preserve">Malaya Ranjan Kanungo 
</t>
    </r>
    <r>
      <rPr>
        <sz val="18"/>
        <rFont val="Calibri"/>
        <family val="2"/>
        <scheme val="minor"/>
      </rPr>
      <t>Satya Narayan Panda</t>
    </r>
  </si>
  <si>
    <t xml:space="preserve">Cash </t>
  </si>
  <si>
    <t>Bank/
Cash</t>
  </si>
  <si>
    <t>May-Sep 20</t>
  </si>
  <si>
    <t>Jan-Oct 21</t>
  </si>
  <si>
    <t>Jan-20 to
Mar 21</t>
  </si>
  <si>
    <t>Jun-Sep 2022</t>
  </si>
  <si>
    <t>Apr 21 to
May 2022</t>
  </si>
  <si>
    <t>Rabindra Kumar Jena /
Sandhyarani</t>
  </si>
  <si>
    <t>2420/
2421</t>
  </si>
  <si>
    <t>Mar-Apr 22</t>
  </si>
  <si>
    <t>Nov-Mar 21</t>
  </si>
  <si>
    <t>2659
2662</t>
  </si>
  <si>
    <t>NEFT
NEFT</t>
  </si>
  <si>
    <t>22-08-2022
23 Aug 2022</t>
  </si>
  <si>
    <t>Aug 22 &amp;
Late Fee</t>
  </si>
  <si>
    <t>Cash
Cash</t>
  </si>
  <si>
    <t>2644/
2663</t>
  </si>
  <si>
    <t>10-08-2022/
23 Aug 2022</t>
  </si>
  <si>
    <r>
      <t xml:space="preserve">Pramod Kumar Chinhara
</t>
    </r>
    <r>
      <rPr>
        <sz val="18"/>
        <color rgb="FFFF0000"/>
        <rFont val="Calibri"/>
        <family val="2"/>
        <scheme val="minor"/>
      </rPr>
      <t>Bishnu Prasad Chinhara (MCC)</t>
    </r>
  </si>
  <si>
    <t>Apr &amp; May 22</t>
  </si>
  <si>
    <t>09-08-2022
29 Aug 2022</t>
  </si>
  <si>
    <t>Dec 21 &amp;
Jan-Jun 22
Jul- Aug 2022</t>
  </si>
  <si>
    <t>2611 &amp;
2671</t>
  </si>
  <si>
    <t>Oct 2021 to
Aug 2022</t>
  </si>
  <si>
    <t>Dec 2020 to
Sep 2021</t>
  </si>
  <si>
    <t>REVL</t>
  </si>
  <si>
    <t>2682/
2802</t>
  </si>
  <si>
    <t>01-09-2022
03 Sep 2022</t>
  </si>
  <si>
    <t>May &amp; Jun 22
Jul 2022</t>
  </si>
  <si>
    <t>IMPS/
NEFT</t>
  </si>
  <si>
    <t>Aug-Sep 21</t>
  </si>
  <si>
    <r>
      <t xml:space="preserve">Harsha Bardhan Garnaik/
</t>
    </r>
    <r>
      <rPr>
        <sz val="18"/>
        <color rgb="FFFF0000"/>
        <rFont val="Calibri"/>
        <family val="2"/>
        <scheme val="minor"/>
      </rPr>
      <t>Satya Prakash Par</t>
    </r>
  </si>
  <si>
    <t>Susant Kumar Nayak /
Rosy Nayak</t>
  </si>
  <si>
    <t>Upto Feb 22</t>
  </si>
  <si>
    <t>Upto Mar 21</t>
  </si>
  <si>
    <t>Apr to Dec 22</t>
  </si>
  <si>
    <t>Jun &amp; Jul 2022</t>
  </si>
  <si>
    <t>Jul &amp; Aug 22</t>
  </si>
  <si>
    <t>UPI +
UPI</t>
  </si>
  <si>
    <t>2807
2874</t>
  </si>
  <si>
    <t>04-09-2022
30 Sep 2022</t>
  </si>
  <si>
    <t>01 Oct 0222</t>
  </si>
  <si>
    <t>Jan-Jun 21</t>
  </si>
  <si>
    <t>Jul 21 to 
Apr 22</t>
  </si>
  <si>
    <t>May to Oct 22</t>
  </si>
  <si>
    <t>Nov 22 to 
Jul 23</t>
  </si>
  <si>
    <t>Aug-Nov 20</t>
  </si>
  <si>
    <t>Dec2020
Jan-Feb 21</t>
  </si>
  <si>
    <t>Mar-Aug 21</t>
  </si>
  <si>
    <t xml:space="preserve">Dec 21 &amp;
Jan 22
</t>
  </si>
  <si>
    <t>Feb-Apr 22</t>
  </si>
  <si>
    <t>May-Jul 22</t>
  </si>
  <si>
    <t>2805
2895</t>
  </si>
  <si>
    <t>04 Sep 2022
02 Oct 2022</t>
  </si>
  <si>
    <t>Jan 2020 to
May 2022</t>
  </si>
  <si>
    <t>2001 &amp;
2902</t>
  </si>
  <si>
    <t>Jan-Jun 20</t>
  </si>
  <si>
    <t>Aug 20-
Jan 21</t>
  </si>
  <si>
    <t>Jan-Mar 22</t>
  </si>
  <si>
    <t>Apr-Jun 22</t>
  </si>
  <si>
    <t>Jul-Sep 22</t>
  </si>
  <si>
    <t>Oct-Dec 22</t>
  </si>
  <si>
    <t>2878/
2943</t>
  </si>
  <si>
    <t>01 Oct 2022
10 Oct 2022</t>
  </si>
  <si>
    <t>imps</t>
  </si>
  <si>
    <t>upi</t>
  </si>
  <si>
    <t>cash</t>
  </si>
  <si>
    <t>Maintance fee</t>
  </si>
  <si>
    <t>late fee</t>
  </si>
  <si>
    <t>CHEQUE</t>
  </si>
  <si>
    <t>CASH'</t>
  </si>
  <si>
    <t>sep &amp;oct</t>
  </si>
  <si>
    <t>nov</t>
  </si>
  <si>
    <t>Chque</t>
  </si>
  <si>
    <t>May 22-Dec 22</t>
  </si>
  <si>
    <t xml:space="preserve">NEFT </t>
  </si>
  <si>
    <t>M.FEE</t>
  </si>
  <si>
    <t>BANK</t>
  </si>
  <si>
    <t>Neft</t>
  </si>
  <si>
    <t xml:space="preserve">Ownership amount </t>
  </si>
  <si>
    <t>paid vide chq no</t>
  </si>
  <si>
    <t>495863 dated</t>
  </si>
  <si>
    <t>CHQ.</t>
  </si>
  <si>
    <t>CHQ</t>
  </si>
  <si>
    <t>CASH</t>
  </si>
  <si>
    <t>M.Fee</t>
  </si>
  <si>
    <t>nov,dec-22</t>
  </si>
  <si>
    <t>cheque</t>
  </si>
  <si>
    <t>Clear on Feb 1</t>
  </si>
  <si>
    <t xml:space="preserve">  </t>
  </si>
  <si>
    <t>M.fee</t>
  </si>
  <si>
    <t>m.fee</t>
  </si>
  <si>
    <t>LATE FEE</t>
  </si>
  <si>
    <t>l.fee</t>
  </si>
  <si>
    <t>L.fee</t>
  </si>
  <si>
    <t>L.Fee</t>
  </si>
  <si>
    <t>L fee</t>
  </si>
  <si>
    <t>Maint. Fee</t>
  </si>
  <si>
    <t>L.FEE</t>
  </si>
  <si>
    <t>l fee</t>
  </si>
  <si>
    <t>shakuntala das/sharat das</t>
  </si>
  <si>
    <t>Late fee</t>
  </si>
  <si>
    <t>Late fee only</t>
  </si>
  <si>
    <t>Up to JUN 2023</t>
  </si>
  <si>
    <t>Maint Arrear + due</t>
  </si>
  <si>
    <t>Maint.</t>
  </si>
  <si>
    <t>Late Fee only</t>
  </si>
  <si>
    <t>Up to MAY 23</t>
  </si>
  <si>
    <t>may-jul</t>
  </si>
  <si>
    <t>Up to Jun 2023</t>
  </si>
  <si>
    <t>Up to Dec 23</t>
  </si>
  <si>
    <t>Up to DEC 2023</t>
  </si>
  <si>
    <t>Up to Dec 2023</t>
  </si>
  <si>
    <t>Up to Dec 20223</t>
  </si>
  <si>
    <t>On Credit</t>
  </si>
  <si>
    <t>Up to JUL 2023</t>
  </si>
  <si>
    <t>\</t>
  </si>
  <si>
    <t>mar-may23</t>
  </si>
  <si>
    <t>Up to NOV 2023</t>
  </si>
  <si>
    <t xml:space="preserve">On Credit </t>
  </si>
  <si>
    <t>Up to DEC 23</t>
  </si>
  <si>
    <t>Up to SEP 2023</t>
  </si>
  <si>
    <t>Up to NOV 23</t>
  </si>
  <si>
    <t>REMARKS</t>
  </si>
  <si>
    <t>Chq. Deposited on Jan -21</t>
  </si>
  <si>
    <t>JUN-SEP</t>
  </si>
  <si>
    <t>JAN-MAY</t>
  </si>
  <si>
    <t>ON CREDIT</t>
  </si>
  <si>
    <t>Up to NOV 20223</t>
  </si>
  <si>
    <t>LATE FEE ONLY</t>
  </si>
  <si>
    <t>100/- received towards membership fee</t>
  </si>
  <si>
    <t xml:space="preserve">ON CREDIT </t>
  </si>
  <si>
    <t>Dec-22 &amp; Jan-23</t>
  </si>
  <si>
    <t>feb &amp; mar - 23</t>
  </si>
  <si>
    <t>nov21-feb22</t>
  </si>
  <si>
    <t>mar-jun22</t>
  </si>
  <si>
    <t>jul-nov22</t>
  </si>
  <si>
    <t>dec22-mar23</t>
  </si>
  <si>
    <t>Late fee ONLY</t>
  </si>
  <si>
    <t>LATE FEE ONLY.</t>
  </si>
  <si>
    <t>Up to SEP 23</t>
  </si>
  <si>
    <t>Nov-20 to Jun22</t>
  </si>
  <si>
    <t>02-05-2023 Chq. Rcvd. on 28th apr</t>
  </si>
  <si>
    <t>Jan-aug</t>
  </si>
  <si>
    <t>Sep21-Mar22</t>
  </si>
  <si>
    <t>Jan20-Jun22 &amp; Late Fee</t>
  </si>
  <si>
    <t>Up to JUL 23</t>
  </si>
  <si>
    <t>APR--23</t>
  </si>
  <si>
    <t xml:space="preserve">    </t>
  </si>
  <si>
    <t>M . FEE</t>
  </si>
  <si>
    <t>L . FEE</t>
  </si>
  <si>
    <t>L FEE</t>
  </si>
  <si>
    <t xml:space="preserve"> M FEE</t>
  </si>
  <si>
    <t xml:space="preserve">            </t>
  </si>
  <si>
    <t xml:space="preserve">   </t>
  </si>
  <si>
    <t xml:space="preserve">                                                                                                                                                                    </t>
  </si>
  <si>
    <t>Chq deposited on Jan</t>
  </si>
  <si>
    <t>Jan20-Nov21</t>
  </si>
  <si>
    <t>Dec21-Oct22</t>
  </si>
  <si>
    <t>feb,mar,apr23</t>
  </si>
  <si>
    <t>Maint. Due</t>
  </si>
  <si>
    <t>Late Fee due</t>
  </si>
  <si>
    <t>apr22-oct22</t>
  </si>
  <si>
    <t>oct22-apr23</t>
  </si>
  <si>
    <t>Up to Nov 23</t>
  </si>
  <si>
    <t>Up to AUG 23</t>
  </si>
  <si>
    <t>JUN</t>
  </si>
  <si>
    <t>on credit</t>
  </si>
  <si>
    <t xml:space="preserve">      </t>
  </si>
  <si>
    <t>Up to OCT 2023</t>
  </si>
  <si>
    <t>Up to AUG 2023</t>
  </si>
  <si>
    <t>Up to SEP  2023</t>
  </si>
  <si>
    <t>UP TO DEC 2023</t>
  </si>
  <si>
    <t>Siva Chandra Sahoo</t>
  </si>
  <si>
    <t>Up to Aug 2023</t>
  </si>
  <si>
    <t>Late Fee Due</t>
  </si>
  <si>
    <t xml:space="preserve"> NEFT</t>
  </si>
  <si>
    <t>Up to OCT 23</t>
  </si>
  <si>
    <t>JUL</t>
  </si>
  <si>
    <t>May&amp;Jun-23</t>
  </si>
  <si>
    <t>Jan-Oct/23</t>
  </si>
  <si>
    <t>apr23-aug23</t>
  </si>
  <si>
    <t>may-aug23</t>
  </si>
  <si>
    <t>Up to DEC 20223</t>
  </si>
  <si>
    <t>Jan-Jun</t>
  </si>
  <si>
    <t>Main. Due</t>
  </si>
  <si>
    <t>Oct22-Mar23</t>
  </si>
  <si>
    <t>Up to Aug 23</t>
  </si>
  <si>
    <t>Feb-Apr</t>
  </si>
  <si>
    <t xml:space="preserve">Late Fee </t>
  </si>
  <si>
    <t>Maint Due</t>
  </si>
  <si>
    <t>Up to AUG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</si>
</sst>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18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8"/>
      <color rgb="FFFF0000"/>
      <name val="Calibri"/>
      <family val="2"/>
      <scheme val="minor"/>
    </font>
    <font>
      <sz val="11"/>
      <color rgb="FF92D050"/>
      <name val="Calibri"/>
      <family val="2"/>
      <scheme val="minor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2"/>
      <name val="Arial"/>
      <family val="2"/>
    </font>
    <font>
      <b/>
      <sz val="13"/>
      <color theme="1"/>
      <name val="Arial"/>
      <family val="2"/>
    </font>
    <font>
      <b/>
      <sz val="13"/>
      <name val="Arial"/>
      <family val="2"/>
    </font>
    <font>
      <b/>
      <sz val="9"/>
      <color indexed="81"/>
      <name val="Tahoma"/>
      <family val="2"/>
    </font>
    <font>
      <b/>
      <sz val="20"/>
      <name val="Calibri"/>
      <family val="2"/>
      <scheme val="minor"/>
    </font>
    <font>
      <sz val="2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7B7B7"/>
        <bgColor rgb="FFB7B7B7"/>
      </patternFill>
    </fill>
    <fill>
      <patternFill patternType="solid">
        <fgColor rgb="FFCC99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25" fillId="0" borderId="0"/>
    <xf numFmtId="0" fontId="26" fillId="0" borderId="0" applyNumberFormat="0" applyFill="0" applyBorder="0" applyAlignment="0" applyProtection="0"/>
  </cellStyleXfs>
  <cellXfs count="910">
    <xf numFmtId="0" fontId="0" fillId="0" borderId="0" xfId="0"/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43" fontId="0" fillId="0" borderId="0" xfId="0" applyNumberFormat="1" applyAlignment="1">
      <alignment horizontal="left" vertical="top"/>
    </xf>
    <xf numFmtId="0" fontId="0" fillId="0" borderId="2" xfId="0" applyBorder="1" applyAlignment="1">
      <alignment horizontal="left" vertical="top"/>
    </xf>
    <xf numFmtId="43" fontId="0" fillId="0" borderId="2" xfId="0" applyNumberForma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15" fontId="0" fillId="0" borderId="2" xfId="0" applyNumberForma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43" fontId="0" fillId="0" borderId="14" xfId="0" applyNumberForma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15" fontId="0" fillId="0" borderId="14" xfId="0" applyNumberFormat="1" applyBorder="1" applyAlignment="1">
      <alignment horizontal="left" vertical="top"/>
    </xf>
    <xf numFmtId="0" fontId="2" fillId="0" borderId="13" xfId="0" applyFont="1" applyBorder="1" applyAlignment="1">
      <alignment horizontal="left" vertical="top" textRotation="90" wrapText="1"/>
    </xf>
    <xf numFmtId="0" fontId="1" fillId="0" borderId="14" xfId="0" applyNumberFormat="1" applyFont="1" applyBorder="1" applyAlignment="1">
      <alignment horizontal="left" vertical="top" textRotation="90" wrapText="1"/>
    </xf>
    <xf numFmtId="0" fontId="1" fillId="0" borderId="14" xfId="0" applyFont="1" applyBorder="1" applyAlignment="1">
      <alignment horizontal="left" vertical="top" textRotation="90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/>
    </xf>
    <xf numFmtId="0" fontId="1" fillId="0" borderId="14" xfId="0" applyNumberFormat="1" applyFont="1" applyBorder="1" applyAlignment="1">
      <alignment horizontal="left" vertical="top" wrapText="1"/>
    </xf>
    <xf numFmtId="43" fontId="1" fillId="0" borderId="14" xfId="0" applyNumberFormat="1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/>
    </xf>
    <xf numFmtId="43" fontId="5" fillId="0" borderId="19" xfId="0" applyNumberFormat="1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15" fontId="5" fillId="0" borderId="19" xfId="0" applyNumberFormat="1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43" fontId="5" fillId="0" borderId="22" xfId="0" applyNumberFormat="1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15" fontId="5" fillId="0" borderId="22" xfId="0" applyNumberFormat="1" applyFont="1" applyBorder="1" applyAlignment="1">
      <alignment horizontal="left" vertical="top"/>
    </xf>
    <xf numFmtId="0" fontId="2" fillId="0" borderId="23" xfId="0" applyFont="1" applyBorder="1" applyAlignment="1">
      <alignment horizontal="left" vertical="top" textRotation="90" wrapText="1"/>
    </xf>
    <xf numFmtId="0" fontId="1" fillId="0" borderId="24" xfId="0" applyNumberFormat="1" applyFont="1" applyBorder="1" applyAlignment="1">
      <alignment horizontal="left" vertical="top" textRotation="90" wrapText="1"/>
    </xf>
    <xf numFmtId="0" fontId="1" fillId="0" borderId="24" xfId="0" applyFont="1" applyBorder="1" applyAlignment="1">
      <alignment horizontal="left" vertical="top" textRotation="90" wrapText="1"/>
    </xf>
    <xf numFmtId="0" fontId="1" fillId="0" borderId="24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/>
    </xf>
    <xf numFmtId="0" fontId="1" fillId="0" borderId="24" xfId="0" applyNumberFormat="1" applyFont="1" applyBorder="1" applyAlignment="1">
      <alignment horizontal="left" vertical="top" wrapText="1"/>
    </xf>
    <xf numFmtId="43" fontId="1" fillId="0" borderId="24" xfId="0" applyNumberFormat="1" applyFont="1" applyBorder="1" applyAlignment="1">
      <alignment horizontal="left" vertical="top" wrapText="1"/>
    </xf>
    <xf numFmtId="43" fontId="6" fillId="0" borderId="14" xfId="0" applyNumberFormat="1" applyFont="1" applyBorder="1" applyAlignment="1">
      <alignment horizontal="left" vertical="top"/>
    </xf>
    <xf numFmtId="43" fontId="4" fillId="0" borderId="14" xfId="0" applyNumberFormat="1" applyFont="1" applyBorder="1" applyAlignment="1">
      <alignment horizontal="left" vertical="top"/>
    </xf>
    <xf numFmtId="15" fontId="4" fillId="0" borderId="2" xfId="0" applyNumberFormat="1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15" fontId="6" fillId="0" borderId="2" xfId="0" applyNumberFormat="1" applyFont="1" applyBorder="1" applyAlignment="1">
      <alignment horizontal="left" vertical="top"/>
    </xf>
    <xf numFmtId="43" fontId="6" fillId="0" borderId="2" xfId="0" applyNumberFormat="1" applyFont="1" applyBorder="1" applyAlignment="1">
      <alignment horizontal="left" vertical="top"/>
    </xf>
    <xf numFmtId="49" fontId="1" fillId="0" borderId="2" xfId="0" applyNumberFormat="1" applyFont="1" applyBorder="1" applyAlignment="1">
      <alignment horizontal="left" vertical="top"/>
    </xf>
    <xf numFmtId="3" fontId="0" fillId="0" borderId="2" xfId="0" applyNumberForma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43" fontId="4" fillId="0" borderId="2" xfId="0" applyNumberFormat="1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43" fontId="7" fillId="0" borderId="22" xfId="0" applyNumberFormat="1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15" fontId="7" fillId="0" borderId="22" xfId="0" applyNumberFormat="1" applyFont="1" applyBorder="1" applyAlignment="1">
      <alignment horizontal="left" vertical="top"/>
    </xf>
    <xf numFmtId="0" fontId="8" fillId="0" borderId="7" xfId="0" applyFont="1" applyBorder="1" applyAlignment="1">
      <alignment horizontal="left" vertical="top" textRotation="90"/>
    </xf>
    <xf numFmtId="0" fontId="8" fillId="0" borderId="9" xfId="0" applyFont="1" applyBorder="1" applyAlignment="1">
      <alignment horizontal="left" vertical="top" textRotation="90" wrapText="1"/>
    </xf>
    <xf numFmtId="0" fontId="9" fillId="0" borderId="10" xfId="0" applyFont="1" applyBorder="1" applyAlignment="1">
      <alignment horizontal="left" vertical="top" textRotation="90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11" fillId="0" borderId="21" xfId="0" applyFont="1" applyBorder="1" applyAlignment="1">
      <alignment horizontal="left" vertical="top"/>
    </xf>
    <xf numFmtId="43" fontId="11" fillId="0" borderId="22" xfId="0" applyNumberFormat="1" applyFont="1" applyBorder="1" applyAlignment="1">
      <alignment horizontal="left" vertical="top"/>
    </xf>
    <xf numFmtId="0" fontId="11" fillId="0" borderId="22" xfId="0" applyFont="1" applyBorder="1" applyAlignment="1">
      <alignment horizontal="left" vertical="top"/>
    </xf>
    <xf numFmtId="15" fontId="11" fillId="0" borderId="22" xfId="0" applyNumberFormat="1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8" fillId="0" borderId="23" xfId="0" applyFont="1" applyBorder="1" applyAlignment="1">
      <alignment horizontal="left" vertical="top" textRotation="90" wrapText="1"/>
    </xf>
    <xf numFmtId="0" fontId="9" fillId="0" borderId="24" xfId="0" applyNumberFormat="1" applyFont="1" applyBorder="1" applyAlignment="1">
      <alignment horizontal="left" vertical="top" textRotation="90" wrapText="1"/>
    </xf>
    <xf numFmtId="0" fontId="9" fillId="0" borderId="24" xfId="0" applyFont="1" applyBorder="1" applyAlignment="1">
      <alignment horizontal="left" vertical="top" textRotation="90" wrapText="1"/>
    </xf>
    <xf numFmtId="0" fontId="9" fillId="0" borderId="24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/>
    </xf>
    <xf numFmtId="0" fontId="9" fillId="0" borderId="24" xfId="0" applyNumberFormat="1" applyFont="1" applyBorder="1" applyAlignment="1">
      <alignment horizontal="left" vertical="top" wrapText="1"/>
    </xf>
    <xf numFmtId="43" fontId="9" fillId="0" borderId="24" xfId="0" applyNumberFormat="1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/>
    </xf>
    <xf numFmtId="43" fontId="10" fillId="0" borderId="2" xfId="0" applyNumberFormat="1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15" fontId="10" fillId="0" borderId="2" xfId="0" applyNumberFormat="1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43" fontId="10" fillId="0" borderId="14" xfId="0" applyNumberFormat="1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43" fontId="9" fillId="0" borderId="2" xfId="0" applyNumberFormat="1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11" fillId="0" borderId="18" xfId="0" applyFont="1" applyBorder="1" applyAlignment="1">
      <alignment horizontal="left" vertical="top"/>
    </xf>
    <xf numFmtId="43" fontId="11" fillId="0" borderId="19" xfId="0" applyNumberFormat="1" applyFont="1" applyBorder="1" applyAlignment="1">
      <alignment horizontal="left" vertical="top"/>
    </xf>
    <xf numFmtId="0" fontId="11" fillId="0" borderId="19" xfId="0" applyFont="1" applyBorder="1" applyAlignment="1">
      <alignment horizontal="left" vertical="top"/>
    </xf>
    <xf numFmtId="15" fontId="11" fillId="0" borderId="19" xfId="0" applyNumberFormat="1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  <xf numFmtId="43" fontId="10" fillId="0" borderId="0" xfId="0" applyNumberFormat="1" applyFont="1" applyAlignment="1">
      <alignment horizontal="left" vertical="top"/>
    </xf>
    <xf numFmtId="43" fontId="12" fillId="0" borderId="14" xfId="0" applyNumberFormat="1" applyFont="1" applyBorder="1" applyAlignment="1">
      <alignment horizontal="left" vertical="top"/>
    </xf>
    <xf numFmtId="0" fontId="9" fillId="0" borderId="10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43" fontId="14" fillId="0" borderId="2" xfId="0" applyNumberFormat="1" applyFont="1" applyBorder="1" applyAlignment="1">
      <alignment horizontal="left" vertical="top"/>
    </xf>
    <xf numFmtId="0" fontId="14" fillId="0" borderId="2" xfId="0" applyFont="1" applyBorder="1" applyAlignment="1">
      <alignment horizontal="left" vertical="top"/>
    </xf>
    <xf numFmtId="15" fontId="14" fillId="0" borderId="2" xfId="0" applyNumberFormat="1" applyFont="1" applyBorder="1" applyAlignment="1">
      <alignment horizontal="left" vertical="top"/>
    </xf>
    <xf numFmtId="0" fontId="10" fillId="0" borderId="2" xfId="0" applyFont="1" applyBorder="1" applyAlignment="1">
      <alignment horizontal="left" vertical="top" wrapText="1"/>
    </xf>
    <xf numFmtId="15" fontId="10" fillId="0" borderId="2" xfId="0" applyNumberFormat="1" applyFont="1" applyBorder="1" applyAlignment="1">
      <alignment horizontal="left" vertical="top" wrapText="1"/>
    </xf>
    <xf numFmtId="43" fontId="15" fillId="0" borderId="2" xfId="0" applyNumberFormat="1" applyFont="1" applyBorder="1" applyAlignment="1">
      <alignment horizontal="left" vertical="top"/>
    </xf>
    <xf numFmtId="0" fontId="16" fillId="0" borderId="8" xfId="0" applyFont="1" applyBorder="1" applyAlignment="1">
      <alignment horizontal="left" vertical="top" textRotation="90"/>
    </xf>
    <xf numFmtId="0" fontId="16" fillId="2" borderId="5" xfId="0" applyFont="1" applyFill="1" applyBorder="1" applyAlignment="1">
      <alignment horizontal="left" vertical="top"/>
    </xf>
    <xf numFmtId="0" fontId="16" fillId="0" borderId="5" xfId="0" applyFont="1" applyBorder="1" applyAlignment="1">
      <alignment horizontal="center" vertical="top" textRotation="90"/>
    </xf>
    <xf numFmtId="0" fontId="16" fillId="0" borderId="5" xfId="0" applyFont="1" applyBorder="1" applyAlignment="1">
      <alignment horizontal="left" vertical="top" textRotation="90"/>
    </xf>
    <xf numFmtId="0" fontId="16" fillId="0" borderId="5" xfId="0" applyFont="1" applyBorder="1" applyAlignment="1">
      <alignment horizontal="left" vertical="top"/>
    </xf>
    <xf numFmtId="0" fontId="17" fillId="0" borderId="0" xfId="0" applyFont="1" applyAlignment="1">
      <alignment horizontal="left" vertical="top"/>
    </xf>
    <xf numFmtId="0" fontId="19" fillId="0" borderId="5" xfId="0" applyFont="1" applyBorder="1" applyAlignment="1">
      <alignment horizontal="center" vertical="top" textRotation="90"/>
    </xf>
    <xf numFmtId="0" fontId="20" fillId="0" borderId="0" xfId="0" applyFont="1" applyAlignment="1">
      <alignment horizontal="left" vertical="top"/>
    </xf>
    <xf numFmtId="0" fontId="18" fillId="0" borderId="16" xfId="0" applyFont="1" applyBorder="1" applyAlignment="1">
      <alignment horizontal="left" vertical="top"/>
    </xf>
    <xf numFmtId="0" fontId="18" fillId="0" borderId="17" xfId="0" applyFont="1" applyBorder="1" applyAlignment="1">
      <alignment horizontal="left" vertical="top"/>
    </xf>
    <xf numFmtId="0" fontId="18" fillId="0" borderId="5" xfId="0" applyFont="1" applyBorder="1" applyAlignment="1">
      <alignment horizontal="center" vertical="center" textRotation="90"/>
    </xf>
    <xf numFmtId="0" fontId="18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textRotation="90"/>
    </xf>
    <xf numFmtId="0" fontId="16" fillId="0" borderId="7" xfId="0" applyFont="1" applyBorder="1" applyAlignment="1">
      <alignment horizontal="left" vertical="top" textRotation="90"/>
    </xf>
    <xf numFmtId="0" fontId="16" fillId="0" borderId="0" xfId="0" applyFont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0" borderId="16" xfId="0" applyFont="1" applyBorder="1" applyAlignment="1">
      <alignment horizontal="left" vertical="top"/>
    </xf>
    <xf numFmtId="0" fontId="16" fillId="0" borderId="17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16" fillId="0" borderId="22" xfId="0" applyFont="1" applyBorder="1" applyAlignment="1">
      <alignment horizontal="left" vertical="top"/>
    </xf>
    <xf numFmtId="43" fontId="10" fillId="4" borderId="2" xfId="0" applyNumberFormat="1" applyFont="1" applyFill="1" applyBorder="1" applyAlignment="1">
      <alignment horizontal="left" vertical="top"/>
    </xf>
    <xf numFmtId="0" fontId="10" fillId="4" borderId="2" xfId="0" applyFont="1" applyFill="1" applyBorder="1" applyAlignment="1">
      <alignment horizontal="left" vertical="top"/>
    </xf>
    <xf numFmtId="0" fontId="6" fillId="4" borderId="2" xfId="0" applyFont="1" applyFill="1" applyBorder="1" applyAlignment="1">
      <alignment horizontal="left" vertical="top"/>
    </xf>
    <xf numFmtId="15" fontId="6" fillId="4" borderId="2" xfId="0" applyNumberFormat="1" applyFont="1" applyFill="1" applyBorder="1" applyAlignment="1">
      <alignment horizontal="left" vertical="top"/>
    </xf>
    <xf numFmtId="0" fontId="16" fillId="5" borderId="5" xfId="0" applyFont="1" applyFill="1" applyBorder="1" applyAlignment="1">
      <alignment horizontal="left" vertical="top"/>
    </xf>
    <xf numFmtId="15" fontId="10" fillId="4" borderId="2" xfId="0" applyNumberFormat="1" applyFont="1" applyFill="1" applyBorder="1" applyAlignment="1">
      <alignment horizontal="left" vertical="top"/>
    </xf>
    <xf numFmtId="15" fontId="9" fillId="0" borderId="2" xfId="0" applyNumberFormat="1" applyFont="1" applyBorder="1" applyAlignment="1">
      <alignment horizontal="left" vertical="top"/>
    </xf>
    <xf numFmtId="43" fontId="10" fillId="7" borderId="2" xfId="0" applyNumberFormat="1" applyFont="1" applyFill="1" applyBorder="1" applyAlignment="1">
      <alignment horizontal="left" vertical="top"/>
    </xf>
    <xf numFmtId="0" fontId="10" fillId="7" borderId="2" xfId="0" applyFont="1" applyFill="1" applyBorder="1" applyAlignment="1">
      <alignment horizontal="left" vertical="top"/>
    </xf>
    <xf numFmtId="15" fontId="10" fillId="7" borderId="2" xfId="0" applyNumberFormat="1" applyFont="1" applyFill="1" applyBorder="1" applyAlignment="1">
      <alignment horizontal="left" vertical="top"/>
    </xf>
    <xf numFmtId="0" fontId="10" fillId="0" borderId="3" xfId="0" applyFont="1" applyFill="1" applyBorder="1" applyAlignment="1">
      <alignment horizontal="left" vertical="top"/>
    </xf>
    <xf numFmtId="43" fontId="10" fillId="0" borderId="2" xfId="0" applyNumberFormat="1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left" vertical="top"/>
    </xf>
    <xf numFmtId="15" fontId="10" fillId="0" borderId="2" xfId="0" applyNumberFormat="1" applyFont="1" applyFill="1" applyBorder="1" applyAlignment="1">
      <alignment horizontal="left" vertical="top"/>
    </xf>
    <xf numFmtId="0" fontId="10" fillId="0" borderId="4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/>
    </xf>
    <xf numFmtId="0" fontId="21" fillId="0" borderId="10" xfId="0" applyFont="1" applyBorder="1" applyAlignment="1">
      <alignment horizontal="left" vertical="top" textRotation="90" wrapText="1"/>
    </xf>
    <xf numFmtId="43" fontId="9" fillId="0" borderId="14" xfId="0" applyNumberFormat="1" applyFont="1" applyBorder="1" applyAlignment="1">
      <alignment horizontal="left" vertical="top"/>
    </xf>
    <xf numFmtId="0" fontId="18" fillId="0" borderId="5" xfId="0" applyFont="1" applyBorder="1" applyAlignment="1">
      <alignment horizontal="left" vertical="top" textRotation="90"/>
    </xf>
    <xf numFmtId="0" fontId="18" fillId="0" borderId="25" xfId="0" applyFont="1" applyBorder="1" applyAlignment="1">
      <alignment horizontal="left" vertical="top" textRotation="90"/>
    </xf>
    <xf numFmtId="43" fontId="10" fillId="8" borderId="2" xfId="0" applyNumberFormat="1" applyFont="1" applyFill="1" applyBorder="1" applyAlignment="1">
      <alignment horizontal="left" vertical="top"/>
    </xf>
    <xf numFmtId="43" fontId="9" fillId="8" borderId="2" xfId="0" applyNumberFormat="1" applyFont="1" applyFill="1" applyBorder="1" applyAlignment="1">
      <alignment horizontal="left" vertical="top"/>
    </xf>
    <xf numFmtId="0" fontId="10" fillId="8" borderId="2" xfId="0" applyFont="1" applyFill="1" applyBorder="1" applyAlignment="1">
      <alignment horizontal="left" vertical="top"/>
    </xf>
    <xf numFmtId="15" fontId="10" fillId="8" borderId="2" xfId="0" applyNumberFormat="1" applyFont="1" applyFill="1" applyBorder="1" applyAlignment="1">
      <alignment horizontal="left" vertical="top"/>
    </xf>
    <xf numFmtId="0" fontId="10" fillId="0" borderId="13" xfId="0" applyFont="1" applyFill="1" applyBorder="1" applyAlignment="1">
      <alignment horizontal="left" vertical="top"/>
    </xf>
    <xf numFmtId="43" fontId="10" fillId="0" borderId="14" xfId="0" applyNumberFormat="1" applyFont="1" applyFill="1" applyBorder="1" applyAlignment="1">
      <alignment horizontal="left" vertical="top"/>
    </xf>
    <xf numFmtId="0" fontId="11" fillId="0" borderId="18" xfId="0" applyFont="1" applyFill="1" applyBorder="1" applyAlignment="1">
      <alignment horizontal="left" vertical="top"/>
    </xf>
    <xf numFmtId="43" fontId="11" fillId="0" borderId="19" xfId="0" applyNumberFormat="1" applyFont="1" applyFill="1" applyBorder="1" applyAlignment="1">
      <alignment horizontal="left" vertical="top"/>
    </xf>
    <xf numFmtId="0" fontId="11" fillId="0" borderId="19" xfId="0" applyFont="1" applyFill="1" applyBorder="1" applyAlignment="1">
      <alignment horizontal="left" vertical="top"/>
    </xf>
    <xf numFmtId="0" fontId="11" fillId="0" borderId="20" xfId="0" applyFont="1" applyFill="1" applyBorder="1" applyAlignment="1">
      <alignment horizontal="left" vertical="top"/>
    </xf>
    <xf numFmtId="0" fontId="11" fillId="0" borderId="22" xfId="0" applyFont="1" applyFill="1" applyBorder="1" applyAlignment="1">
      <alignment horizontal="left" vertical="top"/>
    </xf>
    <xf numFmtId="43" fontId="11" fillId="0" borderId="22" xfId="0" applyNumberFormat="1" applyFont="1" applyFill="1" applyBorder="1" applyAlignment="1">
      <alignment horizontal="left" vertical="top"/>
    </xf>
    <xf numFmtId="0" fontId="16" fillId="0" borderId="22" xfId="0" applyFont="1" applyFill="1" applyBorder="1" applyAlignment="1">
      <alignment horizontal="left" vertical="top"/>
    </xf>
    <xf numFmtId="0" fontId="9" fillId="0" borderId="24" xfId="0" applyNumberFormat="1" applyFont="1" applyFill="1" applyBorder="1" applyAlignment="1">
      <alignment horizontal="left" vertical="top" wrapText="1"/>
    </xf>
    <xf numFmtId="43" fontId="9" fillId="0" borderId="24" xfId="0" applyNumberFormat="1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 vertical="top" textRotation="90" wrapText="1"/>
    </xf>
    <xf numFmtId="0" fontId="9" fillId="0" borderId="24" xfId="0" applyFont="1" applyFill="1" applyBorder="1" applyAlignment="1">
      <alignment horizontal="left" vertical="top" wrapText="1"/>
    </xf>
    <xf numFmtId="0" fontId="11" fillId="0" borderId="21" xfId="0" applyFont="1" applyFill="1" applyBorder="1" applyAlignment="1">
      <alignment horizontal="left" vertical="top"/>
    </xf>
    <xf numFmtId="15" fontId="11" fillId="0" borderId="22" xfId="0" applyNumberFormat="1" applyFont="1" applyFill="1" applyBorder="1" applyAlignment="1">
      <alignment horizontal="left" vertical="top"/>
    </xf>
    <xf numFmtId="0" fontId="8" fillId="0" borderId="23" xfId="0" applyFont="1" applyFill="1" applyBorder="1" applyAlignment="1">
      <alignment horizontal="left" vertical="top" textRotation="90" wrapText="1"/>
    </xf>
    <xf numFmtId="0" fontId="9" fillId="0" borderId="24" xfId="0" applyNumberFormat="1" applyFont="1" applyFill="1" applyBorder="1" applyAlignment="1">
      <alignment horizontal="left" vertical="top" textRotation="90" wrapText="1"/>
    </xf>
    <xf numFmtId="0" fontId="9" fillId="0" borderId="24" xfId="0" applyFont="1" applyFill="1" applyBorder="1" applyAlignment="1">
      <alignment horizontal="left" vertical="top"/>
    </xf>
    <xf numFmtId="15" fontId="6" fillId="0" borderId="2" xfId="0" applyNumberFormat="1" applyFont="1" applyFill="1" applyBorder="1" applyAlignment="1">
      <alignment horizontal="left" vertical="top"/>
    </xf>
    <xf numFmtId="43" fontId="9" fillId="4" borderId="2" xfId="0" applyNumberFormat="1" applyFont="1" applyFill="1" applyBorder="1" applyAlignment="1">
      <alignment horizontal="left" vertical="top"/>
    </xf>
    <xf numFmtId="0" fontId="10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left" vertical="top"/>
    </xf>
    <xf numFmtId="0" fontId="8" fillId="0" borderId="16" xfId="0" applyFont="1" applyFill="1" applyBorder="1" applyAlignment="1">
      <alignment horizontal="left" vertical="top"/>
    </xf>
    <xf numFmtId="0" fontId="8" fillId="0" borderId="17" xfId="0" applyFont="1" applyFill="1" applyBorder="1" applyAlignment="1">
      <alignment horizontal="left" vertical="top"/>
    </xf>
    <xf numFmtId="17" fontId="10" fillId="0" borderId="2" xfId="0" applyNumberFormat="1" applyFont="1" applyBorder="1" applyAlignment="1">
      <alignment horizontal="left" vertical="top"/>
    </xf>
    <xf numFmtId="17" fontId="9" fillId="0" borderId="2" xfId="0" applyNumberFormat="1" applyFont="1" applyBorder="1" applyAlignment="1">
      <alignment horizontal="left" vertical="top"/>
    </xf>
    <xf numFmtId="0" fontId="3" fillId="0" borderId="0" xfId="0" applyFont="1" applyAlignment="1">
      <alignment horizontal="center" vertical="top"/>
    </xf>
    <xf numFmtId="15" fontId="10" fillId="0" borderId="26" xfId="0" applyNumberFormat="1" applyFont="1" applyBorder="1" applyAlignment="1">
      <alignment horizontal="left" vertical="top"/>
    </xf>
    <xf numFmtId="0" fontId="11" fillId="0" borderId="27" xfId="0" applyFont="1" applyBorder="1" applyAlignment="1">
      <alignment horizontal="left" vertical="top"/>
    </xf>
    <xf numFmtId="43" fontId="22" fillId="0" borderId="14" xfId="0" applyNumberFormat="1" applyFont="1" applyBorder="1" applyAlignment="1">
      <alignment horizontal="left" vertical="top"/>
    </xf>
    <xf numFmtId="0" fontId="22" fillId="0" borderId="14" xfId="0" applyFont="1" applyBorder="1" applyAlignment="1">
      <alignment horizontal="left" vertical="top"/>
    </xf>
    <xf numFmtId="0" fontId="16" fillId="0" borderId="28" xfId="0" applyFont="1" applyBorder="1" applyAlignment="1">
      <alignment horizontal="left" vertical="top"/>
    </xf>
    <xf numFmtId="43" fontId="16" fillId="0" borderId="28" xfId="0" applyNumberFormat="1" applyFont="1" applyBorder="1" applyAlignment="1">
      <alignment horizontal="left" vertical="top"/>
    </xf>
    <xf numFmtId="43" fontId="16" fillId="0" borderId="29" xfId="0" applyNumberFormat="1" applyFont="1" applyBorder="1" applyAlignment="1">
      <alignment horizontal="left" vertical="top"/>
    </xf>
    <xf numFmtId="0" fontId="16" fillId="0" borderId="29" xfId="0" applyFont="1" applyBorder="1" applyAlignment="1">
      <alignment horizontal="left" vertical="top"/>
    </xf>
    <xf numFmtId="0" fontId="8" fillId="4" borderId="2" xfId="0" applyFont="1" applyFill="1" applyBorder="1" applyAlignment="1">
      <alignment horizontal="left" vertical="top"/>
    </xf>
    <xf numFmtId="43" fontId="9" fillId="0" borderId="2" xfId="0" applyNumberFormat="1" applyFont="1" applyFill="1" applyBorder="1" applyAlignment="1">
      <alignment horizontal="left" vertical="top"/>
    </xf>
    <xf numFmtId="0" fontId="22" fillId="0" borderId="15" xfId="0" applyFont="1" applyBorder="1" applyAlignment="1">
      <alignment horizontal="left" vertical="top"/>
    </xf>
    <xf numFmtId="0" fontId="16" fillId="0" borderId="30" xfId="0" applyFont="1" applyBorder="1" applyAlignment="1">
      <alignment horizontal="left" vertical="top"/>
    </xf>
    <xf numFmtId="0" fontId="16" fillId="0" borderId="31" xfId="0" applyFont="1" applyBorder="1" applyAlignment="1">
      <alignment horizontal="left" vertical="top"/>
    </xf>
    <xf numFmtId="43" fontId="10" fillId="9" borderId="2" xfId="0" applyNumberFormat="1" applyFont="1" applyFill="1" applyBorder="1" applyAlignment="1">
      <alignment horizontal="left" vertical="top"/>
    </xf>
    <xf numFmtId="0" fontId="10" fillId="9" borderId="2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/>
    </xf>
    <xf numFmtId="0" fontId="9" fillId="0" borderId="13" xfId="0" applyFont="1" applyFill="1" applyBorder="1" applyAlignment="1">
      <alignment horizontal="left" vertical="top"/>
    </xf>
    <xf numFmtId="0" fontId="16" fillId="0" borderId="5" xfId="0" applyFont="1" applyFill="1" applyBorder="1" applyAlignment="1">
      <alignment horizontal="center" vertical="top" textRotation="90"/>
    </xf>
    <xf numFmtId="0" fontId="16" fillId="0" borderId="5" xfId="0" applyFont="1" applyFill="1" applyBorder="1" applyAlignment="1">
      <alignment horizontal="left" vertical="top" textRotation="90"/>
    </xf>
    <xf numFmtId="0" fontId="16" fillId="0" borderId="5" xfId="0" applyFont="1" applyFill="1" applyBorder="1" applyAlignment="1">
      <alignment horizontal="left" vertical="top"/>
    </xf>
    <xf numFmtId="0" fontId="10" fillId="0" borderId="14" xfId="0" applyFont="1" applyFill="1" applyBorder="1" applyAlignment="1">
      <alignment horizontal="left" vertical="top"/>
    </xf>
    <xf numFmtId="0" fontId="10" fillId="0" borderId="15" xfId="0" applyFont="1" applyFill="1" applyBorder="1" applyAlignment="1">
      <alignment horizontal="left" vertical="top"/>
    </xf>
    <xf numFmtId="15" fontId="11" fillId="0" borderId="19" xfId="0" applyNumberFormat="1" applyFont="1" applyFill="1" applyBorder="1" applyAlignment="1">
      <alignment horizontal="left" vertical="top"/>
    </xf>
    <xf numFmtId="43" fontId="16" fillId="0" borderId="14" xfId="0" applyNumberFormat="1" applyFont="1" applyBorder="1" applyAlignment="1">
      <alignment horizontal="left" vertical="top"/>
    </xf>
    <xf numFmtId="0" fontId="13" fillId="0" borderId="16" xfId="0" applyFont="1" applyBorder="1" applyAlignment="1">
      <alignment vertical="center" textRotation="90"/>
    </xf>
    <xf numFmtId="0" fontId="13" fillId="0" borderId="17" xfId="0" applyFont="1" applyBorder="1" applyAlignment="1">
      <alignment vertical="center" textRotation="90"/>
    </xf>
    <xf numFmtId="0" fontId="13" fillId="0" borderId="16" xfId="0" applyFont="1" applyBorder="1" applyAlignment="1">
      <alignment vertical="center"/>
    </xf>
    <xf numFmtId="43" fontId="6" fillId="0" borderId="2" xfId="0" applyNumberFormat="1" applyFont="1" applyFill="1" applyBorder="1" applyAlignment="1">
      <alignment horizontal="left" vertical="top"/>
    </xf>
    <xf numFmtId="43" fontId="22" fillId="2" borderId="14" xfId="0" applyNumberFormat="1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left" vertical="top"/>
    </xf>
    <xf numFmtId="15" fontId="9" fillId="0" borderId="2" xfId="0" applyNumberFormat="1" applyFont="1" applyFill="1" applyBorder="1" applyAlignment="1">
      <alignment horizontal="left" vertical="top"/>
    </xf>
    <xf numFmtId="43" fontId="6" fillId="0" borderId="14" xfId="0" applyNumberFormat="1" applyFont="1" applyFill="1" applyBorder="1" applyAlignment="1">
      <alignment horizontal="left" vertical="top"/>
    </xf>
    <xf numFmtId="43" fontId="22" fillId="0" borderId="14" xfId="0" applyNumberFormat="1" applyFont="1" applyFill="1" applyBorder="1" applyAlignment="1">
      <alignment horizontal="left" vertical="top"/>
    </xf>
    <xf numFmtId="0" fontId="10" fillId="0" borderId="28" xfId="0" applyFont="1" applyBorder="1" applyAlignment="1">
      <alignment horizontal="left" vertical="top"/>
    </xf>
    <xf numFmtId="0" fontId="16" fillId="0" borderId="25" xfId="0" applyFont="1" applyBorder="1" applyAlignment="1">
      <alignment horizontal="left" vertical="top" textRotation="90"/>
    </xf>
    <xf numFmtId="0" fontId="16" fillId="0" borderId="5" xfId="0" applyFont="1" applyBorder="1" applyAlignment="1">
      <alignment horizontal="center" vertical="center" textRotation="90"/>
    </xf>
    <xf numFmtId="0" fontId="16" fillId="0" borderId="5" xfId="0" applyFont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top"/>
    </xf>
    <xf numFmtId="0" fontId="16" fillId="0" borderId="28" xfId="0" applyFont="1" applyFill="1" applyBorder="1" applyAlignment="1">
      <alignment horizontal="left" vertical="top"/>
    </xf>
    <xf numFmtId="0" fontId="16" fillId="0" borderId="30" xfId="0" applyFont="1" applyFill="1" applyBorder="1" applyAlignment="1">
      <alignment horizontal="left" vertical="top"/>
    </xf>
    <xf numFmtId="43" fontId="16" fillId="0" borderId="29" xfId="0" applyNumberFormat="1" applyFont="1" applyFill="1" applyBorder="1" applyAlignment="1">
      <alignment horizontal="left" vertical="top"/>
    </xf>
    <xf numFmtId="0" fontId="16" fillId="0" borderId="31" xfId="0" applyFont="1" applyFill="1" applyBorder="1" applyAlignment="1">
      <alignment horizontal="left" vertical="top"/>
    </xf>
    <xf numFmtId="0" fontId="22" fillId="0" borderId="14" xfId="0" applyFont="1" applyFill="1" applyBorder="1" applyAlignment="1">
      <alignment horizontal="left" vertical="top"/>
    </xf>
    <xf numFmtId="43" fontId="16" fillId="0" borderId="28" xfId="0" applyNumberFormat="1" applyFont="1" applyFill="1" applyBorder="1" applyAlignment="1">
      <alignment horizontal="left" vertical="top"/>
    </xf>
    <xf numFmtId="0" fontId="16" fillId="0" borderId="29" xfId="0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left" vertical="top" wrapText="1"/>
    </xf>
    <xf numFmtId="43" fontId="1" fillId="0" borderId="2" xfId="0" applyNumberFormat="1" applyFont="1" applyBorder="1" applyAlignment="1">
      <alignment horizontal="left" vertical="top"/>
    </xf>
    <xf numFmtId="43" fontId="6" fillId="3" borderId="2" xfId="0" applyNumberFormat="1" applyFont="1" applyFill="1" applyBorder="1" applyAlignment="1">
      <alignment horizontal="left" vertical="top"/>
    </xf>
    <xf numFmtId="16" fontId="9" fillId="0" borderId="2" xfId="0" applyNumberFormat="1" applyFont="1" applyBorder="1" applyAlignment="1">
      <alignment horizontal="left" vertical="top"/>
    </xf>
    <xf numFmtId="15" fontId="4" fillId="0" borderId="2" xfId="0" applyNumberFormat="1" applyFont="1" applyFill="1" applyBorder="1" applyAlignment="1">
      <alignment horizontal="left" vertical="top"/>
    </xf>
    <xf numFmtId="43" fontId="4" fillId="6" borderId="2" xfId="0" applyNumberFormat="1" applyFont="1" applyFill="1" applyBorder="1" applyAlignment="1">
      <alignment horizontal="left" vertical="top"/>
    </xf>
    <xf numFmtId="17" fontId="10" fillId="0" borderId="4" xfId="0" applyNumberFormat="1" applyFont="1" applyBorder="1" applyAlignment="1">
      <alignment horizontal="left" vertical="top"/>
    </xf>
    <xf numFmtId="17" fontId="10" fillId="0" borderId="28" xfId="0" applyNumberFormat="1" applyFont="1" applyBorder="1" applyAlignment="1">
      <alignment horizontal="left" vertical="top"/>
    </xf>
    <xf numFmtId="43" fontId="10" fillId="11" borderId="2" xfId="0" applyNumberFormat="1" applyFont="1" applyFill="1" applyBorder="1" applyAlignment="1">
      <alignment horizontal="left" vertical="top"/>
    </xf>
    <xf numFmtId="43" fontId="10" fillId="10" borderId="2" xfId="0" applyNumberFormat="1" applyFont="1" applyFill="1" applyBorder="1" applyAlignment="1">
      <alignment horizontal="left" vertical="top"/>
    </xf>
    <xf numFmtId="43" fontId="9" fillId="10" borderId="2" xfId="0" applyNumberFormat="1" applyFont="1" applyFill="1" applyBorder="1" applyAlignment="1">
      <alignment horizontal="left" vertical="top"/>
    </xf>
    <xf numFmtId="43" fontId="24" fillId="0" borderId="2" xfId="0" applyNumberFormat="1" applyFont="1" applyBorder="1" applyAlignment="1">
      <alignment horizontal="left" vertical="top"/>
    </xf>
    <xf numFmtId="0" fontId="16" fillId="6" borderId="5" xfId="0" applyFont="1" applyFill="1" applyBorder="1" applyAlignment="1">
      <alignment horizontal="left" vertical="top"/>
    </xf>
    <xf numFmtId="17" fontId="10" fillId="0" borderId="2" xfId="0" applyNumberFormat="1" applyFont="1" applyFill="1" applyBorder="1" applyAlignment="1">
      <alignment horizontal="left" vertical="top"/>
    </xf>
    <xf numFmtId="43" fontId="10" fillId="0" borderId="29" xfId="0" applyNumberFormat="1" applyFont="1" applyBorder="1" applyAlignment="1">
      <alignment horizontal="left" vertical="top"/>
    </xf>
    <xf numFmtId="43" fontId="9" fillId="6" borderId="2" xfId="0" applyNumberFormat="1" applyFont="1" applyFill="1" applyBorder="1" applyAlignment="1">
      <alignment horizontal="left" vertical="top"/>
    </xf>
    <xf numFmtId="0" fontId="28" fillId="0" borderId="0" xfId="0" applyFont="1" applyAlignment="1">
      <alignment horizontal="left" vertical="top"/>
    </xf>
    <xf numFmtId="0" fontId="28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33" fillId="12" borderId="32" xfId="1" applyFont="1" applyFill="1" applyBorder="1" applyAlignment="1">
      <alignment horizontal="left" vertical="top" wrapText="1"/>
    </xf>
    <xf numFmtId="0" fontId="33" fillId="12" borderId="32" xfId="1" applyFont="1" applyFill="1" applyBorder="1" applyAlignment="1">
      <alignment horizontal="left" vertical="top"/>
    </xf>
    <xf numFmtId="0" fontId="34" fillId="12" borderId="32" xfId="1" applyFont="1" applyFill="1" applyBorder="1" applyAlignment="1">
      <alignment horizontal="left" vertical="top"/>
    </xf>
    <xf numFmtId="0" fontId="27" fillId="0" borderId="33" xfId="1" applyFont="1" applyBorder="1" applyAlignment="1">
      <alignment horizontal="left" vertical="top"/>
    </xf>
    <xf numFmtId="0" fontId="27" fillId="0" borderId="34" xfId="1" applyFont="1" applyBorder="1" applyAlignment="1">
      <alignment horizontal="left" vertical="top"/>
    </xf>
    <xf numFmtId="0" fontId="27" fillId="0" borderId="35" xfId="1" applyFont="1" applyBorder="1" applyAlignment="1">
      <alignment horizontal="left" vertical="top"/>
    </xf>
    <xf numFmtId="0" fontId="27" fillId="0" borderId="33" xfId="1" applyFont="1" applyFill="1" applyBorder="1" applyAlignment="1">
      <alignment horizontal="left" vertical="top"/>
    </xf>
    <xf numFmtId="0" fontId="30" fillId="0" borderId="36" xfId="1" applyFont="1" applyBorder="1" applyAlignment="1">
      <alignment horizontal="left" vertical="top"/>
    </xf>
    <xf numFmtId="0" fontId="31" fillId="0" borderId="36" xfId="2" applyFont="1" applyBorder="1" applyAlignment="1">
      <alignment horizontal="left" vertical="top"/>
    </xf>
    <xf numFmtId="0" fontId="30" fillId="0" borderId="36" xfId="1" applyFont="1" applyFill="1" applyBorder="1" applyAlignment="1">
      <alignment horizontal="left" vertical="top"/>
    </xf>
    <xf numFmtId="3" fontId="30" fillId="0" borderId="36" xfId="1" applyNumberFormat="1" applyFont="1" applyBorder="1" applyAlignment="1">
      <alignment horizontal="left" vertical="top"/>
    </xf>
    <xf numFmtId="0" fontId="32" fillId="0" borderId="37" xfId="2" applyFont="1" applyBorder="1" applyAlignment="1">
      <alignment horizontal="left" vertical="top"/>
    </xf>
    <xf numFmtId="0" fontId="32" fillId="0" borderId="37" xfId="1" applyFont="1" applyBorder="1" applyAlignment="1">
      <alignment horizontal="left" vertical="top"/>
    </xf>
    <xf numFmtId="0" fontId="32" fillId="0" borderId="37" xfId="1" applyFont="1" applyFill="1" applyBorder="1" applyAlignment="1">
      <alignment horizontal="left" vertical="top"/>
    </xf>
    <xf numFmtId="0" fontId="30" fillId="0" borderId="38" xfId="1" applyFont="1" applyBorder="1" applyAlignment="1">
      <alignment horizontal="left" vertical="top"/>
    </xf>
    <xf numFmtId="0" fontId="32" fillId="0" borderId="39" xfId="1" applyFont="1" applyBorder="1" applyAlignment="1">
      <alignment horizontal="left" vertical="top"/>
    </xf>
    <xf numFmtId="0" fontId="22" fillId="2" borderId="14" xfId="0" applyFont="1" applyFill="1" applyBorder="1" applyAlignment="1">
      <alignment horizontal="left" vertical="top"/>
    </xf>
    <xf numFmtId="0" fontId="16" fillId="2" borderId="28" xfId="0" applyFont="1" applyFill="1" applyBorder="1" applyAlignment="1">
      <alignment horizontal="left" vertical="top"/>
    </xf>
    <xf numFmtId="43" fontId="16" fillId="2" borderId="28" xfId="0" applyNumberFormat="1" applyFont="1" applyFill="1" applyBorder="1" applyAlignment="1">
      <alignment horizontal="left" vertical="top"/>
    </xf>
    <xf numFmtId="43" fontId="16" fillId="2" borderId="29" xfId="0" applyNumberFormat="1" applyFont="1" applyFill="1" applyBorder="1" applyAlignment="1">
      <alignment horizontal="left" vertical="top"/>
    </xf>
    <xf numFmtId="0" fontId="16" fillId="2" borderId="29" xfId="0" applyFont="1" applyFill="1" applyBorder="1" applyAlignment="1">
      <alignment horizontal="left" vertical="top"/>
    </xf>
    <xf numFmtId="0" fontId="11" fillId="2" borderId="19" xfId="0" applyFont="1" applyFill="1" applyBorder="1" applyAlignment="1">
      <alignment horizontal="left" vertical="top"/>
    </xf>
    <xf numFmtId="17" fontId="10" fillId="0" borderId="14" xfId="0" applyNumberFormat="1" applyFont="1" applyFill="1" applyBorder="1" applyAlignment="1">
      <alignment horizontal="left" vertical="top"/>
    </xf>
    <xf numFmtId="0" fontId="8" fillId="0" borderId="7" xfId="0" applyFont="1" applyFill="1" applyBorder="1" applyAlignment="1">
      <alignment horizontal="left" vertical="top" textRotation="90"/>
    </xf>
    <xf numFmtId="0" fontId="16" fillId="0" borderId="8" xfId="0" applyFont="1" applyFill="1" applyBorder="1" applyAlignment="1">
      <alignment horizontal="left" vertical="top" textRotation="90"/>
    </xf>
    <xf numFmtId="0" fontId="8" fillId="0" borderId="9" xfId="0" applyFont="1" applyFill="1" applyBorder="1" applyAlignment="1">
      <alignment horizontal="left" vertical="top" textRotation="90" wrapText="1"/>
    </xf>
    <xf numFmtId="0" fontId="9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textRotation="90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17" fillId="0" borderId="0" xfId="0" applyFont="1" applyFill="1" applyAlignment="1">
      <alignment horizontal="left" vertical="top"/>
    </xf>
    <xf numFmtId="43" fontId="10" fillId="0" borderId="0" xfId="0" applyNumberFormat="1" applyFont="1" applyFill="1" applyAlignment="1">
      <alignment horizontal="left" vertical="top"/>
    </xf>
    <xf numFmtId="0" fontId="8" fillId="4" borderId="24" xfId="0" applyFont="1" applyFill="1" applyBorder="1" applyAlignment="1">
      <alignment horizontal="left" vertical="top" wrapText="1"/>
    </xf>
    <xf numFmtId="0" fontId="8" fillId="4" borderId="24" xfId="0" applyFont="1" applyFill="1" applyBorder="1" applyAlignment="1">
      <alignment horizontal="left" vertical="top"/>
    </xf>
    <xf numFmtId="43" fontId="6" fillId="4" borderId="2" xfId="0" applyNumberFormat="1" applyFont="1" applyFill="1" applyBorder="1" applyAlignment="1">
      <alignment horizontal="left" vertical="top"/>
    </xf>
    <xf numFmtId="43" fontId="10" fillId="0" borderId="28" xfId="0" applyNumberFormat="1" applyFont="1" applyBorder="1" applyAlignment="1">
      <alignment horizontal="left" vertical="top"/>
    </xf>
    <xf numFmtId="43" fontId="10" fillId="4" borderId="14" xfId="0" applyNumberFormat="1" applyFont="1" applyFill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15" fontId="6" fillId="0" borderId="14" xfId="0" applyNumberFormat="1" applyFont="1" applyBorder="1" applyAlignment="1">
      <alignment horizontal="left" vertical="top"/>
    </xf>
    <xf numFmtId="43" fontId="6" fillId="0" borderId="40" xfId="0" applyNumberFormat="1" applyFont="1" applyBorder="1" applyAlignment="1">
      <alignment horizontal="left" vertical="top"/>
    </xf>
    <xf numFmtId="0" fontId="6" fillId="0" borderId="40" xfId="0" applyFont="1" applyBorder="1" applyAlignment="1">
      <alignment horizontal="left" vertical="top"/>
    </xf>
    <xf numFmtId="15" fontId="6" fillId="0" borderId="40" xfId="0" applyNumberFormat="1" applyFont="1" applyBorder="1" applyAlignment="1">
      <alignment horizontal="left" vertical="top"/>
    </xf>
    <xf numFmtId="0" fontId="10" fillId="4" borderId="2" xfId="0" applyFont="1" applyFill="1" applyBorder="1" applyAlignment="1">
      <alignment horizontal="left" vertical="top" wrapText="1"/>
    </xf>
    <xf numFmtId="0" fontId="10" fillId="4" borderId="28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/>
    </xf>
    <xf numFmtId="15" fontId="6" fillId="0" borderId="2" xfId="0" applyNumberFormat="1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 wrapText="1"/>
    </xf>
    <xf numFmtId="0" fontId="10" fillId="10" borderId="2" xfId="0" applyFont="1" applyFill="1" applyBorder="1" applyAlignment="1">
      <alignment horizontal="left" vertical="top"/>
    </xf>
    <xf numFmtId="15" fontId="10" fillId="10" borderId="2" xfId="0" applyNumberFormat="1" applyFont="1" applyFill="1" applyBorder="1" applyAlignment="1">
      <alignment horizontal="left" vertical="top"/>
    </xf>
    <xf numFmtId="15" fontId="10" fillId="9" borderId="2" xfId="0" applyNumberFormat="1" applyFont="1" applyFill="1" applyBorder="1" applyAlignment="1">
      <alignment horizontal="left" vertical="top"/>
    </xf>
    <xf numFmtId="17" fontId="10" fillId="0" borderId="14" xfId="0" applyNumberFormat="1" applyFont="1" applyBorder="1" applyAlignment="1">
      <alignment horizontal="left" vertical="top"/>
    </xf>
    <xf numFmtId="43" fontId="16" fillId="0" borderId="14" xfId="0" applyNumberFormat="1" applyFont="1" applyFill="1" applyBorder="1" applyAlignment="1">
      <alignment horizontal="left" vertical="top"/>
    </xf>
    <xf numFmtId="0" fontId="11" fillId="0" borderId="43" xfId="0" applyFont="1" applyBorder="1" applyAlignment="1">
      <alignment horizontal="left" vertical="top"/>
    </xf>
    <xf numFmtId="43" fontId="11" fillId="0" borderId="0" xfId="0" applyNumberFormat="1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15" fontId="11" fillId="0" borderId="0" xfId="0" applyNumberFormat="1" applyFont="1" applyBorder="1" applyAlignment="1">
      <alignment horizontal="left" vertical="top"/>
    </xf>
    <xf numFmtId="0" fontId="8" fillId="0" borderId="44" xfId="0" applyFont="1" applyBorder="1" applyAlignment="1">
      <alignment horizontal="left" vertical="top" textRotation="90"/>
    </xf>
    <xf numFmtId="0" fontId="16" fillId="0" borderId="45" xfId="0" applyFont="1" applyBorder="1" applyAlignment="1">
      <alignment horizontal="left" vertical="top" textRotation="90"/>
    </xf>
    <xf numFmtId="0" fontId="8" fillId="0" borderId="18" xfId="0" applyFont="1" applyBorder="1" applyAlignment="1">
      <alignment horizontal="left" vertical="top" textRotation="90" wrapText="1"/>
    </xf>
    <xf numFmtId="0" fontId="9" fillId="0" borderId="19" xfId="0" applyNumberFormat="1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textRotation="90" wrapText="1"/>
    </xf>
    <xf numFmtId="0" fontId="9" fillId="0" borderId="19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/>
    </xf>
    <xf numFmtId="0" fontId="9" fillId="0" borderId="46" xfId="0" applyFont="1" applyBorder="1" applyAlignment="1">
      <alignment horizontal="left" vertical="top"/>
    </xf>
    <xf numFmtId="0" fontId="18" fillId="0" borderId="16" xfId="0" applyFont="1" applyBorder="1" applyAlignment="1">
      <alignment horizontal="left" vertical="top" textRotation="90"/>
    </xf>
    <xf numFmtId="0" fontId="2" fillId="0" borderId="47" xfId="0" applyFont="1" applyBorder="1" applyAlignment="1">
      <alignment horizontal="left" vertical="top" textRotation="90" wrapText="1"/>
    </xf>
    <xf numFmtId="0" fontId="1" fillId="0" borderId="28" xfId="0" applyNumberFormat="1" applyFont="1" applyBorder="1" applyAlignment="1">
      <alignment horizontal="left" vertical="top" textRotation="90" wrapText="1"/>
    </xf>
    <xf numFmtId="0" fontId="1" fillId="0" borderId="28" xfId="0" applyFont="1" applyBorder="1" applyAlignment="1">
      <alignment horizontal="left" vertical="top" textRotation="90" wrapText="1"/>
    </xf>
    <xf numFmtId="0" fontId="1" fillId="0" borderId="28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/>
    </xf>
    <xf numFmtId="0" fontId="2" fillId="0" borderId="48" xfId="0" applyFont="1" applyBorder="1" applyAlignment="1">
      <alignment horizontal="left" vertical="top" textRotation="90" wrapText="1"/>
    </xf>
    <xf numFmtId="43" fontId="1" fillId="0" borderId="28" xfId="0" applyNumberFormat="1" applyFont="1" applyBorder="1" applyAlignment="1">
      <alignment horizontal="left" vertical="top" wrapText="1"/>
    </xf>
    <xf numFmtId="0" fontId="18" fillId="0" borderId="49" xfId="0" applyFont="1" applyBorder="1" applyAlignment="1">
      <alignment horizontal="left" vertical="top" textRotation="90"/>
    </xf>
    <xf numFmtId="0" fontId="18" fillId="0" borderId="50" xfId="0" applyFont="1" applyBorder="1" applyAlignment="1">
      <alignment horizontal="left" vertical="top" textRotation="90"/>
    </xf>
    <xf numFmtId="0" fontId="2" fillId="0" borderId="51" xfId="0" applyFont="1" applyBorder="1" applyAlignment="1">
      <alignment horizontal="left" vertical="top" textRotation="90" wrapText="1"/>
    </xf>
    <xf numFmtId="0" fontId="1" fillId="0" borderId="52" xfId="0" applyNumberFormat="1" applyFont="1" applyBorder="1" applyAlignment="1">
      <alignment horizontal="left" vertical="top" textRotation="90" wrapText="1"/>
    </xf>
    <xf numFmtId="0" fontId="1" fillId="0" borderId="52" xfId="0" applyFont="1" applyBorder="1" applyAlignment="1">
      <alignment horizontal="left" vertical="top" textRotation="90" wrapText="1"/>
    </xf>
    <xf numFmtId="0" fontId="1" fillId="0" borderId="52" xfId="0" applyFont="1" applyBorder="1" applyAlignment="1">
      <alignment horizontal="left" vertical="top" wrapText="1"/>
    </xf>
    <xf numFmtId="0" fontId="1" fillId="0" borderId="53" xfId="0" applyFont="1" applyBorder="1" applyAlignment="1">
      <alignment horizontal="left" vertical="top"/>
    </xf>
    <xf numFmtId="43" fontId="1" fillId="0" borderId="52" xfId="0" applyNumberFormat="1" applyFont="1" applyBorder="1" applyAlignment="1">
      <alignment horizontal="left" vertical="top" wrapText="1"/>
    </xf>
    <xf numFmtId="0" fontId="1" fillId="0" borderId="54" xfId="0" applyFont="1" applyBorder="1" applyAlignment="1">
      <alignment horizontal="left" vertical="top"/>
    </xf>
    <xf numFmtId="0" fontId="16" fillId="0" borderId="49" xfId="0" applyFont="1" applyBorder="1" applyAlignment="1">
      <alignment horizontal="left" vertical="top" textRotation="90"/>
    </xf>
    <xf numFmtId="0" fontId="16" fillId="0" borderId="50" xfId="0" applyFont="1" applyBorder="1" applyAlignment="1">
      <alignment horizontal="left" vertical="top" textRotation="90"/>
    </xf>
    <xf numFmtId="0" fontId="8" fillId="0" borderId="51" xfId="0" applyFont="1" applyBorder="1" applyAlignment="1">
      <alignment horizontal="left" vertical="top" textRotation="90" wrapText="1"/>
    </xf>
    <xf numFmtId="0" fontId="9" fillId="0" borderId="52" xfId="0" applyNumberFormat="1" applyFont="1" applyBorder="1" applyAlignment="1">
      <alignment horizontal="left" vertical="top" wrapText="1"/>
    </xf>
    <xf numFmtId="0" fontId="9" fillId="0" borderId="52" xfId="0" applyFont="1" applyBorder="1" applyAlignment="1">
      <alignment horizontal="left" vertical="top" textRotation="90" wrapText="1"/>
    </xf>
    <xf numFmtId="0" fontId="9" fillId="0" borderId="52" xfId="0" applyFont="1" applyBorder="1" applyAlignment="1">
      <alignment horizontal="left" vertical="top" wrapText="1"/>
    </xf>
    <xf numFmtId="0" fontId="9" fillId="0" borderId="53" xfId="0" applyFont="1" applyBorder="1" applyAlignment="1">
      <alignment horizontal="left" vertical="top"/>
    </xf>
    <xf numFmtId="0" fontId="16" fillId="4" borderId="5" xfId="0" applyFont="1" applyFill="1" applyBorder="1" applyAlignment="1">
      <alignment horizontal="center" vertical="top" textRotation="90"/>
    </xf>
    <xf numFmtId="0" fontId="16" fillId="4" borderId="5" xfId="0" applyFont="1" applyFill="1" applyBorder="1" applyAlignment="1">
      <alignment horizontal="left" vertical="top" textRotation="90"/>
    </xf>
    <xf numFmtId="0" fontId="16" fillId="4" borderId="5" xfId="0" applyFont="1" applyFill="1" applyBorder="1" applyAlignment="1">
      <alignment horizontal="left" vertical="top"/>
    </xf>
    <xf numFmtId="43" fontId="16" fillId="4" borderId="14" xfId="0" applyNumberFormat="1" applyFont="1" applyFill="1" applyBorder="1" applyAlignment="1">
      <alignment horizontal="left" vertical="top"/>
    </xf>
    <xf numFmtId="0" fontId="16" fillId="4" borderId="14" xfId="0" applyFont="1" applyFill="1" applyBorder="1" applyAlignment="1">
      <alignment horizontal="left" vertical="top"/>
    </xf>
    <xf numFmtId="0" fontId="16" fillId="4" borderId="28" xfId="0" applyFont="1" applyFill="1" applyBorder="1" applyAlignment="1">
      <alignment horizontal="left" vertical="top"/>
    </xf>
    <xf numFmtId="43" fontId="16" fillId="4" borderId="28" xfId="0" applyNumberFormat="1" applyFont="1" applyFill="1" applyBorder="1" applyAlignment="1">
      <alignment horizontal="left" vertical="top"/>
    </xf>
    <xf numFmtId="0" fontId="10" fillId="4" borderId="0" xfId="0" applyFont="1" applyFill="1" applyAlignment="1">
      <alignment horizontal="left" vertical="top"/>
    </xf>
    <xf numFmtId="43" fontId="16" fillId="4" borderId="29" xfId="0" applyNumberFormat="1" applyFont="1" applyFill="1" applyBorder="1" applyAlignment="1">
      <alignment horizontal="left" vertical="top"/>
    </xf>
    <xf numFmtId="0" fontId="16" fillId="4" borderId="29" xfId="0" applyFont="1" applyFill="1" applyBorder="1" applyAlignment="1">
      <alignment horizontal="left" vertical="top"/>
    </xf>
    <xf numFmtId="0" fontId="11" fillId="4" borderId="19" xfId="0" applyFont="1" applyFill="1" applyBorder="1" applyAlignment="1">
      <alignment horizontal="left" vertical="top"/>
    </xf>
    <xf numFmtId="43" fontId="22" fillId="4" borderId="14" xfId="0" applyNumberFormat="1" applyFont="1" applyFill="1" applyBorder="1" applyAlignment="1">
      <alignment horizontal="left" vertical="top"/>
    </xf>
    <xf numFmtId="0" fontId="22" fillId="4" borderId="14" xfId="0" applyFont="1" applyFill="1" applyBorder="1" applyAlignment="1">
      <alignment horizontal="left" vertical="top"/>
    </xf>
    <xf numFmtId="0" fontId="16" fillId="4" borderId="0" xfId="0" applyFont="1" applyFill="1" applyAlignment="1">
      <alignment horizontal="left" vertical="top"/>
    </xf>
    <xf numFmtId="0" fontId="11" fillId="4" borderId="21" xfId="0" applyFont="1" applyFill="1" applyBorder="1" applyAlignment="1">
      <alignment horizontal="left" vertical="top"/>
    </xf>
    <xf numFmtId="43" fontId="11" fillId="4" borderId="22" xfId="0" applyNumberFormat="1" applyFont="1" applyFill="1" applyBorder="1" applyAlignment="1">
      <alignment horizontal="left" vertical="top"/>
    </xf>
    <xf numFmtId="0" fontId="11" fillId="4" borderId="22" xfId="0" applyFont="1" applyFill="1" applyBorder="1" applyAlignment="1">
      <alignment horizontal="left" vertical="top"/>
    </xf>
    <xf numFmtId="15" fontId="11" fillId="4" borderId="22" xfId="0" applyNumberFormat="1" applyFont="1" applyFill="1" applyBorder="1" applyAlignment="1">
      <alignment horizontal="left" vertical="top"/>
    </xf>
    <xf numFmtId="0" fontId="16" fillId="4" borderId="22" xfId="0" applyFont="1" applyFill="1" applyBorder="1" applyAlignment="1">
      <alignment horizontal="left" vertical="top"/>
    </xf>
    <xf numFmtId="0" fontId="16" fillId="4" borderId="0" xfId="0" applyFont="1" applyFill="1" applyBorder="1" applyAlignment="1">
      <alignment horizontal="left" vertical="top"/>
    </xf>
    <xf numFmtId="0" fontId="8" fillId="4" borderId="23" xfId="0" applyFont="1" applyFill="1" applyBorder="1" applyAlignment="1">
      <alignment horizontal="left" vertical="top" textRotation="90" wrapText="1"/>
    </xf>
    <xf numFmtId="0" fontId="9" fillId="4" borderId="24" xfId="0" applyNumberFormat="1" applyFont="1" applyFill="1" applyBorder="1" applyAlignment="1">
      <alignment horizontal="left" vertical="top" textRotation="90" wrapText="1"/>
    </xf>
    <xf numFmtId="0" fontId="9" fillId="4" borderId="24" xfId="0" applyFont="1" applyFill="1" applyBorder="1" applyAlignment="1">
      <alignment horizontal="left" vertical="top" textRotation="90" wrapText="1"/>
    </xf>
    <xf numFmtId="0" fontId="9" fillId="4" borderId="24" xfId="0" applyFont="1" applyFill="1" applyBorder="1" applyAlignment="1">
      <alignment horizontal="left" vertical="top" wrapText="1"/>
    </xf>
    <xf numFmtId="0" fontId="9" fillId="4" borderId="24" xfId="0" applyFont="1" applyFill="1" applyBorder="1" applyAlignment="1">
      <alignment horizontal="left" vertical="top"/>
    </xf>
    <xf numFmtId="0" fontId="9" fillId="4" borderId="24" xfId="0" applyNumberFormat="1" applyFont="1" applyFill="1" applyBorder="1" applyAlignment="1">
      <alignment horizontal="left" vertical="top" wrapText="1"/>
    </xf>
    <xf numFmtId="43" fontId="9" fillId="4" borderId="24" xfId="0" applyNumberFormat="1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 vertical="top"/>
    </xf>
    <xf numFmtId="0" fontId="10" fillId="4" borderId="4" xfId="0" applyFont="1" applyFill="1" applyBorder="1" applyAlignment="1">
      <alignment horizontal="left" vertical="top"/>
    </xf>
    <xf numFmtId="0" fontId="16" fillId="4" borderId="16" xfId="0" applyFont="1" applyFill="1" applyBorder="1" applyAlignment="1">
      <alignment horizontal="left" vertical="top"/>
    </xf>
    <xf numFmtId="0" fontId="10" fillId="4" borderId="13" xfId="0" applyFont="1" applyFill="1" applyBorder="1" applyAlignment="1">
      <alignment horizontal="left" vertical="top"/>
    </xf>
    <xf numFmtId="0" fontId="10" fillId="4" borderId="14" xfId="0" applyFont="1" applyFill="1" applyBorder="1" applyAlignment="1">
      <alignment horizontal="left" vertical="top"/>
    </xf>
    <xf numFmtId="0" fontId="10" fillId="4" borderId="15" xfId="0" applyFont="1" applyFill="1" applyBorder="1" applyAlignment="1">
      <alignment horizontal="left" vertical="top"/>
    </xf>
    <xf numFmtId="0" fontId="16" fillId="4" borderId="17" xfId="0" applyFont="1" applyFill="1" applyBorder="1" applyAlignment="1">
      <alignment horizontal="left" vertical="top"/>
    </xf>
    <xf numFmtId="0" fontId="11" fillId="4" borderId="18" xfId="0" applyFont="1" applyFill="1" applyBorder="1" applyAlignment="1">
      <alignment horizontal="left" vertical="top"/>
    </xf>
    <xf numFmtId="43" fontId="11" fillId="4" borderId="19" xfId="0" applyNumberFormat="1" applyFont="1" applyFill="1" applyBorder="1" applyAlignment="1">
      <alignment horizontal="left" vertical="top"/>
    </xf>
    <xf numFmtId="15" fontId="11" fillId="4" borderId="19" xfId="0" applyNumberFormat="1" applyFont="1" applyFill="1" applyBorder="1" applyAlignment="1">
      <alignment horizontal="left" vertical="top"/>
    </xf>
    <xf numFmtId="0" fontId="11" fillId="4" borderId="20" xfId="0" applyFont="1" applyFill="1" applyBorder="1" applyAlignment="1">
      <alignment horizontal="left" vertical="top"/>
    </xf>
    <xf numFmtId="0" fontId="13" fillId="4" borderId="0" xfId="0" applyFont="1" applyFill="1" applyAlignment="1">
      <alignment horizontal="left" vertical="top"/>
    </xf>
    <xf numFmtId="0" fontId="8" fillId="4" borderId="16" xfId="0" applyFont="1" applyFill="1" applyBorder="1" applyAlignment="1">
      <alignment horizontal="left" vertical="top"/>
    </xf>
    <xf numFmtId="0" fontId="8" fillId="4" borderId="17" xfId="0" applyFont="1" applyFill="1" applyBorder="1" applyAlignment="1">
      <alignment horizontal="left" vertical="top"/>
    </xf>
    <xf numFmtId="0" fontId="18" fillId="4" borderId="25" xfId="0" applyFont="1" applyFill="1" applyBorder="1" applyAlignment="1">
      <alignment horizontal="left" vertical="top" textRotation="90"/>
    </xf>
    <xf numFmtId="0" fontId="18" fillId="4" borderId="5" xfId="0" applyFont="1" applyFill="1" applyBorder="1" applyAlignment="1">
      <alignment horizontal="center" vertical="center" textRotation="90"/>
    </xf>
    <xf numFmtId="0" fontId="5" fillId="4" borderId="21" xfId="0" applyFont="1" applyFill="1" applyBorder="1" applyAlignment="1">
      <alignment horizontal="left" vertical="top"/>
    </xf>
    <xf numFmtId="43" fontId="5" fillId="4" borderId="22" xfId="0" applyNumberFormat="1" applyFont="1" applyFill="1" applyBorder="1" applyAlignment="1">
      <alignment horizontal="left" vertical="top"/>
    </xf>
    <xf numFmtId="0" fontId="5" fillId="4" borderId="22" xfId="0" applyFont="1" applyFill="1" applyBorder="1" applyAlignment="1">
      <alignment horizontal="left" vertical="top"/>
    </xf>
    <xf numFmtId="15" fontId="5" fillId="4" borderId="22" xfId="0" applyNumberFormat="1" applyFont="1" applyFill="1" applyBorder="1" applyAlignment="1">
      <alignment horizontal="left" vertical="top"/>
    </xf>
    <xf numFmtId="0" fontId="18" fillId="4" borderId="16" xfId="0" applyFont="1" applyFill="1" applyBorder="1" applyAlignment="1">
      <alignment horizontal="left" vertical="top"/>
    </xf>
    <xf numFmtId="0" fontId="2" fillId="4" borderId="23" xfId="0" applyFont="1" applyFill="1" applyBorder="1" applyAlignment="1">
      <alignment horizontal="left" vertical="top" textRotation="90" wrapText="1"/>
    </xf>
    <xf numFmtId="0" fontId="1" fillId="4" borderId="24" xfId="0" applyNumberFormat="1" applyFont="1" applyFill="1" applyBorder="1" applyAlignment="1">
      <alignment horizontal="left" vertical="top" textRotation="90" wrapText="1"/>
    </xf>
    <xf numFmtId="0" fontId="1" fillId="4" borderId="24" xfId="0" applyFont="1" applyFill="1" applyBorder="1" applyAlignment="1">
      <alignment horizontal="left" vertical="top" textRotation="90" wrapText="1"/>
    </xf>
    <xf numFmtId="0" fontId="1" fillId="4" borderId="24" xfId="0" applyFont="1" applyFill="1" applyBorder="1" applyAlignment="1">
      <alignment horizontal="left" vertical="top" wrapText="1"/>
    </xf>
    <xf numFmtId="0" fontId="1" fillId="4" borderId="24" xfId="0" applyFont="1" applyFill="1" applyBorder="1" applyAlignment="1">
      <alignment horizontal="left" vertical="top"/>
    </xf>
    <xf numFmtId="0" fontId="1" fillId="4" borderId="24" xfId="0" applyNumberFormat="1" applyFont="1" applyFill="1" applyBorder="1" applyAlignment="1">
      <alignment horizontal="left" vertical="top" wrapText="1"/>
    </xf>
    <xf numFmtId="43" fontId="1" fillId="4" borderId="24" xfId="0" applyNumberFormat="1" applyFont="1" applyFill="1" applyBorder="1" applyAlignment="1">
      <alignment horizontal="left" vertical="top" wrapText="1"/>
    </xf>
    <xf numFmtId="0" fontId="18" fillId="4" borderId="5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left" vertical="top"/>
    </xf>
    <xf numFmtId="43" fontId="0" fillId="4" borderId="2" xfId="0" applyNumberFormat="1" applyFill="1" applyBorder="1" applyAlignment="1">
      <alignment horizontal="left" vertical="top"/>
    </xf>
    <xf numFmtId="0" fontId="0" fillId="4" borderId="2" xfId="0" applyFill="1" applyBorder="1" applyAlignment="1">
      <alignment horizontal="left" vertical="top"/>
    </xf>
    <xf numFmtId="15" fontId="0" fillId="4" borderId="2" xfId="0" applyNumberFormat="1" applyFill="1" applyBorder="1" applyAlignment="1">
      <alignment horizontal="left" vertical="top"/>
    </xf>
    <xf numFmtId="0" fontId="0" fillId="4" borderId="4" xfId="0" applyFill="1" applyBorder="1" applyAlignment="1">
      <alignment horizontal="left" vertical="top"/>
    </xf>
    <xf numFmtId="15" fontId="4" fillId="4" borderId="2" xfId="0" applyNumberFormat="1" applyFont="1" applyFill="1" applyBorder="1" applyAlignment="1">
      <alignment horizontal="left" vertical="top"/>
    </xf>
    <xf numFmtId="0" fontId="0" fillId="4" borderId="13" xfId="0" applyFill="1" applyBorder="1" applyAlignment="1">
      <alignment horizontal="left" vertical="top"/>
    </xf>
    <xf numFmtId="0" fontId="0" fillId="4" borderId="14" xfId="0" applyFill="1" applyBorder="1" applyAlignment="1">
      <alignment horizontal="left" vertical="top"/>
    </xf>
    <xf numFmtId="0" fontId="0" fillId="4" borderId="15" xfId="0" applyFill="1" applyBorder="1" applyAlignment="1">
      <alignment horizontal="left" vertical="top"/>
    </xf>
    <xf numFmtId="43" fontId="4" fillId="4" borderId="14" xfId="0" applyNumberFormat="1" applyFont="1" applyFill="1" applyBorder="1" applyAlignment="1">
      <alignment horizontal="left" vertical="top"/>
    </xf>
    <xf numFmtId="0" fontId="18" fillId="4" borderId="17" xfId="0" applyFont="1" applyFill="1" applyBorder="1" applyAlignment="1">
      <alignment horizontal="left" vertical="top"/>
    </xf>
    <xf numFmtId="0" fontId="5" fillId="4" borderId="18" xfId="0" applyFont="1" applyFill="1" applyBorder="1" applyAlignment="1">
      <alignment horizontal="left" vertical="top"/>
    </xf>
    <xf numFmtId="43" fontId="5" fillId="4" borderId="19" xfId="0" applyNumberFormat="1" applyFont="1" applyFill="1" applyBorder="1" applyAlignment="1">
      <alignment horizontal="left" vertical="top"/>
    </xf>
    <xf numFmtId="0" fontId="5" fillId="4" borderId="19" xfId="0" applyFont="1" applyFill="1" applyBorder="1" applyAlignment="1">
      <alignment horizontal="left" vertical="top"/>
    </xf>
    <xf numFmtId="15" fontId="5" fillId="4" borderId="19" xfId="0" applyNumberFormat="1" applyFont="1" applyFill="1" applyBorder="1" applyAlignment="1">
      <alignment horizontal="left" vertical="top"/>
    </xf>
    <xf numFmtId="0" fontId="5" fillId="4" borderId="20" xfId="0" applyFont="1" applyFill="1" applyBorder="1" applyAlignment="1">
      <alignment horizontal="left" vertical="top"/>
    </xf>
    <xf numFmtId="0" fontId="9" fillId="4" borderId="2" xfId="0" applyFont="1" applyFill="1" applyBorder="1" applyAlignment="1">
      <alignment horizontal="left" vertical="top"/>
    </xf>
    <xf numFmtId="15" fontId="9" fillId="4" borderId="2" xfId="0" applyNumberFormat="1" applyFont="1" applyFill="1" applyBorder="1" applyAlignment="1">
      <alignment horizontal="left" vertical="top"/>
    </xf>
    <xf numFmtId="0" fontId="17" fillId="4" borderId="0" xfId="0" applyFont="1" applyFill="1" applyAlignment="1">
      <alignment horizontal="left" vertical="top"/>
    </xf>
    <xf numFmtId="17" fontId="16" fillId="4" borderId="28" xfId="0" applyNumberFormat="1" applyFont="1" applyFill="1" applyBorder="1" applyAlignment="1">
      <alignment horizontal="left" vertical="top"/>
    </xf>
    <xf numFmtId="0" fontId="10" fillId="4" borderId="28" xfId="0" applyFont="1" applyFill="1" applyBorder="1" applyAlignment="1">
      <alignment horizontal="left" vertical="top"/>
    </xf>
    <xf numFmtId="17" fontId="10" fillId="4" borderId="28" xfId="0" applyNumberFormat="1" applyFont="1" applyFill="1" applyBorder="1" applyAlignment="1">
      <alignment horizontal="left" vertical="top"/>
    </xf>
    <xf numFmtId="15" fontId="10" fillId="4" borderId="2" xfId="0" applyNumberFormat="1" applyFont="1" applyFill="1" applyBorder="1" applyAlignment="1">
      <alignment horizontal="left" vertical="top" wrapText="1"/>
    </xf>
    <xf numFmtId="43" fontId="10" fillId="4" borderId="29" xfId="0" applyNumberFormat="1" applyFont="1" applyFill="1" applyBorder="1" applyAlignment="1">
      <alignment horizontal="left" vertical="top"/>
    </xf>
    <xf numFmtId="0" fontId="10" fillId="4" borderId="29" xfId="0" applyFont="1" applyFill="1" applyBorder="1" applyAlignment="1">
      <alignment horizontal="left" vertical="top"/>
    </xf>
    <xf numFmtId="17" fontId="10" fillId="4" borderId="28" xfId="0" applyNumberFormat="1" applyFont="1" applyFill="1" applyBorder="1" applyAlignment="1">
      <alignment horizontal="left" vertical="top" wrapText="1"/>
    </xf>
    <xf numFmtId="15" fontId="1" fillId="4" borderId="2" xfId="0" applyNumberFormat="1" applyFont="1" applyFill="1" applyBorder="1" applyAlignment="1">
      <alignment horizontal="left" vertical="top"/>
    </xf>
    <xf numFmtId="0" fontId="8" fillId="4" borderId="0" xfId="0" applyFont="1" applyFill="1" applyAlignment="1">
      <alignment horizontal="left" vertical="top"/>
    </xf>
    <xf numFmtId="0" fontId="9" fillId="4" borderId="0" xfId="0" applyFont="1" applyFill="1" applyBorder="1" applyAlignment="1">
      <alignment horizontal="left" vertical="top"/>
    </xf>
    <xf numFmtId="0" fontId="22" fillId="4" borderId="15" xfId="0" applyFont="1" applyFill="1" applyBorder="1" applyAlignment="1">
      <alignment horizontal="left" vertical="top"/>
    </xf>
    <xf numFmtId="0" fontId="16" fillId="4" borderId="30" xfId="0" applyFont="1" applyFill="1" applyBorder="1" applyAlignment="1">
      <alignment horizontal="left" vertical="top"/>
    </xf>
    <xf numFmtId="43" fontId="6" fillId="4" borderId="14" xfId="0" applyNumberFormat="1" applyFont="1" applyFill="1" applyBorder="1" applyAlignment="1">
      <alignment horizontal="left" vertical="top"/>
    </xf>
    <xf numFmtId="0" fontId="16" fillId="4" borderId="31" xfId="0" applyFont="1" applyFill="1" applyBorder="1" applyAlignment="1">
      <alignment horizontal="left" vertical="top"/>
    </xf>
    <xf numFmtId="43" fontId="9" fillId="4" borderId="14" xfId="0" applyNumberFormat="1" applyFont="1" applyFill="1" applyBorder="1" applyAlignment="1">
      <alignment horizontal="left" vertical="top"/>
    </xf>
    <xf numFmtId="0" fontId="9" fillId="4" borderId="3" xfId="0" applyFont="1" applyFill="1" applyBorder="1" applyAlignment="1">
      <alignment horizontal="left" vertical="top"/>
    </xf>
    <xf numFmtId="0" fontId="9" fillId="4" borderId="13" xfId="0" applyFont="1" applyFill="1" applyBorder="1" applyAlignment="1">
      <alignment horizontal="left" vertical="top"/>
    </xf>
    <xf numFmtId="0" fontId="13" fillId="4" borderId="16" xfId="0" applyFont="1" applyFill="1" applyBorder="1" applyAlignment="1">
      <alignment vertical="center"/>
    </xf>
    <xf numFmtId="0" fontId="13" fillId="4" borderId="16" xfId="0" applyFont="1" applyFill="1" applyBorder="1" applyAlignment="1">
      <alignment vertical="center" textRotation="90"/>
    </xf>
    <xf numFmtId="0" fontId="13" fillId="4" borderId="17" xfId="0" applyFont="1" applyFill="1" applyBorder="1" applyAlignment="1">
      <alignment vertical="center" textRotation="90"/>
    </xf>
    <xf numFmtId="0" fontId="12" fillId="4" borderId="2" xfId="0" applyFont="1" applyFill="1" applyBorder="1" applyAlignment="1">
      <alignment horizontal="left" vertical="top"/>
    </xf>
    <xf numFmtId="15" fontId="10" fillId="4" borderId="14" xfId="0" applyNumberFormat="1" applyFont="1" applyFill="1" applyBorder="1" applyAlignment="1">
      <alignment horizontal="left" vertical="top"/>
    </xf>
    <xf numFmtId="0" fontId="6" fillId="4" borderId="14" xfId="0" applyFont="1" applyFill="1" applyBorder="1" applyAlignment="1">
      <alignment horizontal="left" vertical="top"/>
    </xf>
    <xf numFmtId="15" fontId="6" fillId="4" borderId="14" xfId="0" applyNumberFormat="1" applyFont="1" applyFill="1" applyBorder="1" applyAlignment="1">
      <alignment horizontal="left" vertical="top"/>
    </xf>
    <xf numFmtId="0" fontId="9" fillId="4" borderId="14" xfId="0" applyFont="1" applyFill="1" applyBorder="1" applyAlignment="1">
      <alignment horizontal="left" vertical="top"/>
    </xf>
    <xf numFmtId="15" fontId="9" fillId="4" borderId="14" xfId="0" applyNumberFormat="1" applyFont="1" applyFill="1" applyBorder="1" applyAlignment="1">
      <alignment horizontal="left" vertical="top"/>
    </xf>
    <xf numFmtId="0" fontId="14" fillId="4" borderId="2" xfId="0" applyFont="1" applyFill="1" applyBorder="1" applyAlignment="1">
      <alignment horizontal="left" vertical="top"/>
    </xf>
    <xf numFmtId="17" fontId="10" fillId="4" borderId="14" xfId="0" applyNumberFormat="1" applyFont="1" applyFill="1" applyBorder="1" applyAlignment="1">
      <alignment horizontal="left" vertical="top"/>
    </xf>
    <xf numFmtId="17" fontId="10" fillId="4" borderId="2" xfId="0" applyNumberFormat="1" applyFont="1" applyFill="1" applyBorder="1" applyAlignment="1">
      <alignment horizontal="left" vertical="top"/>
    </xf>
    <xf numFmtId="0" fontId="17" fillId="13" borderId="0" xfId="0" applyFont="1" applyFill="1" applyAlignment="1">
      <alignment horizontal="left" vertical="top"/>
    </xf>
    <xf numFmtId="0" fontId="16" fillId="13" borderId="5" xfId="0" applyFont="1" applyFill="1" applyBorder="1" applyAlignment="1">
      <alignment horizontal="center" vertical="top" textRotation="90"/>
    </xf>
    <xf numFmtId="0" fontId="11" fillId="13" borderId="21" xfId="0" applyFont="1" applyFill="1" applyBorder="1" applyAlignment="1">
      <alignment horizontal="left" vertical="top"/>
    </xf>
    <xf numFmtId="43" fontId="11" fillId="13" borderId="22" xfId="0" applyNumberFormat="1" applyFont="1" applyFill="1" applyBorder="1" applyAlignment="1">
      <alignment horizontal="left" vertical="top"/>
    </xf>
    <xf numFmtId="0" fontId="11" fillId="13" borderId="22" xfId="0" applyFont="1" applyFill="1" applyBorder="1" applyAlignment="1">
      <alignment horizontal="left" vertical="top"/>
    </xf>
    <xf numFmtId="15" fontId="11" fillId="13" borderId="22" xfId="0" applyNumberFormat="1" applyFont="1" applyFill="1" applyBorder="1" applyAlignment="1">
      <alignment horizontal="left" vertical="top"/>
    </xf>
    <xf numFmtId="0" fontId="16" fillId="13" borderId="22" xfId="0" applyFont="1" applyFill="1" applyBorder="1" applyAlignment="1">
      <alignment horizontal="left" vertical="top"/>
    </xf>
    <xf numFmtId="0" fontId="16" fillId="13" borderId="5" xfId="0" applyFont="1" applyFill="1" applyBorder="1" applyAlignment="1">
      <alignment horizontal="left" vertical="top" textRotation="90"/>
    </xf>
    <xf numFmtId="0" fontId="8" fillId="13" borderId="23" xfId="0" applyFont="1" applyFill="1" applyBorder="1" applyAlignment="1">
      <alignment horizontal="left" vertical="top" textRotation="90" wrapText="1"/>
    </xf>
    <xf numFmtId="0" fontId="9" fillId="13" borderId="24" xfId="0" applyNumberFormat="1" applyFont="1" applyFill="1" applyBorder="1" applyAlignment="1">
      <alignment horizontal="left" vertical="top" textRotation="90" wrapText="1"/>
    </xf>
    <xf numFmtId="0" fontId="9" fillId="13" borderId="24" xfId="0" applyFont="1" applyFill="1" applyBorder="1" applyAlignment="1">
      <alignment horizontal="left" vertical="top" textRotation="90" wrapText="1"/>
    </xf>
    <xf numFmtId="0" fontId="9" fillId="13" borderId="24" xfId="0" applyFont="1" applyFill="1" applyBorder="1" applyAlignment="1">
      <alignment horizontal="left" vertical="top" wrapText="1"/>
    </xf>
    <xf numFmtId="0" fontId="9" fillId="13" borderId="24" xfId="0" applyFont="1" applyFill="1" applyBorder="1" applyAlignment="1">
      <alignment horizontal="left" vertical="top"/>
    </xf>
    <xf numFmtId="0" fontId="9" fillId="13" borderId="24" xfId="0" applyNumberFormat="1" applyFont="1" applyFill="1" applyBorder="1" applyAlignment="1">
      <alignment horizontal="left" vertical="top" wrapText="1"/>
    </xf>
    <xf numFmtId="43" fontId="9" fillId="13" borderId="24" xfId="0" applyNumberFormat="1" applyFont="1" applyFill="1" applyBorder="1" applyAlignment="1">
      <alignment horizontal="left" vertical="top" wrapText="1"/>
    </xf>
    <xf numFmtId="0" fontId="8" fillId="13" borderId="2" xfId="0" applyFont="1" applyFill="1" applyBorder="1" applyAlignment="1">
      <alignment horizontal="left" vertical="top"/>
    </xf>
    <xf numFmtId="0" fontId="13" fillId="13" borderId="0" xfId="0" applyFont="1" applyFill="1" applyAlignment="1">
      <alignment horizontal="left" vertical="top"/>
    </xf>
    <xf numFmtId="0" fontId="16" fillId="13" borderId="5" xfId="0" applyFont="1" applyFill="1" applyBorder="1" applyAlignment="1">
      <alignment horizontal="left" vertical="top"/>
    </xf>
    <xf numFmtId="0" fontId="10" fillId="13" borderId="3" xfId="0" applyFont="1" applyFill="1" applyBorder="1" applyAlignment="1">
      <alignment horizontal="left" vertical="top"/>
    </xf>
    <xf numFmtId="43" fontId="10" fillId="13" borderId="2" xfId="0" applyNumberFormat="1" applyFont="1" applyFill="1" applyBorder="1" applyAlignment="1">
      <alignment horizontal="left" vertical="top"/>
    </xf>
    <xf numFmtId="0" fontId="10" fillId="13" borderId="2" xfId="0" applyFont="1" applyFill="1" applyBorder="1" applyAlignment="1">
      <alignment horizontal="left" vertical="top"/>
    </xf>
    <xf numFmtId="15" fontId="10" fillId="13" borderId="2" xfId="0" applyNumberFormat="1" applyFont="1" applyFill="1" applyBorder="1" applyAlignment="1">
      <alignment horizontal="left" vertical="top"/>
    </xf>
    <xf numFmtId="0" fontId="10" fillId="13" borderId="4" xfId="0" applyFont="1" applyFill="1" applyBorder="1" applyAlignment="1">
      <alignment horizontal="left" vertical="top"/>
    </xf>
    <xf numFmtId="43" fontId="16" fillId="13" borderId="14" xfId="0" applyNumberFormat="1" applyFont="1" applyFill="1" applyBorder="1" applyAlignment="1">
      <alignment horizontal="left" vertical="top"/>
    </xf>
    <xf numFmtId="0" fontId="22" fillId="13" borderId="14" xfId="0" applyFont="1" applyFill="1" applyBorder="1" applyAlignment="1">
      <alignment horizontal="left" vertical="top"/>
    </xf>
    <xf numFmtId="0" fontId="16" fillId="13" borderId="16" xfId="0" applyFont="1" applyFill="1" applyBorder="1" applyAlignment="1">
      <alignment horizontal="left" vertical="top"/>
    </xf>
    <xf numFmtId="0" fontId="16" fillId="13" borderId="28" xfId="0" applyFont="1" applyFill="1" applyBorder="1" applyAlignment="1">
      <alignment horizontal="left" vertical="top"/>
    </xf>
    <xf numFmtId="43" fontId="9" fillId="13" borderId="2" xfId="0" applyNumberFormat="1" applyFont="1" applyFill="1" applyBorder="1" applyAlignment="1">
      <alignment horizontal="left" vertical="top"/>
    </xf>
    <xf numFmtId="0" fontId="9" fillId="13" borderId="2" xfId="0" applyFont="1" applyFill="1" applyBorder="1" applyAlignment="1">
      <alignment horizontal="left" vertical="top"/>
    </xf>
    <xf numFmtId="15" fontId="9" fillId="13" borderId="2" xfId="0" applyNumberFormat="1" applyFont="1" applyFill="1" applyBorder="1" applyAlignment="1">
      <alignment horizontal="left" vertical="top"/>
    </xf>
    <xf numFmtId="43" fontId="16" fillId="13" borderId="28" xfId="0" applyNumberFormat="1" applyFont="1" applyFill="1" applyBorder="1" applyAlignment="1">
      <alignment horizontal="left" vertical="top"/>
    </xf>
    <xf numFmtId="0" fontId="10" fillId="13" borderId="13" xfId="0" applyFont="1" applyFill="1" applyBorder="1" applyAlignment="1">
      <alignment horizontal="left" vertical="top"/>
    </xf>
    <xf numFmtId="43" fontId="10" fillId="13" borderId="14" xfId="0" applyNumberFormat="1" applyFont="1" applyFill="1" applyBorder="1" applyAlignment="1">
      <alignment horizontal="left" vertical="top"/>
    </xf>
    <xf numFmtId="0" fontId="10" fillId="13" borderId="14" xfId="0" applyFont="1" applyFill="1" applyBorder="1" applyAlignment="1">
      <alignment horizontal="left" vertical="top"/>
    </xf>
    <xf numFmtId="0" fontId="10" fillId="13" borderId="15" xfId="0" applyFont="1" applyFill="1" applyBorder="1" applyAlignment="1">
      <alignment horizontal="left" vertical="top"/>
    </xf>
    <xf numFmtId="43" fontId="6" fillId="13" borderId="14" xfId="0" applyNumberFormat="1" applyFont="1" applyFill="1" applyBorder="1" applyAlignment="1">
      <alignment horizontal="left" vertical="top"/>
    </xf>
    <xf numFmtId="43" fontId="6" fillId="13" borderId="2" xfId="0" applyNumberFormat="1" applyFont="1" applyFill="1" applyBorder="1" applyAlignment="1">
      <alignment horizontal="left" vertical="top"/>
    </xf>
    <xf numFmtId="43" fontId="16" fillId="13" borderId="29" xfId="0" applyNumberFormat="1" applyFont="1" applyFill="1" applyBorder="1" applyAlignment="1">
      <alignment horizontal="left" vertical="top"/>
    </xf>
    <xf numFmtId="0" fontId="16" fillId="13" borderId="29" xfId="0" applyFont="1" applyFill="1" applyBorder="1" applyAlignment="1">
      <alignment horizontal="left" vertical="top"/>
    </xf>
    <xf numFmtId="0" fontId="16" fillId="13" borderId="17" xfId="0" applyFont="1" applyFill="1" applyBorder="1" applyAlignment="1">
      <alignment horizontal="left" vertical="top"/>
    </xf>
    <xf numFmtId="0" fontId="11" fillId="13" borderId="18" xfId="0" applyFont="1" applyFill="1" applyBorder="1" applyAlignment="1">
      <alignment horizontal="left" vertical="top"/>
    </xf>
    <xf numFmtId="43" fontId="11" fillId="13" borderId="19" xfId="0" applyNumberFormat="1" applyFont="1" applyFill="1" applyBorder="1" applyAlignment="1">
      <alignment horizontal="left" vertical="top"/>
    </xf>
    <xf numFmtId="0" fontId="11" fillId="13" borderId="19" xfId="0" applyFont="1" applyFill="1" applyBorder="1" applyAlignment="1">
      <alignment horizontal="left" vertical="top"/>
    </xf>
    <xf numFmtId="15" fontId="11" fillId="13" borderId="19" xfId="0" applyNumberFormat="1" applyFont="1" applyFill="1" applyBorder="1" applyAlignment="1">
      <alignment horizontal="left" vertical="top"/>
    </xf>
    <xf numFmtId="0" fontId="11" fillId="13" borderId="20" xfId="0" applyFont="1" applyFill="1" applyBorder="1" applyAlignment="1">
      <alignment horizontal="left" vertical="top"/>
    </xf>
    <xf numFmtId="0" fontId="10" fillId="13" borderId="0" xfId="0" applyFont="1" applyFill="1" applyAlignment="1">
      <alignment horizontal="left" vertical="top"/>
    </xf>
    <xf numFmtId="43" fontId="22" fillId="13" borderId="14" xfId="0" applyNumberFormat="1" applyFont="1" applyFill="1" applyBorder="1" applyAlignment="1">
      <alignment horizontal="left" vertical="top"/>
    </xf>
    <xf numFmtId="0" fontId="8" fillId="13" borderId="16" xfId="0" applyFont="1" applyFill="1" applyBorder="1" applyAlignment="1">
      <alignment horizontal="left" vertical="top"/>
    </xf>
    <xf numFmtId="0" fontId="8" fillId="13" borderId="17" xfId="0" applyFont="1" applyFill="1" applyBorder="1" applyAlignment="1">
      <alignment horizontal="left" vertical="top"/>
    </xf>
    <xf numFmtId="15" fontId="6" fillId="13" borderId="2" xfId="0" applyNumberFormat="1" applyFont="1" applyFill="1" applyBorder="1" applyAlignment="1">
      <alignment horizontal="left" vertical="top"/>
    </xf>
    <xf numFmtId="0" fontId="18" fillId="5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top"/>
    </xf>
    <xf numFmtId="0" fontId="6" fillId="4" borderId="2" xfId="0" applyFont="1" applyFill="1" applyBorder="1" applyAlignment="1">
      <alignment horizontal="left" vertical="top" wrapText="1"/>
    </xf>
    <xf numFmtId="0" fontId="9" fillId="4" borderId="30" xfId="0" applyFont="1" applyFill="1" applyBorder="1" applyAlignment="1">
      <alignment horizontal="left" vertical="top"/>
    </xf>
    <xf numFmtId="17" fontId="10" fillId="4" borderId="4" xfId="0" applyNumberFormat="1" applyFont="1" applyFill="1" applyBorder="1" applyAlignment="1">
      <alignment horizontal="left" vertical="top"/>
    </xf>
    <xf numFmtId="43" fontId="9" fillId="4" borderId="29" xfId="0" applyNumberFormat="1" applyFont="1" applyFill="1" applyBorder="1" applyAlignment="1">
      <alignment horizontal="left" vertical="top"/>
    </xf>
    <xf numFmtId="0" fontId="9" fillId="4" borderId="31" xfId="0" applyFont="1" applyFill="1" applyBorder="1" applyAlignment="1">
      <alignment horizontal="left" vertical="top"/>
    </xf>
    <xf numFmtId="15" fontId="10" fillId="4" borderId="0" xfId="0" applyNumberFormat="1" applyFont="1" applyFill="1" applyAlignment="1">
      <alignment horizontal="left" vertical="top"/>
    </xf>
    <xf numFmtId="15" fontId="9" fillId="4" borderId="28" xfId="0" applyNumberFormat="1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11" fillId="4" borderId="43" xfId="0" applyFont="1" applyFill="1" applyBorder="1" applyAlignment="1">
      <alignment horizontal="left" vertical="top"/>
    </xf>
    <xf numFmtId="43" fontId="11" fillId="4" borderId="0" xfId="0" applyNumberFormat="1" applyFont="1" applyFill="1" applyBorder="1" applyAlignment="1">
      <alignment horizontal="left" vertical="top"/>
    </xf>
    <xf numFmtId="0" fontId="11" fillId="4" borderId="0" xfId="0" applyFont="1" applyFill="1" applyBorder="1" applyAlignment="1">
      <alignment horizontal="left" vertical="top"/>
    </xf>
    <xf numFmtId="15" fontId="11" fillId="4" borderId="0" xfId="0" applyNumberFormat="1" applyFont="1" applyFill="1" applyBorder="1" applyAlignment="1">
      <alignment horizontal="left" vertical="top"/>
    </xf>
    <xf numFmtId="17" fontId="0" fillId="0" borderId="0" xfId="0" applyNumberFormat="1" applyAlignment="1">
      <alignment horizontal="left" vertical="top"/>
    </xf>
    <xf numFmtId="0" fontId="10" fillId="4" borderId="41" xfId="0" applyFont="1" applyFill="1" applyBorder="1" applyAlignment="1">
      <alignment horizontal="left" vertical="top"/>
    </xf>
    <xf numFmtId="43" fontId="10" fillId="4" borderId="40" xfId="0" applyNumberFormat="1" applyFont="1" applyFill="1" applyBorder="1" applyAlignment="1">
      <alignment horizontal="left" vertical="top"/>
    </xf>
    <xf numFmtId="0" fontId="10" fillId="4" borderId="40" xfId="0" applyFont="1" applyFill="1" applyBorder="1" applyAlignment="1">
      <alignment horizontal="left" vertical="top"/>
    </xf>
    <xf numFmtId="15" fontId="10" fillId="4" borderId="40" xfId="0" applyNumberFormat="1" applyFont="1" applyFill="1" applyBorder="1" applyAlignment="1">
      <alignment horizontal="left" vertical="top"/>
    </xf>
    <xf numFmtId="0" fontId="10" fillId="4" borderId="42" xfId="0" applyFont="1" applyFill="1" applyBorder="1" applyAlignment="1">
      <alignment horizontal="left" vertical="top"/>
    </xf>
    <xf numFmtId="43" fontId="9" fillId="4" borderId="40" xfId="0" applyNumberFormat="1" applyFont="1" applyFill="1" applyBorder="1" applyAlignment="1">
      <alignment horizontal="left" vertical="top"/>
    </xf>
    <xf numFmtId="0" fontId="9" fillId="4" borderId="40" xfId="0" applyFont="1" applyFill="1" applyBorder="1" applyAlignment="1">
      <alignment horizontal="left" vertical="top"/>
    </xf>
    <xf numFmtId="15" fontId="9" fillId="4" borderId="40" xfId="0" applyNumberFormat="1" applyFont="1" applyFill="1" applyBorder="1" applyAlignment="1">
      <alignment horizontal="left" vertical="top"/>
    </xf>
    <xf numFmtId="0" fontId="16" fillId="0" borderId="14" xfId="0" applyFont="1" applyFill="1" applyBorder="1" applyAlignment="1">
      <alignment horizontal="left" vertical="top"/>
    </xf>
    <xf numFmtId="43" fontId="9" fillId="5" borderId="2" xfId="0" applyNumberFormat="1" applyFont="1" applyFill="1" applyBorder="1" applyAlignment="1">
      <alignment horizontal="left" vertical="top"/>
    </xf>
    <xf numFmtId="0" fontId="9" fillId="5" borderId="2" xfId="0" applyFont="1" applyFill="1" applyBorder="1" applyAlignment="1">
      <alignment horizontal="left" vertical="top"/>
    </xf>
    <xf numFmtId="15" fontId="9" fillId="5" borderId="2" xfId="0" applyNumberFormat="1" applyFont="1" applyFill="1" applyBorder="1" applyAlignment="1">
      <alignment horizontal="left" vertical="top"/>
    </xf>
    <xf numFmtId="43" fontId="4" fillId="0" borderId="2" xfId="0" applyNumberFormat="1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0" fontId="8" fillId="14" borderId="18" xfId="0" applyFont="1" applyFill="1" applyBorder="1" applyAlignment="1">
      <alignment horizontal="left" vertical="top" textRotation="90" wrapText="1"/>
    </xf>
    <xf numFmtId="0" fontId="9" fillId="14" borderId="19" xfId="0" applyNumberFormat="1" applyFont="1" applyFill="1" applyBorder="1" applyAlignment="1">
      <alignment horizontal="left" vertical="top" wrapText="1"/>
    </xf>
    <xf numFmtId="0" fontId="9" fillId="14" borderId="19" xfId="0" applyFont="1" applyFill="1" applyBorder="1" applyAlignment="1">
      <alignment horizontal="left" vertical="top" textRotation="90" wrapText="1"/>
    </xf>
    <xf numFmtId="0" fontId="9" fillId="14" borderId="19" xfId="0" applyFont="1" applyFill="1" applyBorder="1" applyAlignment="1">
      <alignment horizontal="left" vertical="top" wrapText="1"/>
    </xf>
    <xf numFmtId="0" fontId="9" fillId="15" borderId="19" xfId="0" applyNumberFormat="1" applyFont="1" applyFill="1" applyBorder="1" applyAlignment="1">
      <alignment horizontal="left" vertical="top" wrapText="1"/>
    </xf>
    <xf numFmtId="0" fontId="9" fillId="15" borderId="19" xfId="0" applyFont="1" applyFill="1" applyBorder="1" applyAlignment="1">
      <alignment horizontal="left" vertical="top" textRotation="90" wrapText="1"/>
    </xf>
    <xf numFmtId="0" fontId="9" fillId="15" borderId="19" xfId="0" applyFont="1" applyFill="1" applyBorder="1" applyAlignment="1">
      <alignment horizontal="left" vertical="top" wrapText="1"/>
    </xf>
    <xf numFmtId="43" fontId="10" fillId="0" borderId="28" xfId="0" applyNumberFormat="1" applyFont="1" applyBorder="1" applyAlignment="1">
      <alignment horizontal="left" vertical="top" wrapText="1"/>
    </xf>
    <xf numFmtId="0" fontId="10" fillId="4" borderId="4" xfId="0" applyFont="1" applyFill="1" applyBorder="1" applyAlignment="1">
      <alignment horizontal="left" vertical="top" wrapText="1"/>
    </xf>
    <xf numFmtId="0" fontId="16" fillId="0" borderId="16" xfId="0" applyFont="1" applyFill="1" applyBorder="1" applyAlignment="1">
      <alignment horizontal="left" vertical="top"/>
    </xf>
    <xf numFmtId="0" fontId="16" fillId="0" borderId="17" xfId="0" applyFont="1" applyFill="1" applyBorder="1" applyAlignment="1">
      <alignment horizontal="left" vertical="top"/>
    </xf>
    <xf numFmtId="0" fontId="18" fillId="0" borderId="25" xfId="0" applyFont="1" applyFill="1" applyBorder="1" applyAlignment="1">
      <alignment horizontal="left" vertical="top" textRotation="90"/>
    </xf>
    <xf numFmtId="0" fontId="18" fillId="0" borderId="5" xfId="0" applyFont="1" applyFill="1" applyBorder="1" applyAlignment="1">
      <alignment horizontal="center" vertical="center" textRotation="90"/>
    </xf>
    <xf numFmtId="0" fontId="5" fillId="0" borderId="21" xfId="0" applyFont="1" applyFill="1" applyBorder="1" applyAlignment="1">
      <alignment horizontal="left" vertical="top"/>
    </xf>
    <xf numFmtId="43" fontId="5" fillId="0" borderId="22" xfId="0" applyNumberFormat="1" applyFont="1" applyFill="1" applyBorder="1" applyAlignment="1">
      <alignment horizontal="left" vertical="top"/>
    </xf>
    <xf numFmtId="0" fontId="5" fillId="0" borderId="22" xfId="0" applyFont="1" applyFill="1" applyBorder="1" applyAlignment="1">
      <alignment horizontal="left" vertical="top"/>
    </xf>
    <xf numFmtId="15" fontId="5" fillId="0" borderId="22" xfId="0" applyNumberFormat="1" applyFont="1" applyFill="1" applyBorder="1" applyAlignment="1">
      <alignment horizontal="left" vertical="top"/>
    </xf>
    <xf numFmtId="0" fontId="18" fillId="0" borderId="16" xfId="0" applyFont="1" applyFill="1" applyBorder="1" applyAlignment="1">
      <alignment horizontal="left" vertical="top"/>
    </xf>
    <xf numFmtId="0" fontId="2" fillId="0" borderId="23" xfId="0" applyFont="1" applyFill="1" applyBorder="1" applyAlignment="1">
      <alignment horizontal="left" vertical="top" textRotation="90" wrapText="1"/>
    </xf>
    <xf numFmtId="0" fontId="1" fillId="0" borderId="24" xfId="0" applyNumberFormat="1" applyFont="1" applyFill="1" applyBorder="1" applyAlignment="1">
      <alignment horizontal="left" vertical="top" textRotation="90" wrapText="1"/>
    </xf>
    <xf numFmtId="0" fontId="1" fillId="0" borderId="24" xfId="0" applyFont="1" applyFill="1" applyBorder="1" applyAlignment="1">
      <alignment horizontal="left" vertical="top" textRotation="90" wrapText="1"/>
    </xf>
    <xf numFmtId="0" fontId="1" fillId="0" borderId="24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/>
    </xf>
    <xf numFmtId="0" fontId="1" fillId="0" borderId="24" xfId="0" applyNumberFormat="1" applyFont="1" applyFill="1" applyBorder="1" applyAlignment="1">
      <alignment horizontal="left" vertical="top" wrapText="1"/>
    </xf>
    <xf numFmtId="43" fontId="1" fillId="0" borderId="24" xfId="0" applyNumberFormat="1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/>
    </xf>
    <xf numFmtId="43" fontId="0" fillId="0" borderId="2" xfId="0" applyNumberFormat="1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15" fontId="0" fillId="0" borderId="2" xfId="0" applyNumberFormat="1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0" fillId="0" borderId="13" xfId="0" applyFill="1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43" fontId="4" fillId="0" borderId="14" xfId="0" applyNumberFormat="1" applyFont="1" applyFill="1" applyBorder="1" applyAlignment="1">
      <alignment horizontal="left" vertical="top"/>
    </xf>
    <xf numFmtId="0" fontId="18" fillId="0" borderId="17" xfId="0" applyFont="1" applyFill="1" applyBorder="1" applyAlignment="1">
      <alignment horizontal="left" vertical="top"/>
    </xf>
    <xf numFmtId="0" fontId="5" fillId="0" borderId="18" xfId="0" applyFont="1" applyFill="1" applyBorder="1" applyAlignment="1">
      <alignment horizontal="left" vertical="top"/>
    </xf>
    <xf numFmtId="43" fontId="5" fillId="0" borderId="19" xfId="0" applyNumberFormat="1" applyFont="1" applyFill="1" applyBorder="1" applyAlignment="1">
      <alignment horizontal="left" vertical="top"/>
    </xf>
    <xf numFmtId="0" fontId="5" fillId="0" borderId="19" xfId="0" applyFont="1" applyFill="1" applyBorder="1" applyAlignment="1">
      <alignment horizontal="left" vertical="top"/>
    </xf>
    <xf numFmtId="15" fontId="5" fillId="0" borderId="19" xfId="0" applyNumberFormat="1" applyFont="1" applyFill="1" applyBorder="1" applyAlignment="1">
      <alignment horizontal="left" vertical="top"/>
    </xf>
    <xf numFmtId="0" fontId="5" fillId="0" borderId="20" xfId="0" applyFont="1" applyFill="1" applyBorder="1" applyAlignment="1">
      <alignment horizontal="left" vertical="top"/>
    </xf>
    <xf numFmtId="44" fontId="10" fillId="0" borderId="2" xfId="0" applyNumberFormat="1" applyFont="1" applyBorder="1" applyAlignment="1">
      <alignment horizontal="left" vertical="top"/>
    </xf>
    <xf numFmtId="44" fontId="0" fillId="0" borderId="2" xfId="0" applyNumberFormat="1" applyBorder="1" applyAlignment="1">
      <alignment horizontal="right" vertical="top"/>
    </xf>
    <xf numFmtId="15" fontId="16" fillId="4" borderId="29" xfId="0" applyNumberFormat="1" applyFont="1" applyFill="1" applyBorder="1" applyAlignment="1">
      <alignment horizontal="left" vertical="top"/>
    </xf>
    <xf numFmtId="17" fontId="16" fillId="4" borderId="29" xfId="0" applyNumberFormat="1" applyFont="1" applyFill="1" applyBorder="1" applyAlignment="1">
      <alignment horizontal="left" vertical="top"/>
    </xf>
    <xf numFmtId="0" fontId="10" fillId="0" borderId="47" xfId="0" applyFont="1" applyBorder="1" applyAlignment="1">
      <alignment horizontal="left" vertical="top"/>
    </xf>
    <xf numFmtId="15" fontId="10" fillId="0" borderId="28" xfId="0" applyNumberFormat="1" applyFont="1" applyBorder="1" applyAlignment="1">
      <alignment horizontal="left" vertical="top"/>
    </xf>
    <xf numFmtId="0" fontId="10" fillId="0" borderId="30" xfId="0" applyFont="1" applyBorder="1" applyAlignment="1">
      <alignment horizontal="left" vertical="top"/>
    </xf>
    <xf numFmtId="43" fontId="9" fillId="0" borderId="28" xfId="0" applyNumberFormat="1" applyFont="1" applyBorder="1" applyAlignment="1">
      <alignment horizontal="left" vertical="top"/>
    </xf>
    <xf numFmtId="15" fontId="6" fillId="0" borderId="28" xfId="0" applyNumberFormat="1" applyFont="1" applyBorder="1" applyAlignment="1">
      <alignment horizontal="left" vertical="top"/>
    </xf>
    <xf numFmtId="44" fontId="0" fillId="0" borderId="14" xfId="0" applyNumberFormat="1" applyBorder="1" applyAlignment="1">
      <alignment horizontal="left" vertical="top"/>
    </xf>
    <xf numFmtId="0" fontId="17" fillId="0" borderId="28" xfId="0" applyFont="1" applyBorder="1" applyAlignment="1">
      <alignment horizontal="left" vertical="top"/>
    </xf>
    <xf numFmtId="0" fontId="11" fillId="0" borderId="55" xfId="0" applyFont="1" applyBorder="1" applyAlignment="1">
      <alignment horizontal="left" vertical="top"/>
    </xf>
    <xf numFmtId="0" fontId="11" fillId="4" borderId="55" xfId="0" applyFont="1" applyFill="1" applyBorder="1" applyAlignment="1">
      <alignment horizontal="left" vertical="top"/>
    </xf>
    <xf numFmtId="0" fontId="11" fillId="0" borderId="55" xfId="0" applyFont="1" applyFill="1" applyBorder="1" applyAlignment="1">
      <alignment horizontal="left" vertical="top"/>
    </xf>
    <xf numFmtId="0" fontId="9" fillId="0" borderId="27" xfId="0" applyFont="1" applyBorder="1" applyAlignment="1">
      <alignment horizontal="left" vertical="top" wrapText="1"/>
    </xf>
    <xf numFmtId="15" fontId="10" fillId="4" borderId="26" xfId="0" applyNumberFormat="1" applyFont="1" applyFill="1" applyBorder="1" applyAlignment="1">
      <alignment horizontal="left" vertical="top"/>
    </xf>
    <xf numFmtId="0" fontId="11" fillId="4" borderId="27" xfId="0" applyFont="1" applyFill="1" applyBorder="1" applyAlignment="1">
      <alignment horizontal="left" vertical="top"/>
    </xf>
    <xf numFmtId="15" fontId="6" fillId="0" borderId="26" xfId="0" applyNumberFormat="1" applyFont="1" applyFill="1" applyBorder="1" applyAlignment="1">
      <alignment horizontal="left" vertical="top"/>
    </xf>
    <xf numFmtId="15" fontId="10" fillId="0" borderId="26" xfId="0" applyNumberFormat="1" applyFont="1" applyFill="1" applyBorder="1" applyAlignment="1">
      <alignment horizontal="left" vertical="top"/>
    </xf>
    <xf numFmtId="0" fontId="11" fillId="0" borderId="27" xfId="0" applyFont="1" applyFill="1" applyBorder="1" applyAlignment="1">
      <alignment horizontal="left" vertical="top"/>
    </xf>
    <xf numFmtId="15" fontId="6" fillId="0" borderId="26" xfId="0" applyNumberFormat="1" applyFont="1" applyBorder="1" applyAlignment="1">
      <alignment horizontal="left" vertical="top"/>
    </xf>
    <xf numFmtId="15" fontId="9" fillId="0" borderId="26" xfId="0" applyNumberFormat="1" applyFont="1" applyBorder="1" applyAlignment="1">
      <alignment horizontal="left" vertical="top"/>
    </xf>
    <xf numFmtId="0" fontId="8" fillId="0" borderId="55" xfId="0" applyFont="1" applyBorder="1" applyAlignment="1">
      <alignment horizontal="left" vertical="top" textRotation="90" wrapText="1"/>
    </xf>
    <xf numFmtId="0" fontId="10" fillId="0" borderId="56" xfId="0" applyFont="1" applyBorder="1" applyAlignment="1">
      <alignment horizontal="left" vertical="top"/>
    </xf>
    <xf numFmtId="0" fontId="10" fillId="0" borderId="57" xfId="0" applyFont="1" applyBorder="1" applyAlignment="1">
      <alignment horizontal="left" vertical="top"/>
    </xf>
    <xf numFmtId="0" fontId="10" fillId="0" borderId="57" xfId="0" applyFont="1" applyFill="1" applyBorder="1" applyAlignment="1">
      <alignment horizontal="left" vertical="top"/>
    </xf>
    <xf numFmtId="0" fontId="10" fillId="4" borderId="56" xfId="0" applyFont="1" applyFill="1" applyBorder="1" applyAlignment="1">
      <alignment horizontal="left" vertical="top"/>
    </xf>
    <xf numFmtId="0" fontId="10" fillId="4" borderId="57" xfId="0" applyFont="1" applyFill="1" applyBorder="1" applyAlignment="1">
      <alignment horizontal="left" vertical="top"/>
    </xf>
    <xf numFmtId="0" fontId="10" fillId="0" borderId="56" xfId="0" applyFont="1" applyFill="1" applyBorder="1" applyAlignment="1">
      <alignment horizontal="left" vertical="top"/>
    </xf>
    <xf numFmtId="0" fontId="9" fillId="16" borderId="58" xfId="0" applyFont="1" applyFill="1" applyBorder="1" applyAlignment="1">
      <alignment horizontal="left" vertical="top" wrapText="1"/>
    </xf>
    <xf numFmtId="0" fontId="11" fillId="16" borderId="59" xfId="0" applyFont="1" applyFill="1" applyBorder="1" applyAlignment="1">
      <alignment horizontal="left" vertical="top"/>
    </xf>
    <xf numFmtId="0" fontId="9" fillId="16" borderId="60" xfId="0" applyFont="1" applyFill="1" applyBorder="1" applyAlignment="1">
      <alignment horizontal="left" vertical="top" wrapText="1"/>
    </xf>
    <xf numFmtId="15" fontId="10" fillId="16" borderId="61" xfId="0" applyNumberFormat="1" applyFont="1" applyFill="1" applyBorder="1" applyAlignment="1">
      <alignment horizontal="left" vertical="top"/>
    </xf>
    <xf numFmtId="15" fontId="10" fillId="16" borderId="62" xfId="0" applyNumberFormat="1" applyFont="1" applyFill="1" applyBorder="1" applyAlignment="1">
      <alignment horizontal="left" vertical="top"/>
    </xf>
    <xf numFmtId="0" fontId="11" fillId="16" borderId="63" xfId="0" applyFont="1" applyFill="1" applyBorder="1" applyAlignment="1">
      <alignment horizontal="left" vertical="top"/>
    </xf>
    <xf numFmtId="0" fontId="11" fillId="16" borderId="64" xfId="0" applyFont="1" applyFill="1" applyBorder="1" applyAlignment="1">
      <alignment horizontal="left" vertical="top"/>
    </xf>
    <xf numFmtId="15" fontId="6" fillId="16" borderId="61" xfId="0" applyNumberFormat="1" applyFont="1" applyFill="1" applyBorder="1" applyAlignment="1">
      <alignment horizontal="left" vertical="top"/>
    </xf>
    <xf numFmtId="15" fontId="9" fillId="16" borderId="61" xfId="0" applyNumberFormat="1" applyFont="1" applyFill="1" applyBorder="1" applyAlignment="1">
      <alignment horizontal="left" vertical="top"/>
    </xf>
    <xf numFmtId="0" fontId="10" fillId="16" borderId="59" xfId="0" applyFont="1" applyFill="1" applyBorder="1" applyAlignment="1">
      <alignment horizontal="left" vertical="top"/>
    </xf>
    <xf numFmtId="0" fontId="9" fillId="0" borderId="27" xfId="0" applyFont="1" applyBorder="1" applyAlignment="1">
      <alignment horizontal="left" vertical="top"/>
    </xf>
    <xf numFmtId="0" fontId="10" fillId="0" borderId="26" xfId="0" applyFont="1" applyBorder="1" applyAlignment="1">
      <alignment horizontal="left" vertical="top"/>
    </xf>
    <xf numFmtId="0" fontId="10" fillId="0" borderId="26" xfId="0" applyFont="1" applyFill="1" applyBorder="1" applyAlignment="1">
      <alignment horizontal="left" vertical="top"/>
    </xf>
    <xf numFmtId="0" fontId="10" fillId="4" borderId="26" xfId="0" applyFont="1" applyFill="1" applyBorder="1" applyAlignment="1">
      <alignment horizontal="left" vertical="top"/>
    </xf>
    <xf numFmtId="17" fontId="10" fillId="0" borderId="26" xfId="0" applyNumberFormat="1" applyFont="1" applyFill="1" applyBorder="1" applyAlignment="1">
      <alignment horizontal="left" vertical="top"/>
    </xf>
    <xf numFmtId="0" fontId="9" fillId="16" borderId="58" xfId="0" applyFont="1" applyFill="1" applyBorder="1" applyAlignment="1">
      <alignment horizontal="left" vertical="top"/>
    </xf>
    <xf numFmtId="0" fontId="9" fillId="16" borderId="60" xfId="0" applyFont="1" applyFill="1" applyBorder="1" applyAlignment="1">
      <alignment horizontal="left" vertical="top"/>
    </xf>
    <xf numFmtId="0" fontId="10" fillId="16" borderId="61" xfId="0" applyFont="1" applyFill="1" applyBorder="1" applyAlignment="1">
      <alignment horizontal="left" vertical="top"/>
    </xf>
    <xf numFmtId="0" fontId="10" fillId="16" borderId="62" xfId="0" applyFont="1" applyFill="1" applyBorder="1" applyAlignment="1">
      <alignment horizontal="left" vertical="top"/>
    </xf>
    <xf numFmtId="17" fontId="10" fillId="16" borderId="61" xfId="0" applyNumberFormat="1" applyFont="1" applyFill="1" applyBorder="1" applyAlignment="1">
      <alignment horizontal="left" vertical="top"/>
    </xf>
    <xf numFmtId="17" fontId="10" fillId="16" borderId="62" xfId="0" applyNumberFormat="1" applyFont="1" applyFill="1" applyBorder="1" applyAlignment="1">
      <alignment horizontal="left" vertical="top"/>
    </xf>
    <xf numFmtId="0" fontId="10" fillId="0" borderId="65" xfId="0" applyFont="1" applyBorder="1" applyAlignment="1">
      <alignment horizontal="left" vertical="top"/>
    </xf>
    <xf numFmtId="0" fontId="10" fillId="4" borderId="65" xfId="0" applyFont="1" applyFill="1" applyBorder="1" applyAlignment="1">
      <alignment horizontal="left" vertical="top"/>
    </xf>
    <xf numFmtId="0" fontId="10" fillId="0" borderId="65" xfId="0" applyFont="1" applyFill="1" applyBorder="1" applyAlignment="1">
      <alignment horizontal="left" vertical="top"/>
    </xf>
    <xf numFmtId="15" fontId="10" fillId="0" borderId="66" xfId="0" applyNumberFormat="1" applyFont="1" applyBorder="1" applyAlignment="1">
      <alignment horizontal="left" vertical="top"/>
    </xf>
    <xf numFmtId="15" fontId="10" fillId="0" borderId="67" xfId="0" applyNumberFormat="1" applyFont="1" applyBorder="1" applyAlignment="1">
      <alignment horizontal="left" vertical="top"/>
    </xf>
    <xf numFmtId="0" fontId="11" fillId="0" borderId="68" xfId="0" applyFont="1" applyBorder="1" applyAlignment="1">
      <alignment horizontal="left" vertical="top"/>
    </xf>
    <xf numFmtId="15" fontId="6" fillId="4" borderId="26" xfId="0" applyNumberFormat="1" applyFont="1" applyFill="1" applyBorder="1" applyAlignment="1">
      <alignment horizontal="left" vertical="top"/>
    </xf>
    <xf numFmtId="15" fontId="10" fillId="4" borderId="26" xfId="0" applyNumberFormat="1" applyFont="1" applyFill="1" applyBorder="1" applyAlignment="1">
      <alignment horizontal="left" vertical="top" wrapText="1"/>
    </xf>
    <xf numFmtId="15" fontId="10" fillId="16" borderId="61" xfId="0" applyNumberFormat="1" applyFont="1" applyFill="1" applyBorder="1" applyAlignment="1">
      <alignment horizontal="left" vertical="top" wrapText="1"/>
    </xf>
    <xf numFmtId="0" fontId="11" fillId="16" borderId="69" xfId="0" applyFont="1" applyFill="1" applyBorder="1" applyAlignment="1">
      <alignment horizontal="left" vertical="top"/>
    </xf>
    <xf numFmtId="0" fontId="11" fillId="4" borderId="68" xfId="0" applyFont="1" applyFill="1" applyBorder="1" applyAlignment="1">
      <alignment horizontal="left" vertical="top"/>
    </xf>
    <xf numFmtId="0" fontId="9" fillId="16" borderId="68" xfId="0" applyFont="1" applyFill="1" applyBorder="1" applyAlignment="1">
      <alignment horizontal="left" vertical="top"/>
    </xf>
    <xf numFmtId="0" fontId="11" fillId="16" borderId="0" xfId="0" applyFont="1" applyFill="1" applyBorder="1" applyAlignment="1">
      <alignment horizontal="left" vertical="top"/>
    </xf>
    <xf numFmtId="0" fontId="9" fillId="16" borderId="24" xfId="0" applyFont="1" applyFill="1" applyBorder="1" applyAlignment="1">
      <alignment horizontal="left" vertical="top"/>
    </xf>
    <xf numFmtId="0" fontId="10" fillId="16" borderId="66" xfId="0" applyFont="1" applyFill="1" applyBorder="1" applyAlignment="1">
      <alignment horizontal="left" vertical="top"/>
    </xf>
    <xf numFmtId="0" fontId="10" fillId="16" borderId="67" xfId="0" applyFont="1" applyFill="1" applyBorder="1" applyAlignment="1">
      <alignment horizontal="left" vertical="top"/>
    </xf>
    <xf numFmtId="0" fontId="11" fillId="16" borderId="68" xfId="0" applyFont="1" applyFill="1" applyBorder="1" applyAlignment="1">
      <alignment horizontal="left" vertical="top"/>
    </xf>
    <xf numFmtId="0" fontId="11" fillId="16" borderId="22" xfId="0" applyFont="1" applyFill="1" applyBorder="1" applyAlignment="1">
      <alignment horizontal="left" vertical="top"/>
    </xf>
    <xf numFmtId="0" fontId="10" fillId="16" borderId="0" xfId="0" applyFont="1" applyFill="1" applyAlignment="1">
      <alignment horizontal="left" vertical="top"/>
    </xf>
    <xf numFmtId="0" fontId="10" fillId="0" borderId="68" xfId="0" applyFont="1" applyBorder="1" applyAlignment="1">
      <alignment horizontal="left" vertical="top"/>
    </xf>
    <xf numFmtId="0" fontId="10" fillId="0" borderId="70" xfId="0" applyFont="1" applyBorder="1" applyAlignment="1">
      <alignment horizontal="left" vertical="top"/>
    </xf>
    <xf numFmtId="15" fontId="10" fillId="4" borderId="66" xfId="0" applyNumberFormat="1" applyFont="1" applyFill="1" applyBorder="1" applyAlignment="1">
      <alignment horizontal="left" vertical="top"/>
    </xf>
    <xf numFmtId="15" fontId="10" fillId="4" borderId="67" xfId="0" applyNumberFormat="1" applyFont="1" applyFill="1" applyBorder="1" applyAlignment="1">
      <alignment horizontal="left" vertical="top"/>
    </xf>
    <xf numFmtId="15" fontId="6" fillId="0" borderId="66" xfId="0" applyNumberFormat="1" applyFont="1" applyBorder="1" applyAlignment="1">
      <alignment horizontal="left" vertical="top"/>
    </xf>
    <xf numFmtId="15" fontId="6" fillId="4" borderId="66" xfId="0" applyNumberFormat="1" applyFont="1" applyFill="1" applyBorder="1" applyAlignment="1">
      <alignment horizontal="left" vertical="top"/>
    </xf>
    <xf numFmtId="15" fontId="10" fillId="4" borderId="66" xfId="0" applyNumberFormat="1" applyFont="1" applyFill="1" applyBorder="1" applyAlignment="1">
      <alignment horizontal="left" vertical="top" wrapText="1"/>
    </xf>
    <xf numFmtId="15" fontId="10" fillId="4" borderId="28" xfId="0" applyNumberFormat="1" applyFont="1" applyFill="1" applyBorder="1" applyAlignment="1">
      <alignment horizontal="left" vertical="top"/>
    </xf>
    <xf numFmtId="0" fontId="9" fillId="15" borderId="27" xfId="0" applyFont="1" applyFill="1" applyBorder="1" applyAlignment="1">
      <alignment horizontal="left" vertical="top"/>
    </xf>
    <xf numFmtId="15" fontId="10" fillId="4" borderId="65" xfId="0" applyNumberFormat="1" applyFont="1" applyFill="1" applyBorder="1" applyAlignment="1">
      <alignment horizontal="left" vertical="top"/>
    </xf>
    <xf numFmtId="15" fontId="10" fillId="4" borderId="72" xfId="0" applyNumberFormat="1" applyFont="1" applyFill="1" applyBorder="1" applyAlignment="1">
      <alignment horizontal="left" vertical="top"/>
    </xf>
    <xf numFmtId="15" fontId="10" fillId="0" borderId="65" xfId="0" applyNumberFormat="1" applyFont="1" applyFill="1" applyBorder="1" applyAlignment="1">
      <alignment horizontal="left" vertical="top"/>
    </xf>
    <xf numFmtId="15" fontId="10" fillId="0" borderId="72" xfId="0" applyNumberFormat="1" applyFont="1" applyFill="1" applyBorder="1" applyAlignment="1">
      <alignment horizontal="left" vertical="top"/>
    </xf>
    <xf numFmtId="43" fontId="10" fillId="0" borderId="72" xfId="0" applyNumberFormat="1" applyFont="1" applyBorder="1" applyAlignment="1">
      <alignment horizontal="left" vertical="top" wrapText="1"/>
    </xf>
    <xf numFmtId="17" fontId="10" fillId="0" borderId="72" xfId="0" applyNumberFormat="1" applyFont="1" applyBorder="1" applyAlignment="1">
      <alignment horizontal="left" vertical="top"/>
    </xf>
    <xf numFmtId="43" fontId="10" fillId="0" borderId="72" xfId="0" applyNumberFormat="1" applyFont="1" applyBorder="1" applyAlignment="1">
      <alignment horizontal="left" vertical="top"/>
    </xf>
    <xf numFmtId="0" fontId="10" fillId="0" borderId="72" xfId="0" applyFont="1" applyBorder="1" applyAlignment="1">
      <alignment horizontal="left" vertical="top"/>
    </xf>
    <xf numFmtId="0" fontId="8" fillId="14" borderId="55" xfId="0" applyFont="1" applyFill="1" applyBorder="1" applyAlignment="1">
      <alignment horizontal="left" vertical="top" textRotation="90" wrapText="1"/>
    </xf>
    <xf numFmtId="0" fontId="9" fillId="4" borderId="56" xfId="0" applyFont="1" applyFill="1" applyBorder="1" applyAlignment="1">
      <alignment horizontal="left" vertical="top"/>
    </xf>
    <xf numFmtId="0" fontId="9" fillId="4" borderId="57" xfId="0" applyFont="1" applyFill="1" applyBorder="1" applyAlignment="1">
      <alignment horizontal="left" vertical="top"/>
    </xf>
    <xf numFmtId="0" fontId="9" fillId="0" borderId="56" xfId="0" applyFont="1" applyFill="1" applyBorder="1" applyAlignment="1">
      <alignment horizontal="left" vertical="top"/>
    </xf>
    <xf numFmtId="0" fontId="9" fillId="0" borderId="57" xfId="0" applyFont="1" applyFill="1" applyBorder="1" applyAlignment="1">
      <alignment horizontal="left" vertical="top"/>
    </xf>
    <xf numFmtId="15" fontId="10" fillId="16" borderId="59" xfId="0" applyNumberFormat="1" applyFont="1" applyFill="1" applyBorder="1" applyAlignment="1">
      <alignment horizontal="left" vertical="top"/>
    </xf>
    <xf numFmtId="43" fontId="10" fillId="16" borderId="59" xfId="0" applyNumberFormat="1" applyFont="1" applyFill="1" applyBorder="1" applyAlignment="1">
      <alignment horizontal="left" vertical="top" wrapText="1"/>
    </xf>
    <xf numFmtId="17" fontId="10" fillId="16" borderId="59" xfId="0" applyNumberFormat="1" applyFont="1" applyFill="1" applyBorder="1" applyAlignment="1">
      <alignment horizontal="left" vertical="top"/>
    </xf>
    <xf numFmtId="43" fontId="10" fillId="16" borderId="59" xfId="0" applyNumberFormat="1" applyFont="1" applyFill="1" applyBorder="1" applyAlignment="1">
      <alignment horizontal="left" vertical="top"/>
    </xf>
    <xf numFmtId="0" fontId="9" fillId="14" borderId="27" xfId="0" applyFont="1" applyFill="1" applyBorder="1" applyAlignment="1">
      <alignment horizontal="left" vertical="top"/>
    </xf>
    <xf numFmtId="0" fontId="8" fillId="15" borderId="55" xfId="0" applyFont="1" applyFill="1" applyBorder="1" applyAlignment="1">
      <alignment horizontal="left" vertical="top" textRotation="90" wrapText="1"/>
    </xf>
    <xf numFmtId="0" fontId="1" fillId="0" borderId="0" xfId="0" applyFont="1" applyBorder="1" applyAlignment="1">
      <alignment horizontal="left" vertical="top" wrapText="1"/>
    </xf>
    <xf numFmtId="15" fontId="10" fillId="0" borderId="14" xfId="0" applyNumberFormat="1" applyFont="1" applyBorder="1" applyAlignment="1">
      <alignment horizontal="left" vertical="top"/>
    </xf>
    <xf numFmtId="0" fontId="5" fillId="0" borderId="55" xfId="0" applyFont="1" applyBorder="1" applyAlignment="1">
      <alignment horizontal="left" vertical="top"/>
    </xf>
    <xf numFmtId="0" fontId="5" fillId="4" borderId="55" xfId="0" applyFont="1" applyFill="1" applyBorder="1" applyAlignment="1">
      <alignment horizontal="left" vertical="top"/>
    </xf>
    <xf numFmtId="0" fontId="5" fillId="0" borderId="55" xfId="0" applyFont="1" applyFill="1" applyBorder="1" applyAlignment="1">
      <alignment horizontal="left" vertical="top"/>
    </xf>
    <xf numFmtId="0" fontId="1" fillId="0" borderId="74" xfId="0" applyFont="1" applyBorder="1" applyAlignment="1">
      <alignment horizontal="left" vertical="top" wrapText="1"/>
    </xf>
    <xf numFmtId="0" fontId="1" fillId="0" borderId="65" xfId="0" applyFont="1" applyBorder="1" applyAlignment="1">
      <alignment horizontal="left" vertical="top" wrapText="1"/>
    </xf>
    <xf numFmtId="15" fontId="0" fillId="0" borderId="65" xfId="0" applyNumberFormat="1" applyBorder="1" applyAlignment="1">
      <alignment horizontal="left" vertical="top"/>
    </xf>
    <xf numFmtId="15" fontId="0" fillId="0" borderId="72" xfId="0" applyNumberForma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15" fontId="0" fillId="4" borderId="65" xfId="0" applyNumberFormat="1" applyFill="1" applyBorder="1" applyAlignment="1">
      <alignment horizontal="left" vertical="top"/>
    </xf>
    <xf numFmtId="15" fontId="0" fillId="4" borderId="72" xfId="0" applyNumberFormat="1" applyFill="1" applyBorder="1" applyAlignment="1">
      <alignment horizontal="left" vertical="top"/>
    </xf>
    <xf numFmtId="0" fontId="5" fillId="4" borderId="27" xfId="0" applyFont="1" applyFill="1" applyBorder="1" applyAlignment="1">
      <alignment horizontal="left" vertical="top"/>
    </xf>
    <xf numFmtId="15" fontId="0" fillId="0" borderId="65" xfId="0" applyNumberFormat="1" applyFill="1" applyBorder="1" applyAlignment="1">
      <alignment horizontal="left" vertical="top"/>
    </xf>
    <xf numFmtId="15" fontId="0" fillId="0" borderId="72" xfId="0" applyNumberFormat="1" applyFill="1" applyBorder="1" applyAlignment="1">
      <alignment horizontal="left" vertical="top"/>
    </xf>
    <xf numFmtId="0" fontId="5" fillId="0" borderId="27" xfId="0" applyFont="1" applyFill="1" applyBorder="1" applyAlignment="1">
      <alignment horizontal="left" vertical="top"/>
    </xf>
    <xf numFmtId="15" fontId="10" fillId="0" borderId="65" xfId="0" applyNumberFormat="1" applyFont="1" applyBorder="1" applyAlignment="1">
      <alignment horizontal="left" vertical="top"/>
    </xf>
    <xf numFmtId="15" fontId="10" fillId="0" borderId="72" xfId="0" applyNumberFormat="1" applyFont="1" applyBorder="1" applyAlignment="1">
      <alignment horizontal="left" vertical="top"/>
    </xf>
    <xf numFmtId="15" fontId="1" fillId="4" borderId="72" xfId="0" applyNumberFormat="1" applyFont="1" applyFill="1" applyBorder="1" applyAlignment="1">
      <alignment horizontal="left" vertical="top"/>
    </xf>
    <xf numFmtId="15" fontId="6" fillId="0" borderId="72" xfId="0" applyNumberFormat="1" applyFont="1" applyBorder="1" applyAlignment="1">
      <alignment horizontal="left" vertical="top"/>
    </xf>
    <xf numFmtId="15" fontId="6" fillId="4" borderId="72" xfId="0" applyNumberFormat="1" applyFont="1" applyFill="1" applyBorder="1" applyAlignment="1">
      <alignment horizontal="left" vertical="top"/>
    </xf>
    <xf numFmtId="0" fontId="16" fillId="0" borderId="72" xfId="0" applyFont="1" applyBorder="1" applyAlignment="1">
      <alignment horizontal="left" vertical="top"/>
    </xf>
    <xf numFmtId="17" fontId="16" fillId="0" borderId="72" xfId="0" applyNumberFormat="1" applyFont="1" applyBorder="1" applyAlignment="1">
      <alignment horizontal="left" vertical="top"/>
    </xf>
    <xf numFmtId="0" fontId="2" fillId="0" borderId="73" xfId="0" applyFont="1" applyBorder="1" applyAlignment="1">
      <alignment horizontal="left" vertical="top" textRotation="90" wrapText="1"/>
    </xf>
    <xf numFmtId="0" fontId="1" fillId="0" borderId="57" xfId="0" applyNumberFormat="1" applyFont="1" applyBorder="1" applyAlignment="1">
      <alignment horizontal="left" vertical="top" wrapText="1"/>
    </xf>
    <xf numFmtId="0" fontId="0" fillId="0" borderId="56" xfId="0" applyBorder="1" applyAlignment="1">
      <alignment horizontal="left" vertical="top"/>
    </xf>
    <xf numFmtId="0" fontId="0" fillId="0" borderId="57" xfId="0" applyBorder="1" applyAlignment="1">
      <alignment horizontal="left" vertical="top"/>
    </xf>
    <xf numFmtId="0" fontId="0" fillId="4" borderId="56" xfId="0" applyFill="1" applyBorder="1" applyAlignment="1">
      <alignment horizontal="left" vertical="top"/>
    </xf>
    <xf numFmtId="0" fontId="0" fillId="4" borderId="57" xfId="0" applyFill="1" applyBorder="1" applyAlignment="1">
      <alignment horizontal="left" vertical="top"/>
    </xf>
    <xf numFmtId="0" fontId="0" fillId="0" borderId="56" xfId="0" applyFill="1" applyBorder="1" applyAlignment="1">
      <alignment horizontal="left" vertical="top"/>
    </xf>
    <xf numFmtId="0" fontId="0" fillId="0" borderId="57" xfId="0" applyFill="1" applyBorder="1" applyAlignment="1">
      <alignment horizontal="left" vertical="top"/>
    </xf>
    <xf numFmtId="0" fontId="1" fillId="16" borderId="71" xfId="0" applyFont="1" applyFill="1" applyBorder="1" applyAlignment="1">
      <alignment horizontal="left" vertical="top" wrapText="1"/>
    </xf>
    <xf numFmtId="0" fontId="1" fillId="16" borderId="59" xfId="0" applyFont="1" applyFill="1" applyBorder="1" applyAlignment="1">
      <alignment horizontal="left" vertical="top" wrapText="1"/>
    </xf>
    <xf numFmtId="0" fontId="1" fillId="16" borderId="62" xfId="0" applyFont="1" applyFill="1" applyBorder="1" applyAlignment="1">
      <alignment horizontal="left" vertical="top" wrapText="1"/>
    </xf>
    <xf numFmtId="15" fontId="0" fillId="16" borderId="62" xfId="0" applyNumberFormat="1" applyFill="1" applyBorder="1" applyAlignment="1">
      <alignment horizontal="left" vertical="top"/>
    </xf>
    <xf numFmtId="15" fontId="0" fillId="16" borderId="59" xfId="0" applyNumberFormat="1" applyFill="1" applyBorder="1" applyAlignment="1">
      <alignment horizontal="left" vertical="top"/>
    </xf>
    <xf numFmtId="0" fontId="5" fillId="16" borderId="63" xfId="0" applyFont="1" applyFill="1" applyBorder="1" applyAlignment="1">
      <alignment horizontal="left" vertical="top"/>
    </xf>
    <xf numFmtId="0" fontId="5" fillId="16" borderId="64" xfId="0" applyFont="1" applyFill="1" applyBorder="1" applyAlignment="1">
      <alignment horizontal="left" vertical="top"/>
    </xf>
    <xf numFmtId="0" fontId="1" fillId="16" borderId="60" xfId="0" applyFont="1" applyFill="1" applyBorder="1" applyAlignment="1">
      <alignment horizontal="left" vertical="top" wrapText="1"/>
    </xf>
    <xf numFmtId="0" fontId="7" fillId="16" borderId="64" xfId="0" applyFont="1" applyFill="1" applyBorder="1" applyAlignment="1">
      <alignment horizontal="left" vertical="top"/>
    </xf>
    <xf numFmtId="15" fontId="1" fillId="16" borderId="59" xfId="0" applyNumberFormat="1" applyFont="1" applyFill="1" applyBorder="1" applyAlignment="1">
      <alignment horizontal="left" vertical="top"/>
    </xf>
    <xf numFmtId="15" fontId="6" fillId="16" borderId="59" xfId="0" applyNumberFormat="1" applyFont="1" applyFill="1" applyBorder="1" applyAlignment="1">
      <alignment horizontal="left" vertical="top"/>
    </xf>
    <xf numFmtId="0" fontId="16" fillId="16" borderId="59" xfId="0" applyFont="1" applyFill="1" applyBorder="1" applyAlignment="1">
      <alignment horizontal="left" vertical="top"/>
    </xf>
    <xf numFmtId="17" fontId="16" fillId="16" borderId="59" xfId="0" applyNumberFormat="1" applyFont="1" applyFill="1" applyBorder="1" applyAlignment="1">
      <alignment horizontal="left" vertical="top"/>
    </xf>
    <xf numFmtId="0" fontId="0" fillId="16" borderId="59" xfId="0" applyFill="1" applyBorder="1" applyAlignment="1">
      <alignment horizontal="left" vertical="top"/>
    </xf>
    <xf numFmtId="0" fontId="0" fillId="16" borderId="75" xfId="0" applyFill="1" applyBorder="1" applyAlignment="1">
      <alignment horizontal="left" vertical="top"/>
    </xf>
    <xf numFmtId="0" fontId="9" fillId="0" borderId="76" xfId="0" applyFont="1" applyBorder="1" applyAlignment="1">
      <alignment horizontal="left" vertical="top" wrapText="1"/>
    </xf>
    <xf numFmtId="15" fontId="10" fillId="0" borderId="0" xfId="0" applyNumberFormat="1" applyFont="1" applyBorder="1" applyAlignment="1">
      <alignment horizontal="left" vertical="top"/>
    </xf>
    <xf numFmtId="15" fontId="10" fillId="4" borderId="0" xfId="0" applyNumberFormat="1" applyFont="1" applyFill="1" applyBorder="1" applyAlignment="1">
      <alignment horizontal="left" vertical="top"/>
    </xf>
    <xf numFmtId="43" fontId="10" fillId="0" borderId="0" xfId="0" applyNumberFormat="1" applyFont="1" applyBorder="1" applyAlignment="1">
      <alignment horizontal="left" vertical="top"/>
    </xf>
    <xf numFmtId="17" fontId="10" fillId="0" borderId="0" xfId="0" applyNumberFormat="1" applyFont="1" applyBorder="1" applyAlignment="1">
      <alignment horizontal="left" vertical="top"/>
    </xf>
    <xf numFmtId="0" fontId="10" fillId="0" borderId="0" xfId="0" applyFont="1" applyBorder="1" applyAlignment="1">
      <alignment horizontal="left" vertical="top" wrapText="1"/>
    </xf>
    <xf numFmtId="15" fontId="10" fillId="0" borderId="14" xfId="0" applyNumberFormat="1" applyFont="1" applyFill="1" applyBorder="1" applyAlignment="1">
      <alignment horizontal="left" vertical="top"/>
    </xf>
    <xf numFmtId="15" fontId="10" fillId="0" borderId="28" xfId="0" applyNumberFormat="1" applyFont="1" applyFill="1" applyBorder="1" applyAlignment="1">
      <alignment horizontal="left" vertical="top"/>
    </xf>
    <xf numFmtId="15" fontId="10" fillId="0" borderId="28" xfId="0" applyNumberFormat="1" applyFont="1" applyBorder="1" applyAlignment="1">
      <alignment horizontal="left" vertical="top" wrapText="1"/>
    </xf>
    <xf numFmtId="15" fontId="9" fillId="4" borderId="28" xfId="0" applyNumberFormat="1" applyFont="1" applyFill="1" applyBorder="1" applyAlignment="1">
      <alignment horizontal="left" vertical="top"/>
    </xf>
    <xf numFmtId="15" fontId="6" fillId="0" borderId="14" xfId="0" applyNumberFormat="1" applyFont="1" applyBorder="1" applyAlignment="1">
      <alignment horizontal="left" vertical="top" wrapText="1"/>
    </xf>
    <xf numFmtId="15" fontId="10" fillId="4" borderId="28" xfId="0" applyNumberFormat="1" applyFont="1" applyFill="1" applyBorder="1" applyAlignment="1">
      <alignment horizontal="left" vertical="top" wrapText="1"/>
    </xf>
    <xf numFmtId="15" fontId="9" fillId="0" borderId="28" xfId="0" applyNumberFormat="1" applyFont="1" applyBorder="1" applyAlignment="1">
      <alignment horizontal="left" vertical="top"/>
    </xf>
    <xf numFmtId="15" fontId="9" fillId="5" borderId="28" xfId="0" applyNumberFormat="1" applyFont="1" applyFill="1" applyBorder="1" applyAlignment="1">
      <alignment horizontal="left" vertical="top"/>
    </xf>
    <xf numFmtId="15" fontId="6" fillId="0" borderId="28" xfId="0" applyNumberFormat="1" applyFont="1" applyFill="1" applyBorder="1" applyAlignment="1">
      <alignment horizontal="left" vertical="top"/>
    </xf>
    <xf numFmtId="15" fontId="10" fillId="13" borderId="14" xfId="0" applyNumberFormat="1" applyFont="1" applyFill="1" applyBorder="1" applyAlignment="1">
      <alignment horizontal="left" vertical="top"/>
    </xf>
    <xf numFmtId="15" fontId="10" fillId="13" borderId="28" xfId="0" applyNumberFormat="1" applyFont="1" applyFill="1" applyBorder="1" applyAlignment="1">
      <alignment horizontal="left" vertical="top"/>
    </xf>
    <xf numFmtId="15" fontId="9" fillId="13" borderId="28" xfId="0" applyNumberFormat="1" applyFont="1" applyFill="1" applyBorder="1" applyAlignment="1">
      <alignment horizontal="left" vertical="top"/>
    </xf>
    <xf numFmtId="43" fontId="10" fillId="17" borderId="2" xfId="0" applyNumberFormat="1" applyFont="1" applyFill="1" applyBorder="1" applyAlignment="1">
      <alignment horizontal="left" vertical="top"/>
    </xf>
    <xf numFmtId="43" fontId="14" fillId="17" borderId="2" xfId="0" applyNumberFormat="1" applyFont="1" applyFill="1" applyBorder="1" applyAlignment="1">
      <alignment horizontal="left" vertical="top"/>
    </xf>
    <xf numFmtId="0" fontId="14" fillId="17" borderId="2" xfId="0" applyFont="1" applyFill="1" applyBorder="1" applyAlignment="1">
      <alignment horizontal="left" vertical="top"/>
    </xf>
    <xf numFmtId="15" fontId="14" fillId="17" borderId="2" xfId="0" applyNumberFormat="1" applyFont="1" applyFill="1" applyBorder="1" applyAlignment="1">
      <alignment horizontal="left" vertical="top"/>
    </xf>
    <xf numFmtId="0" fontId="10" fillId="17" borderId="4" xfId="0" applyFont="1" applyFill="1" applyBorder="1" applyAlignment="1">
      <alignment horizontal="left" vertical="top"/>
    </xf>
    <xf numFmtId="0" fontId="14" fillId="17" borderId="14" xfId="0" applyFont="1" applyFill="1" applyBorder="1" applyAlignment="1">
      <alignment horizontal="left" vertical="top"/>
    </xf>
    <xf numFmtId="0" fontId="10" fillId="17" borderId="15" xfId="0" applyFont="1" applyFill="1" applyBorder="1" applyAlignment="1">
      <alignment horizontal="left" vertical="top"/>
    </xf>
    <xf numFmtId="15" fontId="1" fillId="0" borderId="2" xfId="0" applyNumberFormat="1" applyFont="1" applyBorder="1" applyAlignment="1">
      <alignment horizontal="left" vertical="top"/>
    </xf>
    <xf numFmtId="43" fontId="1" fillId="4" borderId="28" xfId="0" applyNumberFormat="1" applyFont="1" applyFill="1" applyBorder="1" applyAlignment="1">
      <alignment horizontal="left" vertical="top"/>
    </xf>
    <xf numFmtId="0" fontId="1" fillId="4" borderId="28" xfId="0" applyFont="1" applyFill="1" applyBorder="1" applyAlignment="1">
      <alignment horizontal="left" vertical="top"/>
    </xf>
    <xf numFmtId="0" fontId="11" fillId="4" borderId="28" xfId="0" applyFont="1" applyFill="1" applyBorder="1" applyAlignment="1">
      <alignment horizontal="left" vertical="top"/>
    </xf>
    <xf numFmtId="14" fontId="11" fillId="4" borderId="28" xfId="0" applyNumberFormat="1" applyFont="1" applyFill="1" applyBorder="1" applyAlignment="1">
      <alignment horizontal="left" vertical="top"/>
    </xf>
    <xf numFmtId="0" fontId="10" fillId="0" borderId="2" xfId="0" applyNumberFormat="1" applyFont="1" applyBorder="1" applyAlignment="1">
      <alignment horizontal="left" vertical="top"/>
    </xf>
    <xf numFmtId="43" fontId="16" fillId="0" borderId="28" xfId="0" applyNumberFormat="1" applyFont="1" applyBorder="1" applyAlignment="1">
      <alignment horizontal="center" vertical="center"/>
    </xf>
    <xf numFmtId="43" fontId="18" fillId="17" borderId="14" xfId="0" applyNumberFormat="1" applyFont="1" applyFill="1" applyBorder="1" applyAlignment="1">
      <alignment horizontal="left" vertical="top"/>
    </xf>
    <xf numFmtId="0" fontId="18" fillId="17" borderId="30" xfId="0" applyFont="1" applyFill="1" applyBorder="1" applyAlignment="1">
      <alignment horizontal="left" vertical="top"/>
    </xf>
    <xf numFmtId="43" fontId="18" fillId="17" borderId="29" xfId="0" applyNumberFormat="1" applyFont="1" applyFill="1" applyBorder="1" applyAlignment="1">
      <alignment horizontal="left" vertical="top"/>
    </xf>
    <xf numFmtId="0" fontId="18" fillId="17" borderId="31" xfId="0" applyFont="1" applyFill="1" applyBorder="1" applyAlignment="1">
      <alignment horizontal="left" vertical="top"/>
    </xf>
    <xf numFmtId="0" fontId="5" fillId="17" borderId="20" xfId="0" applyFont="1" applyFill="1" applyBorder="1" applyAlignment="1">
      <alignment horizontal="left" vertical="top"/>
    </xf>
    <xf numFmtId="15" fontId="6" fillId="0" borderId="28" xfId="0" applyNumberFormat="1" applyFont="1" applyBorder="1" applyAlignment="1">
      <alignment horizontal="left" vertical="top" wrapText="1"/>
    </xf>
    <xf numFmtId="0" fontId="10" fillId="4" borderId="14" xfId="0" applyNumberFormat="1" applyFont="1" applyFill="1" applyBorder="1" applyAlignment="1">
      <alignment horizontal="left" vertical="top"/>
    </xf>
    <xf numFmtId="0" fontId="10" fillId="4" borderId="28" xfId="0" applyNumberFormat="1" applyFont="1" applyFill="1" applyBorder="1" applyAlignment="1">
      <alignment horizontal="left" vertical="top"/>
    </xf>
    <xf numFmtId="0" fontId="11" fillId="0" borderId="22" xfId="0" applyNumberFormat="1" applyFont="1" applyBorder="1" applyAlignment="1">
      <alignment horizontal="left" vertical="top"/>
    </xf>
    <xf numFmtId="0" fontId="10" fillId="0" borderId="14" xfId="0" applyNumberFormat="1" applyFont="1" applyBorder="1" applyAlignment="1">
      <alignment horizontal="left" vertical="top"/>
    </xf>
    <xf numFmtId="0" fontId="10" fillId="0" borderId="28" xfId="0" applyNumberFormat="1" applyFont="1" applyBorder="1" applyAlignment="1">
      <alignment horizontal="left" vertical="top"/>
    </xf>
    <xf numFmtId="0" fontId="11" fillId="0" borderId="19" xfId="0" applyNumberFormat="1" applyFont="1" applyBorder="1" applyAlignment="1">
      <alignment horizontal="left" vertical="top"/>
    </xf>
    <xf numFmtId="0" fontId="11" fillId="4" borderId="22" xfId="0" applyNumberFormat="1" applyFont="1" applyFill="1" applyBorder="1" applyAlignment="1">
      <alignment horizontal="left" vertical="top"/>
    </xf>
    <xf numFmtId="0" fontId="11" fillId="4" borderId="19" xfId="0" applyNumberFormat="1" applyFont="1" applyFill="1" applyBorder="1" applyAlignment="1">
      <alignment horizontal="left" vertical="top"/>
    </xf>
    <xf numFmtId="0" fontId="11" fillId="0" borderId="22" xfId="0" applyNumberFormat="1" applyFont="1" applyFill="1" applyBorder="1" applyAlignment="1">
      <alignment horizontal="left" vertical="top"/>
    </xf>
    <xf numFmtId="0" fontId="10" fillId="0" borderId="14" xfId="0" applyNumberFormat="1" applyFont="1" applyFill="1" applyBorder="1" applyAlignment="1">
      <alignment horizontal="left" vertical="top"/>
    </xf>
    <xf numFmtId="0" fontId="10" fillId="0" borderId="28" xfId="0" applyNumberFormat="1" applyFont="1" applyFill="1" applyBorder="1" applyAlignment="1">
      <alignment horizontal="left" vertical="top"/>
    </xf>
    <xf numFmtId="0" fontId="11" fillId="0" borderId="19" xfId="0" applyNumberFormat="1" applyFont="1" applyFill="1" applyBorder="1" applyAlignment="1">
      <alignment horizontal="left" vertical="top"/>
    </xf>
    <xf numFmtId="0" fontId="10" fillId="0" borderId="28" xfId="0" applyNumberFormat="1" applyFont="1" applyBorder="1" applyAlignment="1">
      <alignment horizontal="left" vertical="top" wrapText="1"/>
    </xf>
    <xf numFmtId="0" fontId="11" fillId="13" borderId="22" xfId="0" applyNumberFormat="1" applyFont="1" applyFill="1" applyBorder="1" applyAlignment="1">
      <alignment horizontal="left" vertical="top"/>
    </xf>
    <xf numFmtId="0" fontId="10" fillId="13" borderId="14" xfId="0" applyNumberFormat="1" applyFont="1" applyFill="1" applyBorder="1" applyAlignment="1">
      <alignment horizontal="left" vertical="top"/>
    </xf>
    <xf numFmtId="0" fontId="10" fillId="13" borderId="28" xfId="0" applyNumberFormat="1" applyFont="1" applyFill="1" applyBorder="1" applyAlignment="1">
      <alignment horizontal="left" vertical="top"/>
    </xf>
    <xf numFmtId="0" fontId="11" fillId="13" borderId="19" xfId="0" applyNumberFormat="1" applyFont="1" applyFill="1" applyBorder="1" applyAlignment="1">
      <alignment horizontal="left" vertical="top"/>
    </xf>
    <xf numFmtId="0" fontId="10" fillId="0" borderId="0" xfId="0" applyNumberFormat="1" applyFont="1" applyAlignment="1">
      <alignment horizontal="left" vertical="top"/>
    </xf>
    <xf numFmtId="15" fontId="10" fillId="0" borderId="0" xfId="0" applyNumberFormat="1" applyFont="1" applyAlignment="1">
      <alignment horizontal="left" vertical="top"/>
    </xf>
    <xf numFmtId="0" fontId="8" fillId="0" borderId="77" xfId="0" applyFont="1" applyBorder="1" applyAlignment="1">
      <alignment horizontal="left" vertical="top"/>
    </xf>
    <xf numFmtId="0" fontId="16" fillId="0" borderId="45" xfId="0" applyFont="1" applyBorder="1" applyAlignment="1">
      <alignment horizontal="center" vertical="top" textRotation="90"/>
    </xf>
    <xf numFmtId="0" fontId="9" fillId="0" borderId="68" xfId="0" applyFont="1" applyBorder="1" applyAlignment="1">
      <alignment horizontal="left" vertical="top"/>
    </xf>
    <xf numFmtId="43" fontId="10" fillId="4" borderId="78" xfId="0" applyNumberFormat="1" applyFont="1" applyFill="1" applyBorder="1" applyAlignment="1">
      <alignment horizontal="left" vertical="top"/>
    </xf>
    <xf numFmtId="43" fontId="10" fillId="0" borderId="2" xfId="0" applyNumberFormat="1" applyFont="1" applyBorder="1" applyAlignment="1">
      <alignment horizontal="left" vertical="top" wrapText="1"/>
    </xf>
    <xf numFmtId="43" fontId="10" fillId="0" borderId="2" xfId="0" applyNumberFormat="1" applyFont="1" applyBorder="1" applyAlignment="1">
      <alignment horizontal="right" vertical="top" wrapText="1"/>
    </xf>
    <xf numFmtId="15" fontId="0" fillId="0" borderId="28" xfId="0" applyNumberFormat="1" applyBorder="1" applyAlignment="1">
      <alignment horizontal="left" vertical="top"/>
    </xf>
    <xf numFmtId="15" fontId="0" fillId="4" borderId="14" xfId="0" applyNumberFormat="1" applyFill="1" applyBorder="1" applyAlignment="1">
      <alignment horizontal="left" vertical="top"/>
    </xf>
    <xf numFmtId="15" fontId="0" fillId="4" borderId="28" xfId="0" applyNumberFormat="1" applyFill="1" applyBorder="1" applyAlignment="1">
      <alignment horizontal="left" vertical="top"/>
    </xf>
    <xf numFmtId="15" fontId="0" fillId="0" borderId="14" xfId="0" applyNumberFormat="1" applyFill="1" applyBorder="1" applyAlignment="1">
      <alignment horizontal="left" vertical="top"/>
    </xf>
    <xf numFmtId="15" fontId="0" fillId="0" borderId="28" xfId="0" applyNumberFormat="1" applyFill="1" applyBorder="1" applyAlignment="1">
      <alignment horizontal="left" vertical="top"/>
    </xf>
    <xf numFmtId="15" fontId="1" fillId="4" borderId="28" xfId="0" applyNumberFormat="1" applyFont="1" applyFill="1" applyBorder="1" applyAlignment="1">
      <alignment horizontal="left" vertical="top"/>
    </xf>
    <xf numFmtId="15" fontId="6" fillId="4" borderId="28" xfId="0" applyNumberFormat="1" applyFont="1" applyFill="1" applyBorder="1" applyAlignment="1">
      <alignment horizontal="left" vertical="top"/>
    </xf>
    <xf numFmtId="15" fontId="4" fillId="0" borderId="28" xfId="0" applyNumberFormat="1" applyFont="1" applyBorder="1" applyAlignment="1">
      <alignment horizontal="left" vertical="top"/>
    </xf>
    <xf numFmtId="17" fontId="0" fillId="0" borderId="14" xfId="0" applyNumberFormat="1" applyBorder="1" applyAlignment="1">
      <alignment horizontal="left" vertical="top"/>
    </xf>
    <xf numFmtId="15" fontId="0" fillId="0" borderId="0" xfId="0" applyNumberFormat="1" applyAlignment="1">
      <alignment horizontal="left" vertical="top"/>
    </xf>
    <xf numFmtId="44" fontId="0" fillId="0" borderId="0" xfId="0" applyNumberFormat="1" applyAlignment="1">
      <alignment horizontal="left" vertical="top"/>
    </xf>
    <xf numFmtId="0" fontId="19" fillId="4" borderId="28" xfId="0" applyFont="1" applyFill="1" applyBorder="1" applyAlignment="1">
      <alignment horizontal="left" vertical="top"/>
    </xf>
    <xf numFmtId="43" fontId="9" fillId="17" borderId="2" xfId="0" applyNumberFormat="1" applyFont="1" applyFill="1" applyBorder="1" applyAlignment="1">
      <alignment horizontal="left" vertical="top"/>
    </xf>
    <xf numFmtId="0" fontId="10" fillId="17" borderId="2" xfId="0" applyFont="1" applyFill="1" applyBorder="1" applyAlignment="1">
      <alignment horizontal="left" vertical="top"/>
    </xf>
    <xf numFmtId="15" fontId="10" fillId="17" borderId="2" xfId="0" applyNumberFormat="1" applyFont="1" applyFill="1" applyBorder="1" applyAlignment="1">
      <alignment horizontal="left" vertical="top"/>
    </xf>
    <xf numFmtId="43" fontId="9" fillId="0" borderId="19" xfId="0" applyNumberFormat="1" applyFont="1" applyBorder="1" applyAlignment="1">
      <alignment horizontal="left" vertical="top" wrapText="1"/>
    </xf>
    <xf numFmtId="43" fontId="16" fillId="0" borderId="0" xfId="0" applyNumberFormat="1" applyFont="1" applyBorder="1" applyAlignment="1">
      <alignment horizontal="left" vertical="top"/>
    </xf>
    <xf numFmtId="43" fontId="8" fillId="4" borderId="2" xfId="0" applyNumberFormat="1" applyFont="1" applyFill="1" applyBorder="1" applyAlignment="1">
      <alignment horizontal="left" vertical="top" wrapText="1"/>
    </xf>
    <xf numFmtId="43" fontId="16" fillId="0" borderId="22" xfId="0" applyNumberFormat="1" applyFont="1" applyBorder="1" applyAlignment="1">
      <alignment horizontal="left" vertical="top"/>
    </xf>
    <xf numFmtId="43" fontId="16" fillId="4" borderId="22" xfId="0" applyNumberFormat="1" applyFont="1" applyFill="1" applyBorder="1" applyAlignment="1">
      <alignment horizontal="left" vertical="top"/>
    </xf>
    <xf numFmtId="43" fontId="16" fillId="0" borderId="22" xfId="0" applyNumberFormat="1" applyFont="1" applyFill="1" applyBorder="1" applyAlignment="1">
      <alignment horizontal="left" vertical="top"/>
    </xf>
    <xf numFmtId="43" fontId="8" fillId="0" borderId="2" xfId="0" applyNumberFormat="1" applyFont="1" applyFill="1" applyBorder="1" applyAlignment="1">
      <alignment horizontal="left" vertical="top" wrapText="1"/>
    </xf>
    <xf numFmtId="43" fontId="17" fillId="0" borderId="0" xfId="0" applyNumberFormat="1" applyFont="1" applyAlignment="1">
      <alignment horizontal="left" vertical="top"/>
    </xf>
    <xf numFmtId="43" fontId="9" fillId="14" borderId="19" xfId="0" applyNumberFormat="1" applyFont="1" applyFill="1" applyBorder="1" applyAlignment="1">
      <alignment horizontal="left" vertical="top" wrapText="1"/>
    </xf>
    <xf numFmtId="43" fontId="16" fillId="4" borderId="0" xfId="0" applyNumberFormat="1" applyFont="1" applyFill="1" applyBorder="1" applyAlignment="1">
      <alignment horizontal="left" vertical="top"/>
    </xf>
    <xf numFmtId="43" fontId="11" fillId="2" borderId="19" xfId="0" applyNumberFormat="1" applyFont="1" applyFill="1" applyBorder="1" applyAlignment="1">
      <alignment horizontal="left" vertical="top"/>
    </xf>
    <xf numFmtId="43" fontId="0" fillId="0" borderId="28" xfId="0" applyNumberFormat="1" applyBorder="1" applyAlignment="1">
      <alignment horizontal="left" vertical="top"/>
    </xf>
    <xf numFmtId="43" fontId="0" fillId="0" borderId="29" xfId="0" applyNumberFormat="1" applyBorder="1" applyAlignment="1">
      <alignment horizontal="left" vertical="top"/>
    </xf>
    <xf numFmtId="43" fontId="10" fillId="4" borderId="28" xfId="0" applyNumberFormat="1" applyFont="1" applyFill="1" applyBorder="1" applyAlignment="1">
      <alignment horizontal="left" vertical="top"/>
    </xf>
    <xf numFmtId="43" fontId="10" fillId="4" borderId="28" xfId="0" applyNumberFormat="1" applyFont="1" applyFill="1" applyBorder="1" applyAlignment="1">
      <alignment horizontal="left" vertical="top" wrapText="1"/>
    </xf>
    <xf numFmtId="43" fontId="8" fillId="2" borderId="2" xfId="0" applyNumberFormat="1" applyFont="1" applyFill="1" applyBorder="1" applyAlignment="1">
      <alignment horizontal="left" vertical="top" wrapText="1"/>
    </xf>
    <xf numFmtId="15" fontId="10" fillId="17" borderId="14" xfId="0" applyNumberFormat="1" applyFont="1" applyFill="1" applyBorder="1" applyAlignment="1">
      <alignment horizontal="left" vertical="top"/>
    </xf>
    <xf numFmtId="43" fontId="16" fillId="17" borderId="14" xfId="0" applyNumberFormat="1" applyFont="1" applyFill="1" applyBorder="1" applyAlignment="1">
      <alignment horizontal="left" vertical="top"/>
    </xf>
    <xf numFmtId="43" fontId="1" fillId="0" borderId="10" xfId="0" applyNumberFormat="1" applyFont="1" applyBorder="1" applyAlignment="1">
      <alignment horizontal="left" vertical="top" wrapText="1"/>
    </xf>
    <xf numFmtId="43" fontId="17" fillId="0" borderId="28" xfId="0" applyNumberFormat="1" applyFont="1" applyBorder="1" applyAlignment="1">
      <alignment horizontal="left" vertical="top"/>
    </xf>
    <xf numFmtId="43" fontId="16" fillId="0" borderId="28" xfId="0" applyNumberFormat="1" applyFont="1" applyBorder="1" applyAlignment="1">
      <alignment horizontal="right" vertical="top"/>
    </xf>
    <xf numFmtId="43" fontId="16" fillId="13" borderId="22" xfId="0" applyNumberFormat="1" applyFont="1" applyFill="1" applyBorder="1" applyAlignment="1">
      <alignment horizontal="left" vertical="top"/>
    </xf>
    <xf numFmtId="43" fontId="8" fillId="13" borderId="2" xfId="0" applyNumberFormat="1" applyFont="1" applyFill="1" applyBorder="1" applyAlignment="1">
      <alignment horizontal="left" vertical="top" wrapText="1"/>
    </xf>
    <xf numFmtId="43" fontId="9" fillId="4" borderId="28" xfId="0" applyNumberFormat="1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15" fontId="1" fillId="0" borderId="2" xfId="0" applyNumberFormat="1" applyFont="1" applyFill="1" applyBorder="1" applyAlignment="1">
      <alignment horizontal="left" vertical="top"/>
    </xf>
    <xf numFmtId="44" fontId="10" fillId="0" borderId="0" xfId="0" applyNumberFormat="1" applyFont="1" applyFill="1" applyAlignment="1">
      <alignment horizontal="left" vertical="top"/>
    </xf>
    <xf numFmtId="15" fontId="6" fillId="0" borderId="0" xfId="0" applyNumberFormat="1" applyFont="1" applyFill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22" fillId="17" borderId="15" xfId="0" applyFont="1" applyFill="1" applyBorder="1" applyAlignment="1">
      <alignment horizontal="left" vertical="top"/>
    </xf>
    <xf numFmtId="43" fontId="9" fillId="0" borderId="10" xfId="0" applyNumberFormat="1" applyFont="1" applyBorder="1" applyAlignment="1">
      <alignment horizontal="left" vertical="top" wrapText="1"/>
    </xf>
    <xf numFmtId="43" fontId="18" fillId="17" borderId="28" xfId="0" applyNumberFormat="1" applyFont="1" applyFill="1" applyBorder="1" applyAlignment="1">
      <alignment horizontal="left" vertical="top"/>
    </xf>
    <xf numFmtId="43" fontId="5" fillId="17" borderId="19" xfId="0" applyNumberFormat="1" applyFont="1" applyFill="1" applyBorder="1" applyAlignment="1">
      <alignment horizontal="left" vertical="top"/>
    </xf>
    <xf numFmtId="43" fontId="9" fillId="4" borderId="28" xfId="0" applyNumberFormat="1" applyFont="1" applyFill="1" applyBorder="1" applyAlignment="1">
      <alignment horizontal="left" vertical="top"/>
    </xf>
    <xf numFmtId="43" fontId="16" fillId="17" borderId="28" xfId="0" applyNumberFormat="1" applyFont="1" applyFill="1" applyBorder="1" applyAlignment="1">
      <alignment horizontal="left" vertical="top"/>
    </xf>
    <xf numFmtId="0" fontId="16" fillId="17" borderId="30" xfId="0" applyFont="1" applyFill="1" applyBorder="1" applyAlignment="1">
      <alignment horizontal="left" vertical="top"/>
    </xf>
    <xf numFmtId="43" fontId="11" fillId="0" borderId="27" xfId="0" applyNumberFormat="1" applyFont="1" applyBorder="1" applyAlignment="1">
      <alignment horizontal="left" vertical="top"/>
    </xf>
    <xf numFmtId="43" fontId="11" fillId="4" borderId="27" xfId="0" applyNumberFormat="1" applyFont="1" applyFill="1" applyBorder="1" applyAlignment="1">
      <alignment horizontal="left" vertical="top"/>
    </xf>
    <xf numFmtId="0" fontId="22" fillId="17" borderId="14" xfId="0" applyFont="1" applyFill="1" applyBorder="1" applyAlignment="1">
      <alignment horizontal="left" vertical="top"/>
    </xf>
    <xf numFmtId="43" fontId="16" fillId="0" borderId="28" xfId="0" applyNumberFormat="1" applyFont="1" applyBorder="1" applyAlignment="1">
      <alignment horizontal="left" vertical="top" wrapText="1"/>
    </xf>
    <xf numFmtId="0" fontId="22" fillId="18" borderId="14" xfId="0" applyFont="1" applyFill="1" applyBorder="1" applyAlignment="1">
      <alignment horizontal="left" vertical="top"/>
    </xf>
    <xf numFmtId="43" fontId="22" fillId="17" borderId="14" xfId="0" applyNumberFormat="1" applyFont="1" applyFill="1" applyBorder="1" applyAlignment="1">
      <alignment horizontal="left" vertical="top"/>
    </xf>
    <xf numFmtId="15" fontId="10" fillId="17" borderId="67" xfId="0" applyNumberFormat="1" applyFont="1" applyFill="1" applyBorder="1" applyAlignment="1">
      <alignment horizontal="left" vertical="top"/>
    </xf>
    <xf numFmtId="15" fontId="6" fillId="17" borderId="2" xfId="0" applyNumberFormat="1" applyFont="1" applyFill="1" applyBorder="1" applyAlignment="1">
      <alignment horizontal="left" vertical="top"/>
    </xf>
    <xf numFmtId="0" fontId="10" fillId="17" borderId="3" xfId="0" applyFont="1" applyFill="1" applyBorder="1" applyAlignment="1">
      <alignment horizontal="left" vertical="top"/>
    </xf>
    <xf numFmtId="0" fontId="10" fillId="17" borderId="2" xfId="0" applyFont="1" applyFill="1" applyBorder="1" applyAlignment="1">
      <alignment horizontal="left" vertical="top" wrapText="1"/>
    </xf>
    <xf numFmtId="17" fontId="10" fillId="17" borderId="2" xfId="0" applyNumberFormat="1" applyFont="1" applyFill="1" applyBorder="1" applyAlignment="1">
      <alignment horizontal="left" vertical="top"/>
    </xf>
    <xf numFmtId="0" fontId="9" fillId="17" borderId="2" xfId="0" applyFont="1" applyFill="1" applyBorder="1" applyAlignment="1">
      <alignment horizontal="left" vertical="top"/>
    </xf>
    <xf numFmtId="43" fontId="10" fillId="17" borderId="14" xfId="0" applyNumberFormat="1" applyFont="1" applyFill="1" applyBorder="1" applyAlignment="1">
      <alignment horizontal="left" vertical="top"/>
    </xf>
    <xf numFmtId="0" fontId="10" fillId="17" borderId="14" xfId="0" applyFont="1" applyFill="1" applyBorder="1" applyAlignment="1">
      <alignment horizontal="left" vertical="top"/>
    </xf>
    <xf numFmtId="0" fontId="10" fillId="17" borderId="13" xfId="0" applyFont="1" applyFill="1" applyBorder="1" applyAlignment="1">
      <alignment horizontal="left" vertical="top"/>
    </xf>
    <xf numFmtId="43" fontId="11" fillId="17" borderId="19" xfId="0" applyNumberFormat="1" applyFont="1" applyFill="1" applyBorder="1" applyAlignment="1">
      <alignment horizontal="left" vertical="top"/>
    </xf>
    <xf numFmtId="0" fontId="11" fillId="17" borderId="19" xfId="0" applyFont="1" applyFill="1" applyBorder="1" applyAlignment="1">
      <alignment horizontal="left" vertical="top"/>
    </xf>
    <xf numFmtId="15" fontId="11" fillId="17" borderId="19" xfId="0" applyNumberFormat="1" applyFont="1" applyFill="1" applyBorder="1" applyAlignment="1">
      <alignment horizontal="left" vertical="top"/>
    </xf>
    <xf numFmtId="0" fontId="11" fillId="17" borderId="20" xfId="0" applyFont="1" applyFill="1" applyBorder="1" applyAlignment="1">
      <alignment horizontal="left" vertical="top"/>
    </xf>
    <xf numFmtId="0" fontId="11" fillId="17" borderId="18" xfId="0" applyFont="1" applyFill="1" applyBorder="1" applyAlignment="1">
      <alignment horizontal="left" vertical="top"/>
    </xf>
    <xf numFmtId="15" fontId="10" fillId="0" borderId="29" xfId="0" applyNumberFormat="1" applyFont="1" applyBorder="1" applyAlignment="1">
      <alignment horizontal="left" vertical="top"/>
    </xf>
    <xf numFmtId="43" fontId="16" fillId="17" borderId="2" xfId="0" applyNumberFormat="1" applyFont="1" applyFill="1" applyBorder="1" applyAlignment="1">
      <alignment horizontal="left" vertical="top"/>
    </xf>
    <xf numFmtId="43" fontId="16" fillId="17" borderId="2" xfId="0" applyNumberFormat="1" applyFont="1" applyFill="1" applyBorder="1" applyAlignment="1">
      <alignment horizontal="left" vertical="top" wrapText="1"/>
    </xf>
    <xf numFmtId="0" fontId="16" fillId="0" borderId="40" xfId="0" applyFont="1" applyBorder="1" applyAlignment="1">
      <alignment horizontal="left" vertical="top"/>
    </xf>
    <xf numFmtId="15" fontId="10" fillId="16" borderId="79" xfId="0" applyNumberFormat="1" applyFont="1" applyFill="1" applyBorder="1" applyAlignment="1">
      <alignment horizontal="left" vertical="top"/>
    </xf>
    <xf numFmtId="0" fontId="10" fillId="17" borderId="56" xfId="0" applyFont="1" applyFill="1" applyBorder="1" applyAlignment="1">
      <alignment horizontal="left" vertical="top"/>
    </xf>
    <xf numFmtId="0" fontId="10" fillId="17" borderId="56" xfId="0" applyFont="1" applyFill="1" applyBorder="1" applyAlignment="1">
      <alignment horizontal="left" vertical="top" wrapText="1"/>
    </xf>
    <xf numFmtId="0" fontId="10" fillId="0" borderId="40" xfId="0" applyFont="1" applyBorder="1" applyAlignment="1">
      <alignment horizontal="left" vertical="top"/>
    </xf>
    <xf numFmtId="0" fontId="10" fillId="0" borderId="80" xfId="0" applyFont="1" applyBorder="1" applyAlignment="1">
      <alignment horizontal="left" vertical="top"/>
    </xf>
    <xf numFmtId="43" fontId="10" fillId="0" borderId="56" xfId="0" applyNumberFormat="1" applyFont="1" applyBorder="1" applyAlignment="1">
      <alignment horizontal="left" vertical="top"/>
    </xf>
    <xf numFmtId="15" fontId="9" fillId="17" borderId="2" xfId="0" applyNumberFormat="1" applyFont="1" applyFill="1" applyBorder="1" applyAlignment="1">
      <alignment horizontal="left" vertical="top"/>
    </xf>
    <xf numFmtId="0" fontId="16" fillId="17" borderId="14" xfId="0" applyFont="1" applyFill="1" applyBorder="1" applyAlignment="1">
      <alignment horizontal="left" vertical="top"/>
    </xf>
    <xf numFmtId="43" fontId="10" fillId="4" borderId="0" xfId="0" applyNumberFormat="1" applyFont="1" applyFill="1" applyBorder="1" applyAlignment="1">
      <alignment horizontal="left" vertical="top"/>
    </xf>
    <xf numFmtId="43" fontId="9" fillId="0" borderId="52" xfId="0" applyNumberFormat="1" applyFont="1" applyBorder="1" applyAlignment="1">
      <alignment horizontal="left" vertical="top" wrapText="1"/>
    </xf>
    <xf numFmtId="43" fontId="10" fillId="4" borderId="0" xfId="0" applyNumberFormat="1" applyFont="1" applyFill="1" applyAlignment="1">
      <alignment horizontal="left" vertical="top"/>
    </xf>
    <xf numFmtId="43" fontId="10" fillId="4" borderId="56" xfId="0" applyNumberFormat="1" applyFont="1" applyFill="1" applyBorder="1" applyAlignment="1">
      <alignment horizontal="left" vertical="top"/>
    </xf>
    <xf numFmtId="43" fontId="11" fillId="4" borderId="29" xfId="0" applyNumberFormat="1" applyFont="1" applyFill="1" applyBorder="1" applyAlignment="1">
      <alignment horizontal="left" vertical="top"/>
    </xf>
    <xf numFmtId="15" fontId="10" fillId="0" borderId="0" xfId="0" applyNumberFormat="1" applyFont="1" applyFill="1" applyAlignment="1">
      <alignment horizontal="left" vertical="top"/>
    </xf>
    <xf numFmtId="0" fontId="10" fillId="4" borderId="28" xfId="0" applyNumberFormat="1" applyFont="1" applyFill="1" applyBorder="1" applyAlignment="1">
      <alignment horizontal="left" vertical="top" wrapText="1"/>
    </xf>
    <xf numFmtId="43" fontId="1" fillId="0" borderId="2" xfId="0" applyNumberFormat="1" applyFont="1" applyFill="1" applyBorder="1" applyAlignment="1">
      <alignment horizontal="left" vertical="top"/>
    </xf>
    <xf numFmtId="15" fontId="9" fillId="0" borderId="28" xfId="0" applyNumberFormat="1" applyFont="1" applyFill="1" applyBorder="1" applyAlignment="1">
      <alignment horizontal="left" vertical="top"/>
    </xf>
    <xf numFmtId="15" fontId="10" fillId="0" borderId="0" xfId="0" applyNumberFormat="1" applyFont="1" applyFill="1" applyBorder="1" applyAlignment="1">
      <alignment horizontal="left" vertical="top"/>
    </xf>
    <xf numFmtId="15" fontId="9" fillId="0" borderId="14" xfId="0" applyNumberFormat="1" applyFont="1" applyFill="1" applyBorder="1" applyAlignment="1">
      <alignment horizontal="left" vertical="top" wrapText="1"/>
    </xf>
    <xf numFmtId="15" fontId="9" fillId="0" borderId="28" xfId="0" applyNumberFormat="1" applyFont="1" applyFill="1" applyBorder="1" applyAlignment="1">
      <alignment horizontal="left" vertical="top" wrapText="1"/>
    </xf>
    <xf numFmtId="15" fontId="10" fillId="0" borderId="72" xfId="0" applyNumberFormat="1" applyFont="1" applyFill="1" applyBorder="1" applyAlignment="1">
      <alignment horizontal="left" vertical="top" wrapText="1"/>
    </xf>
    <xf numFmtId="17" fontId="0" fillId="0" borderId="0" xfId="0" applyNumberFormat="1" applyAlignment="1">
      <alignment horizontal="left" vertical="center"/>
    </xf>
    <xf numFmtId="43" fontId="6" fillId="0" borderId="2" xfId="0" applyNumberFormat="1" applyFont="1" applyBorder="1" applyAlignment="1">
      <alignment horizontal="left" vertical="top" wrapText="1"/>
    </xf>
    <xf numFmtId="17" fontId="10" fillId="0" borderId="28" xfId="0" applyNumberFormat="1" applyFont="1" applyBorder="1" applyAlignment="1">
      <alignment horizontal="left" vertical="top" wrapText="1"/>
    </xf>
    <xf numFmtId="15" fontId="0" fillId="0" borderId="2" xfId="0" applyNumberFormat="1" applyFont="1" applyBorder="1" applyAlignment="1">
      <alignment horizontal="left" vertical="top"/>
    </xf>
    <xf numFmtId="43" fontId="10" fillId="4" borderId="72" xfId="0" applyNumberFormat="1" applyFont="1" applyFill="1" applyBorder="1" applyAlignment="1">
      <alignment horizontal="left" vertical="top"/>
    </xf>
    <xf numFmtId="15" fontId="10" fillId="17" borderId="28" xfId="0" applyNumberFormat="1" applyFont="1" applyFill="1" applyBorder="1" applyAlignment="1">
      <alignment horizontal="left" vertical="top"/>
    </xf>
    <xf numFmtId="15" fontId="6" fillId="0" borderId="0" xfId="0" applyNumberFormat="1" applyFont="1" applyBorder="1" applyAlignment="1">
      <alignment horizontal="left" vertical="top"/>
    </xf>
    <xf numFmtId="43" fontId="36" fillId="0" borderId="28" xfId="0" applyNumberFormat="1" applyFont="1" applyBorder="1" applyAlignment="1">
      <alignment horizontal="left" vertical="top"/>
    </xf>
    <xf numFmtId="17" fontId="10" fillId="0" borderId="28" xfId="0" applyNumberFormat="1" applyFont="1" applyFill="1" applyBorder="1" applyAlignment="1">
      <alignment horizontal="left" vertical="top"/>
    </xf>
    <xf numFmtId="15" fontId="9" fillId="0" borderId="14" xfId="0" applyNumberFormat="1" applyFont="1" applyBorder="1" applyAlignment="1">
      <alignment horizontal="left" vertical="top"/>
    </xf>
    <xf numFmtId="15" fontId="9" fillId="17" borderId="28" xfId="0" applyNumberFormat="1" applyFont="1" applyFill="1" applyBorder="1" applyAlignment="1">
      <alignment horizontal="left" vertical="top"/>
    </xf>
    <xf numFmtId="17" fontId="9" fillId="0" borderId="28" xfId="0" applyNumberFormat="1" applyFont="1" applyBorder="1" applyAlignment="1">
      <alignment horizontal="left" vertical="top"/>
    </xf>
    <xf numFmtId="0" fontId="0" fillId="4" borderId="0" xfId="0" applyFill="1" applyAlignment="1">
      <alignment horizontal="left" vertical="top"/>
    </xf>
    <xf numFmtId="15" fontId="0" fillId="4" borderId="0" xfId="0" applyNumberFormat="1" applyFill="1" applyAlignment="1">
      <alignment horizontal="left" vertical="top"/>
    </xf>
    <xf numFmtId="43" fontId="0" fillId="0" borderId="2" xfId="0" applyNumberFormat="1" applyFont="1" applyBorder="1" applyAlignment="1">
      <alignment horizontal="left" vertical="top"/>
    </xf>
    <xf numFmtId="0" fontId="3" fillId="0" borderId="0" xfId="0" applyFont="1" applyAlignment="1">
      <alignment horizontal="center" vertical="top"/>
    </xf>
    <xf numFmtId="0" fontId="16" fillId="0" borderId="16" xfId="0" applyFont="1" applyFill="1" applyBorder="1" applyAlignment="1">
      <alignment horizontal="center" vertical="center" textRotation="90"/>
    </xf>
    <xf numFmtId="0" fontId="16" fillId="0" borderId="17" xfId="0" applyFont="1" applyFill="1" applyBorder="1" applyAlignment="1">
      <alignment horizontal="center" vertical="center" textRotation="90"/>
    </xf>
    <xf numFmtId="0" fontId="16" fillId="5" borderId="5" xfId="0" applyFont="1" applyFill="1" applyBorder="1" applyAlignment="1">
      <alignment horizontal="center" vertical="center" textRotation="90"/>
    </xf>
    <xf numFmtId="0" fontId="16" fillId="5" borderId="6" xfId="0" applyFont="1" applyFill="1" applyBorder="1" applyAlignment="1">
      <alignment horizontal="center" vertical="center" textRotation="90"/>
    </xf>
    <xf numFmtId="0" fontId="16" fillId="4" borderId="16" xfId="0" applyFont="1" applyFill="1" applyBorder="1" applyAlignment="1">
      <alignment horizontal="center" vertical="center" textRotation="90" wrapText="1"/>
    </xf>
    <xf numFmtId="0" fontId="16" fillId="4" borderId="16" xfId="0" applyFont="1" applyFill="1" applyBorder="1" applyAlignment="1">
      <alignment horizontal="center" vertical="center" textRotation="90"/>
    </xf>
    <xf numFmtId="0" fontId="16" fillId="4" borderId="17" xfId="0" applyFont="1" applyFill="1" applyBorder="1" applyAlignment="1">
      <alignment horizontal="center" vertical="center" textRotation="90"/>
    </xf>
    <xf numFmtId="0" fontId="16" fillId="5" borderId="16" xfId="0" applyFont="1" applyFill="1" applyBorder="1" applyAlignment="1">
      <alignment horizontal="center" vertical="center" textRotation="90"/>
    </xf>
    <xf numFmtId="0" fontId="16" fillId="5" borderId="17" xfId="0" applyFont="1" applyFill="1" applyBorder="1" applyAlignment="1">
      <alignment horizontal="center" vertical="center" textRotation="90"/>
    </xf>
    <xf numFmtId="0" fontId="16" fillId="5" borderId="16" xfId="0" applyFont="1" applyFill="1" applyBorder="1" applyAlignment="1">
      <alignment horizontal="center" vertical="center" textRotation="90" wrapText="1"/>
    </xf>
    <xf numFmtId="0" fontId="16" fillId="6" borderId="16" xfId="0" applyFont="1" applyFill="1" applyBorder="1" applyAlignment="1">
      <alignment horizontal="center" vertical="center" textRotation="90"/>
    </xf>
    <xf numFmtId="0" fontId="16" fillId="6" borderId="17" xfId="0" applyFont="1" applyFill="1" applyBorder="1" applyAlignment="1">
      <alignment horizontal="center" vertical="center" textRotation="90"/>
    </xf>
    <xf numFmtId="0" fontId="16" fillId="0" borderId="16" xfId="0" applyFont="1" applyBorder="1" applyAlignment="1">
      <alignment horizontal="center" vertical="center" textRotation="90" wrapText="1"/>
    </xf>
    <xf numFmtId="0" fontId="16" fillId="0" borderId="16" xfId="0" applyFont="1" applyBorder="1" applyAlignment="1">
      <alignment horizontal="center" vertical="center" textRotation="90"/>
    </xf>
    <xf numFmtId="0" fontId="16" fillId="0" borderId="17" xfId="0" applyFont="1" applyBorder="1" applyAlignment="1">
      <alignment horizontal="center" vertical="center" textRotation="90"/>
    </xf>
    <xf numFmtId="0" fontId="22" fillId="17" borderId="72" xfId="0" applyFont="1" applyFill="1" applyBorder="1" applyAlignment="1">
      <alignment horizontal="center" vertical="top"/>
    </xf>
    <xf numFmtId="0" fontId="22" fillId="17" borderId="0" xfId="0" applyFont="1" applyFill="1" applyBorder="1" applyAlignment="1">
      <alignment horizontal="center" vertical="top"/>
    </xf>
    <xf numFmtId="0" fontId="22" fillId="4" borderId="72" xfId="0" applyFont="1" applyFill="1" applyBorder="1" applyAlignment="1">
      <alignment horizontal="center" vertical="top"/>
    </xf>
    <xf numFmtId="0" fontId="22" fillId="4" borderId="0" xfId="0" applyFont="1" applyFill="1" applyBorder="1" applyAlignment="1">
      <alignment horizontal="center" vertical="top"/>
    </xf>
    <xf numFmtId="0" fontId="22" fillId="0" borderId="65" xfId="0" applyFont="1" applyBorder="1" applyAlignment="1">
      <alignment horizontal="center" vertical="top"/>
    </xf>
    <xf numFmtId="0" fontId="22" fillId="0" borderId="67" xfId="0" applyFont="1" applyBorder="1" applyAlignment="1">
      <alignment horizontal="center" vertical="top"/>
    </xf>
    <xf numFmtId="0" fontId="22" fillId="0" borderId="57" xfId="0" applyFont="1" applyBorder="1" applyAlignment="1">
      <alignment horizontal="center" vertical="top"/>
    </xf>
    <xf numFmtId="0" fontId="22" fillId="0" borderId="72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18" fillId="5" borderId="16" xfId="0" applyFont="1" applyFill="1" applyBorder="1" applyAlignment="1">
      <alignment horizontal="center" vertical="center" textRotation="90"/>
    </xf>
    <xf numFmtId="0" fontId="18" fillId="5" borderId="17" xfId="0" applyFont="1" applyFill="1" applyBorder="1" applyAlignment="1">
      <alignment horizontal="center" vertical="center" textRotation="90"/>
    </xf>
    <xf numFmtId="0" fontId="18" fillId="4" borderId="16" xfId="0" applyFont="1" applyFill="1" applyBorder="1" applyAlignment="1">
      <alignment horizontal="center" vertical="center" textRotation="90"/>
    </xf>
    <xf numFmtId="0" fontId="18" fillId="4" borderId="17" xfId="0" applyFont="1" applyFill="1" applyBorder="1" applyAlignment="1">
      <alignment horizontal="center" vertical="center" textRotation="90"/>
    </xf>
    <xf numFmtId="0" fontId="18" fillId="5" borderId="5" xfId="0" applyFont="1" applyFill="1" applyBorder="1" applyAlignment="1">
      <alignment horizontal="center" vertical="center" textRotation="90"/>
    </xf>
    <xf numFmtId="0" fontId="18" fillId="5" borderId="6" xfId="0" applyFont="1" applyFill="1" applyBorder="1" applyAlignment="1">
      <alignment horizontal="center" vertical="center" textRotation="90"/>
    </xf>
    <xf numFmtId="0" fontId="18" fillId="4" borderId="16" xfId="0" applyFont="1" applyFill="1" applyBorder="1" applyAlignment="1">
      <alignment horizontal="center" vertical="center" textRotation="90" wrapText="1"/>
    </xf>
    <xf numFmtId="15" fontId="9" fillId="0" borderId="28" xfId="0" applyNumberFormat="1" applyFont="1" applyBorder="1" applyAlignment="1">
      <alignment horizontal="center" vertical="top" wrapText="1"/>
    </xf>
    <xf numFmtId="0" fontId="16" fillId="2" borderId="16" xfId="0" applyFont="1" applyFill="1" applyBorder="1" applyAlignment="1">
      <alignment horizontal="center" vertical="center" textRotation="90"/>
    </xf>
    <xf numFmtId="0" fontId="16" fillId="2" borderId="17" xfId="0" applyFont="1" applyFill="1" applyBorder="1" applyAlignment="1">
      <alignment horizontal="center" vertical="center" textRotation="90"/>
    </xf>
    <xf numFmtId="0" fontId="16" fillId="13" borderId="16" xfId="0" applyFont="1" applyFill="1" applyBorder="1" applyAlignment="1">
      <alignment horizontal="center" vertical="center" textRotation="90"/>
    </xf>
    <xf numFmtId="0" fontId="16" fillId="13" borderId="17" xfId="0" applyFont="1" applyFill="1" applyBorder="1" applyAlignment="1">
      <alignment horizontal="center" vertical="center" textRotation="90"/>
    </xf>
    <xf numFmtId="0" fontId="16" fillId="2" borderId="16" xfId="0" applyFont="1" applyFill="1" applyBorder="1" applyAlignment="1">
      <alignment horizontal="center" vertical="center" textRotation="90" wrapText="1"/>
    </xf>
    <xf numFmtId="43" fontId="37" fillId="0" borderId="28" xfId="0" applyNumberFormat="1" applyFont="1" applyBorder="1" applyAlignment="1">
      <alignment horizontal="left" vertical="top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FF66FF"/>
      <color rgb="FFCC9900"/>
      <color rgb="FFFF3399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nrndrpl56@gmail.com" TargetMode="External"/><Relationship Id="rId117" Type="http://schemas.openxmlformats.org/officeDocument/2006/relationships/hyperlink" Target="mailto:rameshsahoo2003@yahoo.co.in" TargetMode="External"/><Relationship Id="rId21" Type="http://schemas.openxmlformats.org/officeDocument/2006/relationships/hyperlink" Target="mailto:nksahu1@hotmail.com" TargetMode="External"/><Relationship Id="rId42" Type="http://schemas.openxmlformats.org/officeDocument/2006/relationships/hyperlink" Target="mailto:manoj.behera5@gmail.com" TargetMode="External"/><Relationship Id="rId47" Type="http://schemas.openxmlformats.org/officeDocument/2006/relationships/hyperlink" Target="mailto:sukantab1@gmail.com" TargetMode="External"/><Relationship Id="rId63" Type="http://schemas.openxmlformats.org/officeDocument/2006/relationships/hyperlink" Target="mailto:4skmishra@gmail.com" TargetMode="External"/><Relationship Id="rId68" Type="http://schemas.openxmlformats.org/officeDocument/2006/relationships/hyperlink" Target="mailto:devranjandas@gmail.com" TargetMode="External"/><Relationship Id="rId84" Type="http://schemas.openxmlformats.org/officeDocument/2006/relationships/hyperlink" Target="mailto:smishra2008@gmail.com" TargetMode="External"/><Relationship Id="rId89" Type="http://schemas.openxmlformats.org/officeDocument/2006/relationships/hyperlink" Target="mailto:bhagawan.sahu1@gmail.com" TargetMode="External"/><Relationship Id="rId112" Type="http://schemas.openxmlformats.org/officeDocument/2006/relationships/hyperlink" Target="mailto:panigrahirk67@gmail.com" TargetMode="External"/><Relationship Id="rId133" Type="http://schemas.openxmlformats.org/officeDocument/2006/relationships/hyperlink" Target="mailto:drrnpradhan@gmail.com" TargetMode="External"/><Relationship Id="rId138" Type="http://schemas.openxmlformats.org/officeDocument/2006/relationships/hyperlink" Target="mailto:krissreejesh@gmail.com" TargetMode="External"/><Relationship Id="rId154" Type="http://schemas.openxmlformats.org/officeDocument/2006/relationships/hyperlink" Target="mailto:pandaasis11@alumni.iitm.ac.in" TargetMode="External"/><Relationship Id="rId16" Type="http://schemas.openxmlformats.org/officeDocument/2006/relationships/hyperlink" Target="mailto:ashokdash.ashok@gmail.com" TargetMode="External"/><Relationship Id="rId107" Type="http://schemas.openxmlformats.org/officeDocument/2006/relationships/hyperlink" Target="mailto:santosh-m101@yahoo.com" TargetMode="External"/><Relationship Id="rId11" Type="http://schemas.openxmlformats.org/officeDocument/2006/relationships/hyperlink" Target="mailto:manojbalapattanaik29@gmail.com" TargetMode="External"/><Relationship Id="rId32" Type="http://schemas.openxmlformats.org/officeDocument/2006/relationships/hyperlink" Target="mailto:aparti.mallick@gmail.com" TargetMode="External"/><Relationship Id="rId37" Type="http://schemas.openxmlformats.org/officeDocument/2006/relationships/hyperlink" Target="mailto:gnkhandai@rediffmail.com" TargetMode="External"/><Relationship Id="rId53" Type="http://schemas.openxmlformats.org/officeDocument/2006/relationships/hyperlink" Target="mailto:amlendu.biswas@sailrsp.co.in" TargetMode="External"/><Relationship Id="rId58" Type="http://schemas.openxmlformats.org/officeDocument/2006/relationships/hyperlink" Target="mailto:niharranjan.das@sailrsp.co.in" TargetMode="External"/><Relationship Id="rId74" Type="http://schemas.openxmlformats.org/officeDocument/2006/relationships/hyperlink" Target="mailto:susantknayak@yahoo.com" TargetMode="External"/><Relationship Id="rId79" Type="http://schemas.openxmlformats.org/officeDocument/2006/relationships/hyperlink" Target="mailto:s-samantrai@yahoo.com" TargetMode="External"/><Relationship Id="rId102" Type="http://schemas.openxmlformats.org/officeDocument/2006/relationships/hyperlink" Target="mailto:sanjaypandaias@gmail.com" TargetMode="External"/><Relationship Id="rId123" Type="http://schemas.openxmlformats.org/officeDocument/2006/relationships/hyperlink" Target="mailto:meenakshi29.dbt@nic.in" TargetMode="External"/><Relationship Id="rId128" Type="http://schemas.openxmlformats.org/officeDocument/2006/relationships/hyperlink" Target="mailto:dkswain1962@gmail.com" TargetMode="External"/><Relationship Id="rId144" Type="http://schemas.openxmlformats.org/officeDocument/2006/relationships/hyperlink" Target="mailto:alokpanda2008@gmail.com" TargetMode="External"/><Relationship Id="rId149" Type="http://schemas.openxmlformats.org/officeDocument/2006/relationships/hyperlink" Target="mailto:dltsdh2@gmail.com" TargetMode="External"/><Relationship Id="rId5" Type="http://schemas.openxmlformats.org/officeDocument/2006/relationships/hyperlink" Target="mailto:scsahuimd@gmail.com" TargetMode="External"/><Relationship Id="rId90" Type="http://schemas.openxmlformats.org/officeDocument/2006/relationships/hyperlink" Target="mailto:bn.satpathy@nic.in" TargetMode="External"/><Relationship Id="rId95" Type="http://schemas.openxmlformats.org/officeDocument/2006/relationships/hyperlink" Target="mailto:mksahoo06@rediffmail.com" TargetMode="External"/><Relationship Id="rId22" Type="http://schemas.openxmlformats.org/officeDocument/2006/relationships/hyperlink" Target="mailto:dmpadhy1970@gmail.com" TargetMode="External"/><Relationship Id="rId27" Type="http://schemas.openxmlformats.org/officeDocument/2006/relationships/hyperlink" Target="mailto:samal_pk2002@yahoo.com" TargetMode="External"/><Relationship Id="rId43" Type="http://schemas.openxmlformats.org/officeDocument/2006/relationships/hyperlink" Target="mailto:gatikrishna@gmail.com" TargetMode="External"/><Relationship Id="rId48" Type="http://schemas.openxmlformats.org/officeDocument/2006/relationships/hyperlink" Target="mailto:sudhirsahoo@yahoo.com" TargetMode="External"/><Relationship Id="rId64" Type="http://schemas.openxmlformats.org/officeDocument/2006/relationships/hyperlink" Target="mailto:blsahoo.mame@gmail.com" TargetMode="External"/><Relationship Id="rId69" Type="http://schemas.openxmlformats.org/officeDocument/2006/relationships/hyperlink" Target="mailto:a.mishra@gri.gov.in" TargetMode="External"/><Relationship Id="rId113" Type="http://schemas.openxmlformats.org/officeDocument/2006/relationships/hyperlink" Target="mailto:bhaskarsala@hotmail.com" TargetMode="External"/><Relationship Id="rId118" Type="http://schemas.openxmlformats.org/officeDocument/2006/relationships/hyperlink" Target="mailto:mpanda234@yahoo.co.in" TargetMode="External"/><Relationship Id="rId134" Type="http://schemas.openxmlformats.org/officeDocument/2006/relationships/hyperlink" Target="mailto:rajeshputra@gmail.com" TargetMode="External"/><Relationship Id="rId139" Type="http://schemas.openxmlformats.org/officeDocument/2006/relationships/hyperlink" Target="mailto:kokoacharya@gmail.com" TargetMode="External"/><Relationship Id="rId80" Type="http://schemas.openxmlformats.org/officeDocument/2006/relationships/hyperlink" Target="mailto:gbrout@rediffmail.com" TargetMode="External"/><Relationship Id="rId85" Type="http://schemas.openxmlformats.org/officeDocument/2006/relationships/hyperlink" Target="mailto:editoryojona@hotmail.com" TargetMode="External"/><Relationship Id="rId150" Type="http://schemas.openxmlformats.org/officeDocument/2006/relationships/hyperlink" Target="mailto:sgarg2@gmail.com" TargetMode="External"/><Relationship Id="rId155" Type="http://schemas.openxmlformats.org/officeDocument/2006/relationships/hyperlink" Target="mailto:sailendraadas@gmail.com" TargetMode="External"/><Relationship Id="rId12" Type="http://schemas.openxmlformats.org/officeDocument/2006/relationships/hyperlink" Target="mailto:bssahoo4ld@gmail.com" TargetMode="External"/><Relationship Id="rId17" Type="http://schemas.openxmlformats.org/officeDocument/2006/relationships/hyperlink" Target="mailto:sunilmisra56@yahoo.com" TargetMode="External"/><Relationship Id="rId33" Type="http://schemas.openxmlformats.org/officeDocument/2006/relationships/hyperlink" Target="mailto:mohangagan@rediffmail.com" TargetMode="External"/><Relationship Id="rId38" Type="http://schemas.openxmlformats.org/officeDocument/2006/relationships/hyperlink" Target="mailto:p_pal192@rediffmail.com" TargetMode="External"/><Relationship Id="rId59" Type="http://schemas.openxmlformats.org/officeDocument/2006/relationships/hyperlink" Target="mailto:pramodpatra2002@yahoo.com" TargetMode="External"/><Relationship Id="rId103" Type="http://schemas.openxmlformats.org/officeDocument/2006/relationships/hyperlink" Target="mailto:d_turwar@yahoo.com" TargetMode="External"/><Relationship Id="rId108" Type="http://schemas.openxmlformats.org/officeDocument/2006/relationships/hyperlink" Target="mailto:siba.subudhi@nic.in" TargetMode="External"/><Relationship Id="rId124" Type="http://schemas.openxmlformats.org/officeDocument/2006/relationships/hyperlink" Target="mailto:samal.chandan@gmail.com" TargetMode="External"/><Relationship Id="rId129" Type="http://schemas.openxmlformats.org/officeDocument/2006/relationships/hyperlink" Target="mailto:drlaxmisahoo@yahoo.co.in" TargetMode="External"/><Relationship Id="rId20" Type="http://schemas.openxmlformats.org/officeDocument/2006/relationships/hyperlink" Target="mailto:kailashtripathy7@gmail.com" TargetMode="External"/><Relationship Id="rId41" Type="http://schemas.openxmlformats.org/officeDocument/2006/relationships/hyperlink" Target="mailto:mksamantaray01@gmail.com" TargetMode="External"/><Relationship Id="rId54" Type="http://schemas.openxmlformats.org/officeDocument/2006/relationships/hyperlink" Target="mailto:rajsspl@gmail.com" TargetMode="External"/><Relationship Id="rId62" Type="http://schemas.openxmlformats.org/officeDocument/2006/relationships/hyperlink" Target="mailto:sanjeebkumarjena@yahoo.com" TargetMode="External"/><Relationship Id="rId70" Type="http://schemas.openxmlformats.org/officeDocument/2006/relationships/hyperlink" Target="mailto:bmohanty@ceccal.ernet.in" TargetMode="External"/><Relationship Id="rId75" Type="http://schemas.openxmlformats.org/officeDocument/2006/relationships/hyperlink" Target="mailto:muktikantnayak@gmail.com" TargetMode="External"/><Relationship Id="rId83" Type="http://schemas.openxmlformats.org/officeDocument/2006/relationships/hyperlink" Target="mailto:rk.jena@gov.in" TargetMode="External"/><Relationship Id="rId88" Type="http://schemas.openxmlformats.org/officeDocument/2006/relationships/hyperlink" Target="mailto:purna_421@rediffmail.com" TargetMode="External"/><Relationship Id="rId91" Type="http://schemas.openxmlformats.org/officeDocument/2006/relationships/hyperlink" Target="mailto:orgiranjitapattanaik@gmail.com" TargetMode="External"/><Relationship Id="rId96" Type="http://schemas.openxmlformats.org/officeDocument/2006/relationships/hyperlink" Target="mailto:hrje@igcar.gov.in" TargetMode="External"/><Relationship Id="rId111" Type="http://schemas.openxmlformats.org/officeDocument/2006/relationships/hyperlink" Target="mailto:rimjhim05@yahoo.co.in" TargetMode="External"/><Relationship Id="rId132" Type="http://schemas.openxmlformats.org/officeDocument/2006/relationships/hyperlink" Target="mailto:bisipk@gmail.com" TargetMode="External"/><Relationship Id="rId140" Type="http://schemas.openxmlformats.org/officeDocument/2006/relationships/hyperlink" Target="mailto:hksahoo1963@gmail.com" TargetMode="External"/><Relationship Id="rId145" Type="http://schemas.openxmlformats.org/officeDocument/2006/relationships/hyperlink" Target="mailto:garnaik@gmail.com" TargetMode="External"/><Relationship Id="rId153" Type="http://schemas.openxmlformats.org/officeDocument/2006/relationships/hyperlink" Target="mailto:rajat_sahoo2007@yahoo.co.in" TargetMode="External"/><Relationship Id="rId1" Type="http://schemas.openxmlformats.org/officeDocument/2006/relationships/hyperlink" Target="mailto:sitikantharath04@gmail.com" TargetMode="External"/><Relationship Id="rId6" Type="http://schemas.openxmlformats.org/officeDocument/2006/relationships/hyperlink" Target="mailto:bcsahoo.238@rediffmail.com" TargetMode="External"/><Relationship Id="rId15" Type="http://schemas.openxmlformats.org/officeDocument/2006/relationships/hyperlink" Target="mailto:dibyendukghosh@gmail.com" TargetMode="External"/><Relationship Id="rId23" Type="http://schemas.openxmlformats.org/officeDocument/2006/relationships/hyperlink" Target="mailto:ddnayak33@gmail.com" TargetMode="External"/><Relationship Id="rId28" Type="http://schemas.openxmlformats.org/officeDocument/2006/relationships/hyperlink" Target="mailto:drsarbeswar@rediffmail.com" TargetMode="External"/><Relationship Id="rId36" Type="http://schemas.openxmlformats.org/officeDocument/2006/relationships/hyperlink" Target="mailto:pramodachinhara12@gmail.com" TargetMode="External"/><Relationship Id="rId49" Type="http://schemas.openxmlformats.org/officeDocument/2006/relationships/hyperlink" Target="mailto:sdnayak@yahoo.com" TargetMode="External"/><Relationship Id="rId57" Type="http://schemas.openxmlformats.org/officeDocument/2006/relationships/hyperlink" Target="mailto:pk.patnaik10.1967@gmail.com" TargetMode="External"/><Relationship Id="rId106" Type="http://schemas.openxmlformats.org/officeDocument/2006/relationships/hyperlink" Target="mailto:sssahoo.bsnl@gmail.com" TargetMode="External"/><Relationship Id="rId114" Type="http://schemas.openxmlformats.org/officeDocument/2006/relationships/hyperlink" Target="mailto:mihirmallick.oas@gmail.com" TargetMode="External"/><Relationship Id="rId119" Type="http://schemas.openxmlformats.org/officeDocument/2006/relationships/hyperlink" Target="mailto:das.pravat@gmail.com" TargetMode="External"/><Relationship Id="rId127" Type="http://schemas.openxmlformats.org/officeDocument/2006/relationships/hyperlink" Target="mailto:n.rabindra@rediffmail.com" TargetMode="External"/><Relationship Id="rId10" Type="http://schemas.openxmlformats.org/officeDocument/2006/relationships/hyperlink" Target="mailto:ssdash2002@gmail.com" TargetMode="External"/><Relationship Id="rId31" Type="http://schemas.openxmlformats.org/officeDocument/2006/relationships/hyperlink" Target="mailto:jpmohanty1960@rediffmail.com" TargetMode="External"/><Relationship Id="rId44" Type="http://schemas.openxmlformats.org/officeDocument/2006/relationships/hyperlink" Target="mailto:sajjorajjo2001@gmail.com" TargetMode="External"/><Relationship Id="rId52" Type="http://schemas.openxmlformats.org/officeDocument/2006/relationships/hyperlink" Target="mailto:sitaram.pradhan@sailrsp.co.in" TargetMode="External"/><Relationship Id="rId60" Type="http://schemas.openxmlformats.org/officeDocument/2006/relationships/hyperlink" Target="mailto:ranjisamal@rediffmail.com" TargetMode="External"/><Relationship Id="rId65" Type="http://schemas.openxmlformats.org/officeDocument/2006/relationships/hyperlink" Target="mailto:pappu.kumar@sail.in" TargetMode="External"/><Relationship Id="rId73" Type="http://schemas.openxmlformats.org/officeDocument/2006/relationships/hyperlink" Target="mailto:mani1802@gmail.com" TargetMode="External"/><Relationship Id="rId78" Type="http://schemas.openxmlformats.org/officeDocument/2006/relationships/hyperlink" Target="mailto:pranati_onat@yahoo.com" TargetMode="External"/><Relationship Id="rId81" Type="http://schemas.openxmlformats.org/officeDocument/2006/relationships/hyperlink" Target="mailto:rrsethy66@yahoo.co.in" TargetMode="External"/><Relationship Id="rId86" Type="http://schemas.openxmlformats.org/officeDocument/2006/relationships/hyperlink" Target="mailto:amishra_rourkela@yahoo.co.in" TargetMode="External"/><Relationship Id="rId94" Type="http://schemas.openxmlformats.org/officeDocument/2006/relationships/hyperlink" Target="mailto:nkn0311@yahoo.co.in" TargetMode="External"/><Relationship Id="rId99" Type="http://schemas.openxmlformats.org/officeDocument/2006/relationships/hyperlink" Target="mailto:naik_ak@rediffmail.com" TargetMode="External"/><Relationship Id="rId101" Type="http://schemas.openxmlformats.org/officeDocument/2006/relationships/hyperlink" Target="mailto:bpradhancbi@gmail.com" TargetMode="External"/><Relationship Id="rId122" Type="http://schemas.openxmlformats.org/officeDocument/2006/relationships/hyperlink" Target="mailto:lituparitosh@hotmail.com" TargetMode="External"/><Relationship Id="rId130" Type="http://schemas.openxmlformats.org/officeDocument/2006/relationships/hyperlink" Target="mailto:tarakanta79@outlook.com" TargetMode="External"/><Relationship Id="rId135" Type="http://schemas.openxmlformats.org/officeDocument/2006/relationships/hyperlink" Target="mailto:sasmeetasabat@yahoo.com" TargetMode="External"/><Relationship Id="rId143" Type="http://schemas.openxmlformats.org/officeDocument/2006/relationships/hyperlink" Target="mailto:kailashchandra.jena@sail.com" TargetMode="External"/><Relationship Id="rId148" Type="http://schemas.openxmlformats.org/officeDocument/2006/relationships/hyperlink" Target="mailto:swarupmishra@gmail.com" TargetMode="External"/><Relationship Id="rId151" Type="http://schemas.openxmlformats.org/officeDocument/2006/relationships/hyperlink" Target="mailto:sknanda331@gmail.com" TargetMode="External"/><Relationship Id="rId156" Type="http://schemas.openxmlformats.org/officeDocument/2006/relationships/hyperlink" Target="mailto:bankssahu@yahoo.co.in" TargetMode="External"/><Relationship Id="rId4" Type="http://schemas.openxmlformats.org/officeDocument/2006/relationships/hyperlink" Target="mailto:sssuman99@gmail.com" TargetMode="External"/><Relationship Id="rId9" Type="http://schemas.openxmlformats.org/officeDocument/2006/relationships/hyperlink" Target="mailto:hkpani@ymail.com" TargetMode="External"/><Relationship Id="rId13" Type="http://schemas.openxmlformats.org/officeDocument/2006/relationships/hyperlink" Target="mailto:sethikartikchandra12@gmail.com" TargetMode="External"/><Relationship Id="rId18" Type="http://schemas.openxmlformats.org/officeDocument/2006/relationships/hyperlink" Target="mailto:LMPATRA@YAHOO.CO.IN" TargetMode="External"/><Relationship Id="rId39" Type="http://schemas.openxmlformats.org/officeDocument/2006/relationships/hyperlink" Target="mailto:sukesh_nayak@yahoo.com" TargetMode="External"/><Relationship Id="rId109" Type="http://schemas.openxmlformats.org/officeDocument/2006/relationships/hyperlink" Target="mailto:apghosh1969@gmail.com" TargetMode="External"/><Relationship Id="rId34" Type="http://schemas.openxmlformats.org/officeDocument/2006/relationships/hyperlink" Target="mailto:scsenapati84@gmail.com" TargetMode="External"/><Relationship Id="rId50" Type="http://schemas.openxmlformats.org/officeDocument/2006/relationships/hyperlink" Target="mailto:debasis.karabaki@gmail.com" TargetMode="External"/><Relationship Id="rId55" Type="http://schemas.openxmlformats.org/officeDocument/2006/relationships/hyperlink" Target="mailto:prasanikumar@gmail.com" TargetMode="External"/><Relationship Id="rId76" Type="http://schemas.openxmlformats.org/officeDocument/2006/relationships/hyperlink" Target="mailto:bibhuti.patel@nic.in" TargetMode="External"/><Relationship Id="rId97" Type="http://schemas.openxmlformats.org/officeDocument/2006/relationships/hyperlink" Target="mailto:arunnanda_1955@rediffmail.com" TargetMode="External"/><Relationship Id="rId104" Type="http://schemas.openxmlformats.org/officeDocument/2006/relationships/hyperlink" Target="mailto:skdash@bhelhyderabad.co.in" TargetMode="External"/><Relationship Id="rId120" Type="http://schemas.openxmlformats.org/officeDocument/2006/relationships/hyperlink" Target="mailto:pkay.pradhan@gmail.com" TargetMode="External"/><Relationship Id="rId125" Type="http://schemas.openxmlformats.org/officeDocument/2006/relationships/hyperlink" Target="mailto:patnaikjagat63@gmail.com" TargetMode="External"/><Relationship Id="rId141" Type="http://schemas.openxmlformats.org/officeDocument/2006/relationships/hyperlink" Target="mailto:goswami.tapas@gmail.com" TargetMode="External"/><Relationship Id="rId146" Type="http://schemas.openxmlformats.org/officeDocument/2006/relationships/hyperlink" Target="mailto:padmalochan1948@gmail.com" TargetMode="External"/><Relationship Id="rId7" Type="http://schemas.openxmlformats.org/officeDocument/2006/relationships/hyperlink" Target="mailto:rcssamanta@gmail.com" TargetMode="External"/><Relationship Id="rId71" Type="http://schemas.openxmlformats.org/officeDocument/2006/relationships/hyperlink" Target="mailto:akhilamishra@yahoo.co.in" TargetMode="External"/><Relationship Id="rId92" Type="http://schemas.openxmlformats.org/officeDocument/2006/relationships/hyperlink" Target="mailto:pkdeepak@yahoo.co.in" TargetMode="External"/><Relationship Id="rId2" Type="http://schemas.openxmlformats.org/officeDocument/2006/relationships/hyperlink" Target="mailto:nilamani.kundu@gmail.com" TargetMode="External"/><Relationship Id="rId29" Type="http://schemas.openxmlformats.org/officeDocument/2006/relationships/hyperlink" Target="mailto:rlp04@rediffmail.com" TargetMode="External"/><Relationship Id="rId24" Type="http://schemas.openxmlformats.org/officeDocument/2006/relationships/hyperlink" Target="mailto:sarojpattanaik71@gmail.com" TargetMode="External"/><Relationship Id="rId40" Type="http://schemas.openxmlformats.org/officeDocument/2006/relationships/hyperlink" Target="mailto:sl_jena@yahoo.in" TargetMode="External"/><Relationship Id="rId45" Type="http://schemas.openxmlformats.org/officeDocument/2006/relationships/hyperlink" Target="mailto:skpanda.amd@gmail.com" TargetMode="External"/><Relationship Id="rId66" Type="http://schemas.openxmlformats.org/officeDocument/2006/relationships/hyperlink" Target="mailto:rpbehera@gmail.com" TargetMode="External"/><Relationship Id="rId87" Type="http://schemas.openxmlformats.org/officeDocument/2006/relationships/hyperlink" Target="mailto:gopo-panda@yahoo.com" TargetMode="External"/><Relationship Id="rId110" Type="http://schemas.openxmlformats.org/officeDocument/2006/relationships/hyperlink" Target="mailto:bkdas_2000@yahoo.com" TargetMode="External"/><Relationship Id="rId115" Type="http://schemas.openxmlformats.org/officeDocument/2006/relationships/hyperlink" Target="mailto:hariharshukla78@gmail.com" TargetMode="External"/><Relationship Id="rId131" Type="http://schemas.openxmlformats.org/officeDocument/2006/relationships/hyperlink" Target="mailto:saratdash10@gmail.com" TargetMode="External"/><Relationship Id="rId136" Type="http://schemas.openxmlformats.org/officeDocument/2006/relationships/hyperlink" Target="mailto:drchitta75@rediffmail.com" TargetMode="External"/><Relationship Id="rId157" Type="http://schemas.openxmlformats.org/officeDocument/2006/relationships/hyperlink" Target="mailto:sharatdas56@gmail.com" TargetMode="External"/><Relationship Id="rId61" Type="http://schemas.openxmlformats.org/officeDocument/2006/relationships/hyperlink" Target="mailto:bspanigrahi2001@yahoo.com" TargetMode="External"/><Relationship Id="rId82" Type="http://schemas.openxmlformats.org/officeDocument/2006/relationships/hyperlink" Target="mailto:prasannasamal@rediffmail.com" TargetMode="External"/><Relationship Id="rId152" Type="http://schemas.openxmlformats.org/officeDocument/2006/relationships/hyperlink" Target="mailto:prachitosh92@gmail.com" TargetMode="External"/><Relationship Id="rId19" Type="http://schemas.openxmlformats.org/officeDocument/2006/relationships/hyperlink" Target="mailto:subashisbolani@gmail.com" TargetMode="External"/><Relationship Id="rId14" Type="http://schemas.openxmlformats.org/officeDocument/2006/relationships/hyperlink" Target="mailto:sabothk60@gmail.com" TargetMode="External"/><Relationship Id="rId30" Type="http://schemas.openxmlformats.org/officeDocument/2006/relationships/hyperlink" Target="mailto:bk.pati1961@gmail.com" TargetMode="External"/><Relationship Id="rId35" Type="http://schemas.openxmlformats.org/officeDocument/2006/relationships/hyperlink" Target="mailto:dharanidhartrpth@gmail.com" TargetMode="External"/><Relationship Id="rId56" Type="http://schemas.openxmlformats.org/officeDocument/2006/relationships/hyperlink" Target="mailto:padhi.srikanta57@gmail.com" TargetMode="External"/><Relationship Id="rId77" Type="http://schemas.openxmlformats.org/officeDocument/2006/relationships/hyperlink" Target="mailto:smishra@sbbj.co.in" TargetMode="External"/><Relationship Id="rId100" Type="http://schemas.openxmlformats.org/officeDocument/2006/relationships/hyperlink" Target="mailto:ddalala99@yahoo.co.in" TargetMode="External"/><Relationship Id="rId105" Type="http://schemas.openxmlformats.org/officeDocument/2006/relationships/hyperlink" Target="mailto:debashisccc@yahoo.com" TargetMode="External"/><Relationship Id="rId126" Type="http://schemas.openxmlformats.org/officeDocument/2006/relationships/hyperlink" Target="mailto:enpeejoshi.office@gmail.com" TargetMode="External"/><Relationship Id="rId147" Type="http://schemas.openxmlformats.org/officeDocument/2006/relationships/hyperlink" Target="mailto:nk.satpathy.nk@gmail.com" TargetMode="External"/><Relationship Id="rId8" Type="http://schemas.openxmlformats.org/officeDocument/2006/relationships/hyperlink" Target="mailto:dsahoo70@gmail.com" TargetMode="External"/><Relationship Id="rId51" Type="http://schemas.openxmlformats.org/officeDocument/2006/relationships/hyperlink" Target="mailto:sgmoulik@rbi.org.in" TargetMode="External"/><Relationship Id="rId72" Type="http://schemas.openxmlformats.org/officeDocument/2006/relationships/hyperlink" Target="mailto:sccgsi@gmail.com" TargetMode="External"/><Relationship Id="rId93" Type="http://schemas.openxmlformats.org/officeDocument/2006/relationships/hyperlink" Target="mailto:amarkumar2007@gmail.com" TargetMode="External"/><Relationship Id="rId98" Type="http://schemas.openxmlformats.org/officeDocument/2006/relationships/hyperlink" Target="mailto:anup@sac.isro.gov.in" TargetMode="External"/><Relationship Id="rId121" Type="http://schemas.openxmlformats.org/officeDocument/2006/relationships/hyperlink" Target="mailto:giriajaykumar@gmail.com" TargetMode="External"/><Relationship Id="rId142" Type="http://schemas.openxmlformats.org/officeDocument/2006/relationships/hyperlink" Target="mailto:jpatro95@yahoo.co.in" TargetMode="External"/><Relationship Id="rId3" Type="http://schemas.openxmlformats.org/officeDocument/2006/relationships/hyperlink" Target="mailto:sabar.kabiraj11@gmail.com" TargetMode="External"/><Relationship Id="rId25" Type="http://schemas.openxmlformats.org/officeDocument/2006/relationships/hyperlink" Target="mailto:l.mishra1983@gmail.com" TargetMode="External"/><Relationship Id="rId46" Type="http://schemas.openxmlformats.org/officeDocument/2006/relationships/hyperlink" Target="mailto:tutuparahi@yahoo.co.in" TargetMode="External"/><Relationship Id="rId67" Type="http://schemas.openxmlformats.org/officeDocument/2006/relationships/hyperlink" Target="mailto:binodbiharikar@gmail.com" TargetMode="External"/><Relationship Id="rId116" Type="http://schemas.openxmlformats.org/officeDocument/2006/relationships/hyperlink" Target="mailto:susmitasahoo@gmail.com" TargetMode="External"/><Relationship Id="rId137" Type="http://schemas.openxmlformats.org/officeDocument/2006/relationships/hyperlink" Target="mailto:panchanan58@gmail.com" TargetMode="External"/><Relationship Id="rId158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68"/>
  <sheetViews>
    <sheetView view="pageBreakPreview" topLeftCell="A31" zoomScale="60" zoomScaleNormal="100" workbookViewId="0">
      <selection activeCell="AA23" sqref="AA23"/>
    </sheetView>
  </sheetViews>
  <sheetFormatPr defaultRowHeight="15" x14ac:dyDescent="0.25"/>
  <cols>
    <col min="1" max="9" width="9.7109375" style="1" customWidth="1"/>
    <col min="10" max="10" width="13.42578125" style="1" bestFit="1" customWidth="1"/>
    <col min="11" max="12" width="9.7109375" style="1" customWidth="1"/>
    <col min="13" max="16384" width="9.140625" style="1"/>
  </cols>
  <sheetData>
    <row r="1" spans="1:12" ht="18.75" x14ac:dyDescent="0.25">
      <c r="A1" s="871" t="s">
        <v>17</v>
      </c>
      <c r="B1" s="871"/>
      <c r="C1" s="871"/>
      <c r="D1" s="174"/>
      <c r="E1" s="174"/>
      <c r="F1" s="174"/>
      <c r="G1" s="871" t="s">
        <v>18</v>
      </c>
      <c r="H1" s="871"/>
      <c r="I1" s="871"/>
      <c r="J1" s="871" t="s">
        <v>18</v>
      </c>
      <c r="K1" s="871"/>
      <c r="L1" s="871"/>
    </row>
    <row r="3" spans="1:12" x14ac:dyDescent="0.25">
      <c r="A3" s="3" t="s">
        <v>0</v>
      </c>
      <c r="B3" s="3" t="s">
        <v>1</v>
      </c>
      <c r="C3" s="3"/>
      <c r="D3" s="3"/>
      <c r="E3" s="3"/>
      <c r="F3" s="3"/>
      <c r="G3" s="3" t="s">
        <v>0</v>
      </c>
      <c r="H3" s="3" t="s">
        <v>1</v>
      </c>
      <c r="I3" s="3"/>
      <c r="J3" s="3" t="s">
        <v>0</v>
      </c>
      <c r="K3" s="3" t="s">
        <v>1</v>
      </c>
      <c r="L3" s="3"/>
    </row>
    <row r="5" spans="1:12" ht="21" x14ac:dyDescent="0.25">
      <c r="A5" s="2" t="s">
        <v>2</v>
      </c>
      <c r="B5" s="1">
        <v>113</v>
      </c>
      <c r="D5" s="2" t="s">
        <v>6</v>
      </c>
      <c r="E5" s="1">
        <v>177</v>
      </c>
      <c r="G5" s="2" t="s">
        <v>9</v>
      </c>
      <c r="H5" s="1">
        <v>65</v>
      </c>
      <c r="J5" s="2" t="s">
        <v>13</v>
      </c>
      <c r="K5" s="1">
        <v>49</v>
      </c>
    </row>
    <row r="6" spans="1:12" ht="21" x14ac:dyDescent="0.25">
      <c r="A6" s="2"/>
      <c r="B6" s="1">
        <v>114</v>
      </c>
      <c r="D6" s="2"/>
      <c r="E6" s="1">
        <v>178</v>
      </c>
      <c r="G6" s="2"/>
      <c r="H6" s="1">
        <v>66</v>
      </c>
      <c r="J6" s="2"/>
      <c r="K6" s="1">
        <v>50</v>
      </c>
    </row>
    <row r="7" spans="1:12" ht="21" x14ac:dyDescent="0.25">
      <c r="A7" s="2"/>
      <c r="B7" s="1">
        <v>115</v>
      </c>
      <c r="D7" s="2"/>
      <c r="E7" s="1">
        <v>179</v>
      </c>
      <c r="G7" s="2"/>
      <c r="H7" s="1">
        <v>67</v>
      </c>
      <c r="J7" s="2"/>
      <c r="K7" s="1">
        <v>51</v>
      </c>
    </row>
    <row r="8" spans="1:12" ht="21" x14ac:dyDescent="0.25">
      <c r="A8" s="2"/>
      <c r="B8" s="1">
        <v>116</v>
      </c>
      <c r="D8" s="2"/>
      <c r="E8" s="1">
        <v>180</v>
      </c>
      <c r="G8" s="2"/>
      <c r="H8" s="1">
        <v>68</v>
      </c>
      <c r="J8" s="2"/>
      <c r="K8" s="1">
        <v>52</v>
      </c>
    </row>
    <row r="9" spans="1:12" ht="21" x14ac:dyDescent="0.25">
      <c r="A9" s="2"/>
      <c r="B9" s="1">
        <v>117</v>
      </c>
      <c r="D9" s="2"/>
      <c r="E9" s="1">
        <v>181</v>
      </c>
      <c r="G9" s="2"/>
      <c r="H9" s="1">
        <v>69</v>
      </c>
      <c r="J9" s="2"/>
      <c r="K9" s="1">
        <v>53</v>
      </c>
    </row>
    <row r="10" spans="1:12" ht="21" x14ac:dyDescent="0.25">
      <c r="A10" s="2"/>
      <c r="B10" s="1">
        <v>118</v>
      </c>
      <c r="D10" s="2"/>
      <c r="E10" s="1">
        <v>182</v>
      </c>
      <c r="G10" s="2"/>
      <c r="H10" s="1">
        <v>70</v>
      </c>
      <c r="J10" s="2"/>
      <c r="K10" s="1">
        <v>54</v>
      </c>
    </row>
    <row r="11" spans="1:12" ht="21" x14ac:dyDescent="0.25">
      <c r="A11" s="2"/>
      <c r="B11" s="1">
        <v>119</v>
      </c>
      <c r="D11" s="2"/>
      <c r="E11" s="1">
        <v>183</v>
      </c>
      <c r="G11" s="2"/>
      <c r="H11" s="1">
        <v>71</v>
      </c>
      <c r="J11" s="2"/>
      <c r="K11" s="1">
        <v>55</v>
      </c>
    </row>
    <row r="12" spans="1:12" ht="21" x14ac:dyDescent="0.25">
      <c r="A12" s="2"/>
      <c r="B12" s="1">
        <v>120</v>
      </c>
      <c r="D12" s="2"/>
      <c r="E12" s="1">
        <v>184</v>
      </c>
      <c r="G12" s="2"/>
      <c r="H12" s="1">
        <v>72</v>
      </c>
      <c r="J12" s="2"/>
      <c r="K12" s="1">
        <v>56</v>
      </c>
    </row>
    <row r="13" spans="1:12" ht="21" x14ac:dyDescent="0.25">
      <c r="A13" s="2"/>
      <c r="B13" s="1">
        <v>121</v>
      </c>
      <c r="D13" s="2"/>
      <c r="E13" s="1">
        <v>185</v>
      </c>
      <c r="G13" s="2"/>
      <c r="H13" s="1">
        <v>73</v>
      </c>
      <c r="J13" s="2"/>
      <c r="K13" s="1">
        <v>57</v>
      </c>
    </row>
    <row r="14" spans="1:12" ht="21" x14ac:dyDescent="0.25">
      <c r="A14" s="2"/>
      <c r="B14" s="1">
        <v>122</v>
      </c>
      <c r="D14" s="2"/>
      <c r="E14" s="1">
        <v>186</v>
      </c>
      <c r="G14" s="2"/>
      <c r="H14" s="1">
        <v>74</v>
      </c>
      <c r="J14" s="2"/>
      <c r="K14" s="1">
        <v>58</v>
      </c>
    </row>
    <row r="15" spans="1:12" ht="21" x14ac:dyDescent="0.25">
      <c r="A15" s="2"/>
      <c r="B15" s="1">
        <v>123</v>
      </c>
      <c r="D15" s="2"/>
      <c r="E15" s="1">
        <v>187</v>
      </c>
      <c r="G15" s="2"/>
      <c r="H15" s="1">
        <v>75</v>
      </c>
      <c r="J15" s="2"/>
      <c r="K15" s="1">
        <v>59</v>
      </c>
    </row>
    <row r="16" spans="1:12" ht="21" x14ac:dyDescent="0.25">
      <c r="A16" s="2"/>
      <c r="B16" s="1">
        <v>124</v>
      </c>
      <c r="D16" s="2"/>
      <c r="E16" s="1">
        <v>188</v>
      </c>
      <c r="G16" s="2"/>
      <c r="H16" s="1">
        <v>76</v>
      </c>
      <c r="J16" s="2"/>
      <c r="K16" s="1">
        <v>60</v>
      </c>
    </row>
    <row r="17" spans="1:12" ht="21" x14ac:dyDescent="0.25">
      <c r="A17" s="2"/>
      <c r="B17" s="1">
        <v>125</v>
      </c>
      <c r="D17" s="2"/>
      <c r="E17" s="1">
        <v>189</v>
      </c>
      <c r="G17" s="2"/>
      <c r="H17" s="1">
        <v>77</v>
      </c>
      <c r="J17" s="2"/>
      <c r="K17" s="1">
        <v>61</v>
      </c>
    </row>
    <row r="18" spans="1:12" ht="21" x14ac:dyDescent="0.25">
      <c r="A18" s="2"/>
      <c r="B18" s="1">
        <v>126</v>
      </c>
      <c r="D18" s="2"/>
      <c r="E18" s="1">
        <v>190</v>
      </c>
      <c r="G18" s="2"/>
      <c r="H18" s="1">
        <v>78</v>
      </c>
      <c r="J18" s="2"/>
      <c r="K18" s="1">
        <v>62</v>
      </c>
    </row>
    <row r="19" spans="1:12" ht="21" x14ac:dyDescent="0.25">
      <c r="A19" s="2"/>
      <c r="B19" s="1">
        <v>127</v>
      </c>
      <c r="D19" s="2"/>
      <c r="E19" s="1">
        <v>191</v>
      </c>
      <c r="G19" s="2"/>
      <c r="H19" s="1">
        <v>79</v>
      </c>
      <c r="J19" s="2"/>
      <c r="K19" s="1">
        <v>63</v>
      </c>
    </row>
    <row r="20" spans="1:12" ht="21.75" thickBot="1" x14ac:dyDescent="0.3">
      <c r="A20" s="4"/>
      <c r="B20" s="5">
        <v>128</v>
      </c>
      <c r="C20" s="6"/>
      <c r="D20" s="4"/>
      <c r="E20" s="5">
        <v>192</v>
      </c>
      <c r="F20" s="6"/>
      <c r="G20" s="4"/>
      <c r="H20" s="5">
        <v>80</v>
      </c>
      <c r="I20" s="6"/>
      <c r="J20" s="4"/>
      <c r="K20" s="5">
        <v>64</v>
      </c>
      <c r="L20" s="6"/>
    </row>
    <row r="21" spans="1:12" ht="21" x14ac:dyDescent="0.25">
      <c r="A21" s="2" t="s">
        <v>3</v>
      </c>
      <c r="B21" s="1">
        <v>129</v>
      </c>
      <c r="D21" s="2" t="s">
        <v>7</v>
      </c>
      <c r="E21" s="1">
        <v>193</v>
      </c>
      <c r="G21" s="2" t="s">
        <v>10</v>
      </c>
      <c r="H21" s="1">
        <v>81</v>
      </c>
      <c r="J21" s="2" t="s">
        <v>14</v>
      </c>
      <c r="K21" s="1">
        <v>65</v>
      </c>
    </row>
    <row r="22" spans="1:12" ht="21" x14ac:dyDescent="0.25">
      <c r="A22" s="2"/>
      <c r="B22" s="1">
        <v>130</v>
      </c>
      <c r="D22" s="2"/>
      <c r="E22" s="1">
        <v>194</v>
      </c>
      <c r="G22" s="2"/>
      <c r="H22" s="1">
        <v>82</v>
      </c>
      <c r="J22" s="2"/>
      <c r="K22" s="1">
        <v>66</v>
      </c>
    </row>
    <row r="23" spans="1:12" ht="21" x14ac:dyDescent="0.25">
      <c r="A23" s="2"/>
      <c r="B23" s="1">
        <v>131</v>
      </c>
      <c r="D23" s="2"/>
      <c r="E23" s="1">
        <v>195</v>
      </c>
      <c r="G23" s="2"/>
      <c r="H23" s="1">
        <v>83</v>
      </c>
      <c r="J23" s="2"/>
      <c r="K23" s="1">
        <v>67</v>
      </c>
    </row>
    <row r="24" spans="1:12" ht="21" x14ac:dyDescent="0.25">
      <c r="A24" s="2"/>
      <c r="B24" s="1">
        <v>132</v>
      </c>
      <c r="D24" s="2"/>
      <c r="E24" s="1">
        <v>196</v>
      </c>
      <c r="G24" s="2"/>
      <c r="H24" s="1">
        <v>84</v>
      </c>
      <c r="J24" s="2"/>
      <c r="K24" s="1">
        <v>68</v>
      </c>
    </row>
    <row r="25" spans="1:12" ht="21" x14ac:dyDescent="0.25">
      <c r="A25" s="2"/>
      <c r="B25" s="1">
        <v>133</v>
      </c>
      <c r="D25" s="2"/>
      <c r="E25" s="1">
        <v>197</v>
      </c>
      <c r="G25" s="2"/>
      <c r="H25" s="1">
        <v>85</v>
      </c>
      <c r="J25" s="2"/>
      <c r="K25" s="1">
        <v>69</v>
      </c>
    </row>
    <row r="26" spans="1:12" ht="21" x14ac:dyDescent="0.25">
      <c r="A26" s="2"/>
      <c r="B26" s="1">
        <v>134</v>
      </c>
      <c r="D26" s="2"/>
      <c r="E26" s="1">
        <v>198</v>
      </c>
      <c r="G26" s="2"/>
      <c r="H26" s="1">
        <v>86</v>
      </c>
      <c r="J26" s="2"/>
      <c r="K26" s="1">
        <v>70</v>
      </c>
    </row>
    <row r="27" spans="1:12" ht="21" x14ac:dyDescent="0.25">
      <c r="A27" s="2"/>
      <c r="B27" s="1">
        <v>135</v>
      </c>
      <c r="D27" s="2"/>
      <c r="E27" s="1">
        <v>199</v>
      </c>
      <c r="G27" s="2"/>
      <c r="H27" s="1">
        <v>87</v>
      </c>
      <c r="J27" s="2"/>
      <c r="K27" s="1">
        <v>71</v>
      </c>
    </row>
    <row r="28" spans="1:12" ht="21" x14ac:dyDescent="0.25">
      <c r="A28" s="2"/>
      <c r="B28" s="1">
        <v>136</v>
      </c>
      <c r="D28" s="2"/>
      <c r="E28" s="1">
        <v>200</v>
      </c>
      <c r="G28" s="2"/>
      <c r="H28" s="1">
        <v>88</v>
      </c>
      <c r="J28" s="2"/>
      <c r="K28" s="1">
        <v>72</v>
      </c>
    </row>
    <row r="29" spans="1:12" ht="21" x14ac:dyDescent="0.25">
      <c r="A29" s="2"/>
      <c r="B29" s="1">
        <v>137</v>
      </c>
      <c r="D29" s="2"/>
      <c r="E29" s="1">
        <v>201</v>
      </c>
      <c r="G29" s="2"/>
      <c r="H29" s="1">
        <v>89</v>
      </c>
      <c r="J29" s="2"/>
      <c r="K29" s="1">
        <v>73</v>
      </c>
    </row>
    <row r="30" spans="1:12" ht="21" x14ac:dyDescent="0.25">
      <c r="A30" s="2"/>
      <c r="B30" s="1">
        <v>138</v>
      </c>
      <c r="D30" s="2"/>
      <c r="E30" s="1">
        <v>202</v>
      </c>
      <c r="G30" s="2"/>
      <c r="H30" s="1">
        <v>90</v>
      </c>
      <c r="J30" s="2"/>
      <c r="K30" s="1">
        <v>74</v>
      </c>
    </row>
    <row r="31" spans="1:12" ht="21" x14ac:dyDescent="0.25">
      <c r="A31" s="2"/>
      <c r="B31" s="1">
        <v>139</v>
      </c>
      <c r="D31" s="2"/>
      <c r="E31" s="1">
        <v>203</v>
      </c>
      <c r="G31" s="2"/>
      <c r="H31" s="1">
        <v>91</v>
      </c>
      <c r="J31" s="2"/>
      <c r="K31" s="1">
        <v>75</v>
      </c>
    </row>
    <row r="32" spans="1:12" ht="21" x14ac:dyDescent="0.25">
      <c r="A32" s="2"/>
      <c r="B32" s="1">
        <v>140</v>
      </c>
      <c r="D32" s="2"/>
      <c r="E32" s="1">
        <v>204</v>
      </c>
      <c r="G32" s="2"/>
      <c r="H32" s="1">
        <v>92</v>
      </c>
      <c r="J32" s="2"/>
      <c r="K32" s="1">
        <v>76</v>
      </c>
    </row>
    <row r="33" spans="1:12" ht="21" x14ac:dyDescent="0.25">
      <c r="A33" s="2"/>
      <c r="B33" s="1">
        <v>141</v>
      </c>
      <c r="D33" s="2"/>
      <c r="E33" s="1">
        <v>205</v>
      </c>
      <c r="G33" s="2"/>
      <c r="H33" s="1">
        <v>93</v>
      </c>
      <c r="J33" s="2"/>
      <c r="K33" s="1">
        <v>77</v>
      </c>
    </row>
    <row r="34" spans="1:12" ht="21" x14ac:dyDescent="0.25">
      <c r="A34" s="2"/>
      <c r="B34" s="1">
        <v>142</v>
      </c>
      <c r="D34" s="2"/>
      <c r="E34" s="1">
        <v>206</v>
      </c>
      <c r="G34" s="2"/>
      <c r="H34" s="1">
        <v>94</v>
      </c>
      <c r="J34" s="2"/>
      <c r="K34" s="1">
        <v>78</v>
      </c>
    </row>
    <row r="35" spans="1:12" ht="21" x14ac:dyDescent="0.25">
      <c r="A35" s="2"/>
      <c r="B35" s="1">
        <v>143</v>
      </c>
      <c r="D35" s="2"/>
      <c r="E35" s="1">
        <v>207</v>
      </c>
      <c r="G35" s="2"/>
      <c r="H35" s="1">
        <v>95</v>
      </c>
      <c r="J35" s="2"/>
      <c r="K35" s="1">
        <v>79</v>
      </c>
    </row>
    <row r="36" spans="1:12" ht="21.75" thickBot="1" x14ac:dyDescent="0.3">
      <c r="A36" s="4"/>
      <c r="B36" s="5">
        <v>144</v>
      </c>
      <c r="C36" s="6"/>
      <c r="D36" s="4"/>
      <c r="E36" s="5">
        <v>208</v>
      </c>
      <c r="F36" s="6"/>
      <c r="G36" s="4"/>
      <c r="H36" s="5">
        <v>96</v>
      </c>
      <c r="I36" s="5"/>
      <c r="J36" s="4"/>
      <c r="K36" s="5">
        <v>80</v>
      </c>
      <c r="L36" s="6"/>
    </row>
    <row r="37" spans="1:12" ht="21" x14ac:dyDescent="0.25">
      <c r="A37" s="2" t="s">
        <v>4</v>
      </c>
      <c r="B37" s="1">
        <v>145</v>
      </c>
      <c r="D37" s="2" t="s">
        <v>8</v>
      </c>
      <c r="E37" s="1">
        <v>209</v>
      </c>
      <c r="G37" s="2" t="s">
        <v>11</v>
      </c>
      <c r="H37" s="1">
        <v>97</v>
      </c>
      <c r="J37" s="2" t="s">
        <v>15</v>
      </c>
      <c r="K37" s="1">
        <v>81</v>
      </c>
    </row>
    <row r="38" spans="1:12" ht="21" x14ac:dyDescent="0.25">
      <c r="A38" s="2"/>
      <c r="B38" s="1">
        <v>146</v>
      </c>
      <c r="D38" s="2"/>
      <c r="E38" s="1">
        <v>210</v>
      </c>
      <c r="G38" s="2"/>
      <c r="H38" s="1">
        <v>98</v>
      </c>
      <c r="J38" s="2"/>
      <c r="K38" s="1">
        <v>82</v>
      </c>
    </row>
    <row r="39" spans="1:12" ht="21" x14ac:dyDescent="0.25">
      <c r="A39" s="2"/>
      <c r="B39" s="1">
        <v>147</v>
      </c>
      <c r="D39" s="2"/>
      <c r="E39" s="1">
        <v>211</v>
      </c>
      <c r="G39" s="2"/>
      <c r="H39" s="1">
        <v>99</v>
      </c>
      <c r="J39" s="2"/>
      <c r="K39" s="1">
        <v>83</v>
      </c>
    </row>
    <row r="40" spans="1:12" ht="21" x14ac:dyDescent="0.25">
      <c r="A40" s="2"/>
      <c r="B40" s="1">
        <v>148</v>
      </c>
      <c r="D40" s="2"/>
      <c r="E40" s="1">
        <v>212</v>
      </c>
      <c r="G40" s="2"/>
      <c r="H40" s="1">
        <v>100</v>
      </c>
      <c r="J40" s="2"/>
      <c r="K40" s="1">
        <v>84</v>
      </c>
    </row>
    <row r="41" spans="1:12" ht="21" x14ac:dyDescent="0.25">
      <c r="A41" s="2"/>
      <c r="B41" s="1">
        <v>149</v>
      </c>
      <c r="D41" s="2"/>
      <c r="E41" s="1">
        <v>213</v>
      </c>
      <c r="G41" s="2"/>
      <c r="H41" s="1">
        <v>101</v>
      </c>
      <c r="J41" s="2"/>
      <c r="K41" s="1">
        <v>85</v>
      </c>
    </row>
    <row r="42" spans="1:12" ht="21" x14ac:dyDescent="0.25">
      <c r="A42" s="2"/>
      <c r="B42" s="1">
        <v>150</v>
      </c>
      <c r="D42" s="2"/>
      <c r="E42" s="1">
        <v>214</v>
      </c>
      <c r="G42" s="2"/>
      <c r="H42" s="1">
        <v>102</v>
      </c>
      <c r="J42" s="2"/>
      <c r="K42" s="1">
        <v>86</v>
      </c>
    </row>
    <row r="43" spans="1:12" ht="21" x14ac:dyDescent="0.25">
      <c r="A43" s="2"/>
      <c r="B43" s="1">
        <v>151</v>
      </c>
      <c r="D43" s="2"/>
      <c r="E43" s="1">
        <v>215</v>
      </c>
      <c r="G43" s="2"/>
      <c r="H43" s="1">
        <v>103</v>
      </c>
      <c r="J43" s="2"/>
      <c r="K43" s="1">
        <v>87</v>
      </c>
    </row>
    <row r="44" spans="1:12" ht="21" x14ac:dyDescent="0.25">
      <c r="A44" s="2"/>
      <c r="B44" s="1">
        <v>152</v>
      </c>
      <c r="D44" s="2"/>
      <c r="E44" s="1">
        <v>216</v>
      </c>
      <c r="G44" s="2"/>
      <c r="H44" s="1">
        <v>104</v>
      </c>
      <c r="J44" s="2"/>
      <c r="K44" s="1">
        <v>88</v>
      </c>
    </row>
    <row r="45" spans="1:12" ht="21" x14ac:dyDescent="0.25">
      <c r="A45" s="2"/>
      <c r="B45" s="1">
        <v>153</v>
      </c>
      <c r="D45" s="2"/>
      <c r="E45" s="1">
        <v>217</v>
      </c>
      <c r="G45" s="2"/>
      <c r="H45" s="1">
        <v>105</v>
      </c>
      <c r="J45" s="2"/>
      <c r="K45" s="1">
        <v>89</v>
      </c>
    </row>
    <row r="46" spans="1:12" ht="21" x14ac:dyDescent="0.25">
      <c r="A46" s="2"/>
      <c r="B46" s="1">
        <v>154</v>
      </c>
      <c r="D46" s="2"/>
      <c r="E46" s="1">
        <v>218</v>
      </c>
      <c r="G46" s="2"/>
      <c r="H46" s="1">
        <v>106</v>
      </c>
      <c r="J46" s="2"/>
      <c r="K46" s="1">
        <v>90</v>
      </c>
    </row>
    <row r="47" spans="1:12" ht="21" x14ac:dyDescent="0.25">
      <c r="A47" s="2"/>
      <c r="B47" s="1">
        <v>155</v>
      </c>
      <c r="D47" s="2"/>
      <c r="E47" s="1">
        <v>219</v>
      </c>
      <c r="G47" s="2"/>
      <c r="H47" s="1">
        <v>107</v>
      </c>
      <c r="J47" s="2"/>
      <c r="K47" s="1">
        <v>91</v>
      </c>
    </row>
    <row r="48" spans="1:12" ht="21" x14ac:dyDescent="0.25">
      <c r="A48" s="2"/>
      <c r="B48" s="1">
        <v>156</v>
      </c>
      <c r="D48" s="2"/>
      <c r="E48" s="1">
        <v>220</v>
      </c>
      <c r="G48" s="2"/>
      <c r="H48" s="1">
        <v>108</v>
      </c>
      <c r="J48" s="2"/>
      <c r="K48" s="1">
        <v>92</v>
      </c>
    </row>
    <row r="49" spans="1:12" ht="21" x14ac:dyDescent="0.25">
      <c r="A49" s="2"/>
      <c r="B49" s="1">
        <v>157</v>
      </c>
      <c r="D49" s="2"/>
      <c r="E49" s="1">
        <v>221</v>
      </c>
      <c r="G49" s="2"/>
      <c r="H49" s="1">
        <v>109</v>
      </c>
      <c r="J49" s="2"/>
      <c r="K49" s="1">
        <v>93</v>
      </c>
    </row>
    <row r="50" spans="1:12" ht="21" x14ac:dyDescent="0.25">
      <c r="A50" s="2"/>
      <c r="B50" s="1">
        <v>158</v>
      </c>
      <c r="D50" s="2"/>
      <c r="E50" s="1">
        <v>222</v>
      </c>
      <c r="G50" s="2"/>
      <c r="H50" s="1">
        <v>110</v>
      </c>
      <c r="J50" s="2"/>
      <c r="K50" s="1">
        <v>94</v>
      </c>
    </row>
    <row r="51" spans="1:12" ht="21" x14ac:dyDescent="0.25">
      <c r="A51" s="2"/>
      <c r="B51" s="1">
        <v>159</v>
      </c>
      <c r="D51" s="2"/>
      <c r="E51" s="1">
        <v>223</v>
      </c>
      <c r="G51" s="2"/>
      <c r="H51" s="1">
        <v>111</v>
      </c>
      <c r="J51" s="2"/>
      <c r="K51" s="1">
        <v>95</v>
      </c>
    </row>
    <row r="52" spans="1:12" ht="21.75" thickBot="1" x14ac:dyDescent="0.3">
      <c r="A52" s="4"/>
      <c r="B52" s="5">
        <v>160</v>
      </c>
      <c r="C52" s="6"/>
      <c r="D52" s="4"/>
      <c r="E52" s="5">
        <v>224</v>
      </c>
      <c r="F52" s="6"/>
      <c r="G52" s="4"/>
      <c r="H52" s="5">
        <v>112</v>
      </c>
      <c r="I52" s="5"/>
      <c r="J52" s="4"/>
      <c r="K52" s="5">
        <v>96</v>
      </c>
      <c r="L52" s="6"/>
    </row>
    <row r="53" spans="1:12" ht="21" x14ac:dyDescent="0.25">
      <c r="A53" s="2" t="s">
        <v>5</v>
      </c>
      <c r="B53" s="1">
        <v>161</v>
      </c>
      <c r="G53" s="2" t="s">
        <v>12</v>
      </c>
      <c r="H53" s="1">
        <v>113</v>
      </c>
      <c r="J53" s="2" t="s">
        <v>16</v>
      </c>
      <c r="K53" s="1">
        <v>97</v>
      </c>
    </row>
    <row r="54" spans="1:12" ht="21" x14ac:dyDescent="0.25">
      <c r="A54" s="2"/>
      <c r="B54" s="1">
        <v>162</v>
      </c>
      <c r="G54" s="2"/>
      <c r="H54" s="1">
        <v>114</v>
      </c>
      <c r="J54" s="2"/>
      <c r="K54" s="1">
        <v>98</v>
      </c>
    </row>
    <row r="55" spans="1:12" ht="21" x14ac:dyDescent="0.25">
      <c r="A55" s="2"/>
      <c r="B55" s="1">
        <v>163</v>
      </c>
      <c r="G55" s="2"/>
      <c r="H55" s="1">
        <v>115</v>
      </c>
      <c r="J55" s="2"/>
      <c r="K55" s="1">
        <v>99</v>
      </c>
    </row>
    <row r="56" spans="1:12" ht="21" x14ac:dyDescent="0.25">
      <c r="A56" s="2"/>
      <c r="B56" s="1">
        <v>164</v>
      </c>
      <c r="G56" s="2"/>
      <c r="H56" s="1">
        <v>116</v>
      </c>
      <c r="J56" s="2"/>
      <c r="K56" s="1">
        <v>100</v>
      </c>
    </row>
    <row r="57" spans="1:12" ht="21" x14ac:dyDescent="0.25">
      <c r="A57" s="2"/>
      <c r="B57" s="1">
        <v>165</v>
      </c>
      <c r="G57" s="2"/>
      <c r="H57" s="1">
        <v>117</v>
      </c>
      <c r="J57" s="2"/>
      <c r="K57" s="1">
        <v>101</v>
      </c>
    </row>
    <row r="58" spans="1:12" ht="21" x14ac:dyDescent="0.25">
      <c r="A58" s="2"/>
      <c r="B58" s="1">
        <v>166</v>
      </c>
      <c r="G58" s="2"/>
      <c r="H58" s="1">
        <v>118</v>
      </c>
      <c r="J58" s="2"/>
      <c r="K58" s="1">
        <v>102</v>
      </c>
    </row>
    <row r="59" spans="1:12" ht="21" x14ac:dyDescent="0.25">
      <c r="A59" s="2"/>
      <c r="B59" s="1">
        <v>167</v>
      </c>
      <c r="G59" s="2"/>
      <c r="H59" s="1">
        <v>119</v>
      </c>
      <c r="J59" s="2"/>
      <c r="K59" s="1">
        <v>103</v>
      </c>
    </row>
    <row r="60" spans="1:12" ht="21" x14ac:dyDescent="0.25">
      <c r="A60" s="2"/>
      <c r="B60" s="1">
        <v>168</v>
      </c>
      <c r="G60" s="2"/>
      <c r="H60" s="1">
        <v>120</v>
      </c>
      <c r="J60" s="2"/>
      <c r="K60" s="1">
        <v>104</v>
      </c>
    </row>
    <row r="61" spans="1:12" ht="21" x14ac:dyDescent="0.25">
      <c r="A61" s="2"/>
      <c r="B61" s="1">
        <v>169</v>
      </c>
      <c r="G61" s="2"/>
      <c r="H61" s="1">
        <v>121</v>
      </c>
      <c r="J61" s="2"/>
      <c r="K61" s="1">
        <v>105</v>
      </c>
    </row>
    <row r="62" spans="1:12" ht="21" x14ac:dyDescent="0.25">
      <c r="A62" s="2"/>
      <c r="B62" s="1">
        <v>170</v>
      </c>
      <c r="G62" s="2"/>
      <c r="H62" s="1">
        <v>122</v>
      </c>
      <c r="J62" s="2"/>
      <c r="K62" s="1">
        <v>106</v>
      </c>
    </row>
    <row r="63" spans="1:12" ht="21" x14ac:dyDescent="0.25">
      <c r="A63" s="2"/>
      <c r="B63" s="1">
        <v>171</v>
      </c>
      <c r="G63" s="2"/>
      <c r="H63" s="1">
        <v>123</v>
      </c>
      <c r="J63" s="2"/>
      <c r="K63" s="1">
        <v>107</v>
      </c>
    </row>
    <row r="64" spans="1:12" ht="21" x14ac:dyDescent="0.25">
      <c r="A64" s="2"/>
      <c r="B64" s="1">
        <v>172</v>
      </c>
      <c r="G64" s="2"/>
      <c r="H64" s="1">
        <v>124</v>
      </c>
      <c r="J64" s="2"/>
      <c r="K64" s="1">
        <v>108</v>
      </c>
    </row>
    <row r="65" spans="1:12" ht="21" x14ac:dyDescent="0.25">
      <c r="A65" s="2"/>
      <c r="B65" s="1">
        <v>173</v>
      </c>
      <c r="G65" s="2"/>
      <c r="H65" s="1">
        <v>125</v>
      </c>
      <c r="J65" s="2"/>
      <c r="K65" s="1">
        <v>109</v>
      </c>
    </row>
    <row r="66" spans="1:12" ht="21" x14ac:dyDescent="0.25">
      <c r="A66" s="2"/>
      <c r="B66" s="1">
        <v>174</v>
      </c>
      <c r="G66" s="2"/>
      <c r="H66" s="1">
        <v>126</v>
      </c>
      <c r="J66" s="2"/>
      <c r="K66" s="1">
        <v>110</v>
      </c>
    </row>
    <row r="67" spans="1:12" ht="21" x14ac:dyDescent="0.25">
      <c r="A67" s="2"/>
      <c r="B67" s="1">
        <v>175</v>
      </c>
      <c r="G67" s="2"/>
      <c r="H67" s="1">
        <v>127</v>
      </c>
      <c r="J67" s="2"/>
      <c r="K67" s="1">
        <v>111</v>
      </c>
    </row>
    <row r="68" spans="1:12" ht="21.75" thickBot="1" x14ac:dyDescent="0.3">
      <c r="A68" s="4"/>
      <c r="B68" s="5">
        <v>176</v>
      </c>
      <c r="C68" s="6"/>
      <c r="D68" s="6"/>
      <c r="E68" s="6"/>
      <c r="F68" s="6"/>
      <c r="G68" s="4"/>
      <c r="H68" s="5">
        <v>128</v>
      </c>
      <c r="I68" s="4"/>
      <c r="J68" s="4"/>
      <c r="K68" s="5">
        <v>112</v>
      </c>
      <c r="L68" s="6"/>
    </row>
  </sheetData>
  <mergeCells count="3">
    <mergeCell ref="A1:C1"/>
    <mergeCell ref="G1:I1"/>
    <mergeCell ref="J1:L1"/>
  </mergeCells>
  <pageMargins left="0.19685039370078741" right="0.19685039370078741" top="0.19685039370078741" bottom="0.19685039370078741" header="0" footer="0"/>
  <pageSetup paperSize="9" scale="83" orientation="portrait" r:id="rId1"/>
  <rowBreaks count="1" manualBreakCount="1">
    <brk id="3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P243"/>
  <sheetViews>
    <sheetView view="pageBreakPreview" topLeftCell="O1" zoomScale="60" zoomScaleNormal="55" workbookViewId="0">
      <pane ySplit="1" topLeftCell="A221" activePane="bottomLeft" state="frozen"/>
      <selection pane="bottomLeft" activeCell="AP230" sqref="AP230"/>
    </sheetView>
  </sheetViews>
  <sheetFormatPr defaultRowHeight="23.25" x14ac:dyDescent="0.25"/>
  <cols>
    <col min="1" max="1" width="8.42578125" style="109" bestFit="1" customWidth="1"/>
    <col min="2" max="2" width="10.140625" style="109" customWidth="1"/>
    <col min="3" max="3" width="7.7109375" style="63" bestFit="1" customWidth="1"/>
    <col min="4" max="4" width="16.28515625" style="94" bestFit="1" customWidth="1"/>
    <col min="5" max="5" width="14.85546875" style="63" bestFit="1" customWidth="1"/>
    <col min="6" max="6" width="16.28515625" style="63" bestFit="1" customWidth="1"/>
    <col min="7" max="7" width="6.7109375" style="63" bestFit="1" customWidth="1"/>
    <col min="8" max="8" width="7.140625" style="63" bestFit="1" customWidth="1"/>
    <col min="9" max="9" width="14.7109375" style="63" bestFit="1" customWidth="1"/>
    <col min="10" max="10" width="12.85546875" style="63" bestFit="1" customWidth="1"/>
    <col min="11" max="11" width="12.28515625" style="63" bestFit="1" customWidth="1"/>
    <col min="12" max="12" width="1.140625" style="63" customWidth="1"/>
    <col min="13" max="13" width="7.42578125" style="63" bestFit="1" customWidth="1"/>
    <col min="14" max="14" width="16.7109375" style="94" bestFit="1" customWidth="1"/>
    <col min="15" max="15" width="14.7109375" style="63" bestFit="1" customWidth="1"/>
    <col min="16" max="16" width="17.28515625" style="63" bestFit="1" customWidth="1"/>
    <col min="17" max="17" width="6.7109375" style="63" bestFit="1" customWidth="1"/>
    <col min="18" max="18" width="8.85546875" style="63" customWidth="1"/>
    <col min="19" max="19" width="14.7109375" style="63" bestFit="1" customWidth="1"/>
    <col min="20" max="20" width="13" style="63" bestFit="1" customWidth="1"/>
    <col min="21" max="21" width="12.28515625" style="63" bestFit="1" customWidth="1"/>
    <col min="22" max="22" width="1.140625" style="63" customWidth="1"/>
    <col min="23" max="23" width="6.85546875" style="63" bestFit="1" customWidth="1"/>
    <col min="24" max="24" width="16.7109375" style="94" customWidth="1"/>
    <col min="25" max="25" width="14.85546875" style="63" bestFit="1" customWidth="1"/>
    <col min="26" max="26" width="17.28515625" style="63" bestFit="1" customWidth="1"/>
    <col min="27" max="27" width="9.7109375" style="63" bestFit="1" customWidth="1"/>
    <col min="28" max="28" width="9" style="63" bestFit="1" customWidth="1"/>
    <col min="29" max="29" width="16.85546875" style="63" bestFit="1" customWidth="1"/>
    <col min="30" max="31" width="16.85546875" style="63" customWidth="1"/>
    <col min="32" max="32" width="1.5703125" style="63" customWidth="1"/>
    <col min="33" max="33" width="6.85546875" style="63" bestFit="1" customWidth="1"/>
    <col min="34" max="34" width="16.7109375" style="94" customWidth="1"/>
    <col min="35" max="35" width="14.85546875" style="63" bestFit="1" customWidth="1"/>
    <col min="36" max="36" width="17.85546875" style="63" customWidth="1"/>
    <col min="37" max="37" width="9.7109375" style="63" bestFit="1" customWidth="1"/>
    <col min="38" max="38" width="9" style="63" bestFit="1" customWidth="1"/>
    <col min="39" max="39" width="16.85546875" style="63" bestFit="1" customWidth="1"/>
    <col min="40" max="40" width="12" style="63" customWidth="1"/>
    <col min="41" max="41" width="19" style="7" customWidth="1"/>
    <col min="42" max="42" width="23.140625" style="1" bestFit="1" customWidth="1"/>
    <col min="43" max="16384" width="9.140625" style="63"/>
  </cols>
  <sheetData>
    <row r="1" spans="1:42" ht="85.5" customHeight="1" thickBot="1" x14ac:dyDescent="0.3">
      <c r="A1" s="323" t="s">
        <v>0</v>
      </c>
      <c r="B1" s="324" t="s">
        <v>1</v>
      </c>
      <c r="C1" s="325">
        <v>2020</v>
      </c>
      <c r="D1" s="326" t="s">
        <v>60</v>
      </c>
      <c r="E1" s="327" t="s">
        <v>39</v>
      </c>
      <c r="F1" s="328" t="s">
        <v>31</v>
      </c>
      <c r="G1" s="327" t="s">
        <v>34</v>
      </c>
      <c r="H1" s="327" t="s">
        <v>32</v>
      </c>
      <c r="I1" s="328" t="s">
        <v>33</v>
      </c>
      <c r="J1" s="328" t="s">
        <v>35</v>
      </c>
      <c r="K1" s="329" t="s">
        <v>36</v>
      </c>
      <c r="L1" s="582"/>
      <c r="M1" s="325">
        <v>2021</v>
      </c>
      <c r="N1" s="326" t="s">
        <v>60</v>
      </c>
      <c r="O1" s="327" t="s">
        <v>39</v>
      </c>
      <c r="P1" s="328" t="s">
        <v>31</v>
      </c>
      <c r="Q1" s="327" t="s">
        <v>34</v>
      </c>
      <c r="R1" s="327" t="s">
        <v>32</v>
      </c>
      <c r="S1" s="328" t="s">
        <v>33</v>
      </c>
      <c r="T1" s="328" t="s">
        <v>35</v>
      </c>
      <c r="U1" s="329" t="s">
        <v>36</v>
      </c>
      <c r="V1" s="582"/>
      <c r="W1" s="325">
        <v>2022</v>
      </c>
      <c r="X1" s="326" t="s">
        <v>60</v>
      </c>
      <c r="Y1" s="327" t="s">
        <v>39</v>
      </c>
      <c r="Z1" s="328" t="s">
        <v>31</v>
      </c>
      <c r="AA1" s="327" t="s">
        <v>34</v>
      </c>
      <c r="AB1" s="327" t="s">
        <v>32</v>
      </c>
      <c r="AC1" s="328" t="s">
        <v>33</v>
      </c>
      <c r="AD1" s="328"/>
      <c r="AE1" s="696"/>
      <c r="AF1" s="582"/>
      <c r="AG1" s="325">
        <v>2023</v>
      </c>
      <c r="AH1" s="326" t="s">
        <v>60</v>
      </c>
      <c r="AI1" s="327" t="s">
        <v>39</v>
      </c>
      <c r="AJ1" s="328" t="s">
        <v>31</v>
      </c>
      <c r="AK1" s="327" t="s">
        <v>34</v>
      </c>
      <c r="AL1" s="327" t="s">
        <v>32</v>
      </c>
      <c r="AM1" s="328" t="s">
        <v>33</v>
      </c>
      <c r="AN1" s="328"/>
      <c r="AO1" s="321" t="s">
        <v>35</v>
      </c>
      <c r="AP1" s="322" t="s">
        <v>36</v>
      </c>
    </row>
    <row r="2" spans="1:42" ht="23.1" customHeight="1" x14ac:dyDescent="0.25">
      <c r="B2" s="106"/>
      <c r="C2" s="65"/>
      <c r="D2" s="66"/>
      <c r="E2" s="66"/>
      <c r="F2" s="66"/>
      <c r="G2" s="67"/>
      <c r="H2" s="67"/>
      <c r="I2" s="68"/>
      <c r="J2" s="67"/>
      <c r="K2" s="67"/>
      <c r="L2" s="583"/>
      <c r="M2" s="67"/>
      <c r="N2" s="66"/>
      <c r="O2" s="66"/>
      <c r="P2" s="66"/>
      <c r="Q2" s="67"/>
      <c r="R2" s="67"/>
      <c r="S2" s="67"/>
      <c r="T2" s="67"/>
      <c r="U2" s="67"/>
      <c r="V2" s="583"/>
      <c r="W2" s="67"/>
      <c r="X2" s="66"/>
      <c r="Y2" s="66"/>
      <c r="Z2" s="66"/>
      <c r="AA2" s="67"/>
      <c r="AB2" s="67"/>
      <c r="AC2" s="67"/>
      <c r="AD2" s="67"/>
      <c r="AE2" s="296"/>
      <c r="AF2" s="583"/>
      <c r="AG2" s="67"/>
      <c r="AH2" s="66"/>
      <c r="AI2" s="66"/>
      <c r="AJ2" s="66"/>
      <c r="AK2" s="67"/>
      <c r="AL2" s="67"/>
      <c r="AM2" s="67"/>
      <c r="AN2" s="67"/>
      <c r="AO2" s="777"/>
      <c r="AP2" s="123"/>
    </row>
    <row r="3" spans="1:42" ht="23.1" customHeight="1" x14ac:dyDescent="0.25">
      <c r="B3" s="107"/>
      <c r="C3" s="70"/>
      <c r="D3" s="71"/>
      <c r="E3" s="72"/>
      <c r="F3" s="73"/>
      <c r="G3" s="72"/>
      <c r="H3" s="73"/>
      <c r="I3" s="73"/>
      <c r="J3" s="73"/>
      <c r="K3" s="74"/>
      <c r="L3" s="584"/>
      <c r="M3" s="75" t="s">
        <v>42</v>
      </c>
      <c r="N3" s="76">
        <f>D16</f>
        <v>11500</v>
      </c>
      <c r="O3" s="76">
        <f>E16</f>
        <v>280</v>
      </c>
      <c r="P3" s="76">
        <f>F16</f>
        <v>11500</v>
      </c>
      <c r="Q3" s="72"/>
      <c r="R3" s="73"/>
      <c r="S3" s="73"/>
      <c r="T3" s="73"/>
      <c r="U3" s="74"/>
      <c r="V3" s="584"/>
      <c r="W3" s="75" t="s">
        <v>42</v>
      </c>
      <c r="X3" s="76">
        <f>N16</f>
        <v>23500</v>
      </c>
      <c r="Y3" s="76">
        <f>O16</f>
        <v>300</v>
      </c>
      <c r="Z3" s="76">
        <f>P16</f>
        <v>23500</v>
      </c>
      <c r="AA3" s="72"/>
      <c r="AB3" s="73"/>
      <c r="AC3" s="73"/>
      <c r="AD3" s="73"/>
      <c r="AE3" s="73"/>
      <c r="AF3" s="584"/>
      <c r="AG3" s="75" t="s">
        <v>42</v>
      </c>
      <c r="AH3" s="76">
        <v>35500</v>
      </c>
      <c r="AI3" s="76">
        <f>Y16</f>
        <v>300</v>
      </c>
      <c r="AJ3" s="76">
        <f>Z16</f>
        <v>36300</v>
      </c>
      <c r="AK3" s="72"/>
      <c r="AL3" s="73"/>
      <c r="AM3" s="73"/>
      <c r="AN3" s="73"/>
      <c r="AO3" s="776" t="s">
        <v>221</v>
      </c>
      <c r="AP3" s="183" t="s">
        <v>36</v>
      </c>
    </row>
    <row r="4" spans="1:42" ht="23.1" customHeight="1" x14ac:dyDescent="0.25">
      <c r="A4" s="201" t="s">
        <v>8</v>
      </c>
      <c r="B4" s="108">
        <v>209</v>
      </c>
      <c r="C4" s="77" t="s">
        <v>19</v>
      </c>
      <c r="D4" s="78">
        <v>1000</v>
      </c>
      <c r="E4" s="78">
        <f t="shared" ref="E4:E9" si="0">E5+10</f>
        <v>70</v>
      </c>
      <c r="F4" s="78">
        <v>0</v>
      </c>
      <c r="G4" s="79" t="s">
        <v>38</v>
      </c>
      <c r="H4" s="79" t="s">
        <v>38</v>
      </c>
      <c r="I4" s="80" t="s">
        <v>38</v>
      </c>
      <c r="J4" s="79"/>
      <c r="K4" s="81"/>
      <c r="L4" s="585"/>
      <c r="M4" s="77" t="s">
        <v>19</v>
      </c>
      <c r="N4" s="78">
        <v>1000</v>
      </c>
      <c r="O4" s="78">
        <v>0</v>
      </c>
      <c r="P4" s="78">
        <v>1000</v>
      </c>
      <c r="Q4" s="79" t="s">
        <v>38</v>
      </c>
      <c r="R4" s="79">
        <v>800</v>
      </c>
      <c r="S4" s="80">
        <v>44227</v>
      </c>
      <c r="T4" s="79"/>
      <c r="U4" s="81"/>
      <c r="V4" s="585"/>
      <c r="W4" s="77" t="s">
        <v>19</v>
      </c>
      <c r="X4" s="78">
        <v>1000</v>
      </c>
      <c r="Y4" s="78">
        <v>0</v>
      </c>
      <c r="Z4" s="78">
        <v>1000</v>
      </c>
      <c r="AA4" s="79" t="s">
        <v>38</v>
      </c>
      <c r="AB4" s="79">
        <v>1887</v>
      </c>
      <c r="AC4" s="80">
        <v>44586</v>
      </c>
      <c r="AD4" s="651"/>
      <c r="AE4" s="607"/>
      <c r="AF4" s="585"/>
      <c r="AG4" s="77" t="s">
        <v>19</v>
      </c>
      <c r="AH4" s="78">
        <v>1000</v>
      </c>
      <c r="AI4" s="78"/>
      <c r="AJ4" s="78">
        <v>1000</v>
      </c>
      <c r="AK4" s="79" t="s">
        <v>47</v>
      </c>
      <c r="AL4" s="79">
        <v>3345</v>
      </c>
      <c r="AM4" s="80">
        <v>44956</v>
      </c>
      <c r="AN4" s="651"/>
      <c r="AO4" s="177">
        <f>AH16+AI16-AJ16</f>
        <v>-500</v>
      </c>
      <c r="AP4" s="842" t="s">
        <v>979</v>
      </c>
    </row>
    <row r="5" spans="1:42" ht="23.1" customHeight="1" x14ac:dyDescent="0.25">
      <c r="A5" s="199"/>
      <c r="B5" s="879" t="s">
        <v>77</v>
      </c>
      <c r="C5" s="77" t="s">
        <v>20</v>
      </c>
      <c r="D5" s="78">
        <v>1000</v>
      </c>
      <c r="E5" s="78">
        <f t="shared" si="0"/>
        <v>60</v>
      </c>
      <c r="F5" s="78">
        <v>0</v>
      </c>
      <c r="G5" s="79" t="s">
        <v>38</v>
      </c>
      <c r="H5" s="79" t="s">
        <v>38</v>
      </c>
      <c r="I5" s="80" t="s">
        <v>38</v>
      </c>
      <c r="J5" s="79"/>
      <c r="K5" s="81"/>
      <c r="L5" s="585"/>
      <c r="M5" s="77" t="s">
        <v>20</v>
      </c>
      <c r="N5" s="78">
        <v>1000</v>
      </c>
      <c r="O5" s="78">
        <v>0</v>
      </c>
      <c r="P5" s="78">
        <v>1000</v>
      </c>
      <c r="Q5" s="79" t="s">
        <v>38</v>
      </c>
      <c r="R5" s="79">
        <v>858</v>
      </c>
      <c r="S5" s="80">
        <v>44255</v>
      </c>
      <c r="T5" s="79"/>
      <c r="U5" s="81"/>
      <c r="V5" s="585"/>
      <c r="W5" s="77" t="s">
        <v>20</v>
      </c>
      <c r="X5" s="78">
        <v>1000</v>
      </c>
      <c r="Y5" s="78">
        <v>0</v>
      </c>
      <c r="Z5" s="78">
        <v>1000</v>
      </c>
      <c r="AA5" s="79" t="s">
        <v>38</v>
      </c>
      <c r="AB5" s="79">
        <v>2100</v>
      </c>
      <c r="AC5" s="80">
        <v>44620</v>
      </c>
      <c r="AD5" s="558"/>
      <c r="AE5" s="697"/>
      <c r="AF5" s="585"/>
      <c r="AG5" s="77" t="s">
        <v>20</v>
      </c>
      <c r="AH5" s="78">
        <v>1000</v>
      </c>
      <c r="AI5" s="78"/>
      <c r="AJ5" s="78">
        <v>1000</v>
      </c>
      <c r="AK5" s="79" t="s">
        <v>47</v>
      </c>
      <c r="AL5" s="79">
        <v>3442</v>
      </c>
      <c r="AM5" s="80">
        <v>44985</v>
      </c>
      <c r="AN5" s="558"/>
      <c r="AO5" s="180"/>
      <c r="AP5" s="179"/>
    </row>
    <row r="6" spans="1:42" ht="23.1" customHeight="1" x14ac:dyDescent="0.25">
      <c r="A6" s="199"/>
      <c r="B6" s="879"/>
      <c r="C6" s="77" t="s">
        <v>21</v>
      </c>
      <c r="D6" s="78">
        <v>1000</v>
      </c>
      <c r="E6" s="78">
        <f t="shared" si="0"/>
        <v>50</v>
      </c>
      <c r="F6" s="78">
        <v>0</v>
      </c>
      <c r="G6" s="79" t="s">
        <v>38</v>
      </c>
      <c r="H6" s="79" t="s">
        <v>38</v>
      </c>
      <c r="I6" s="80" t="s">
        <v>38</v>
      </c>
      <c r="J6" s="79"/>
      <c r="K6" s="81"/>
      <c r="L6" s="585"/>
      <c r="M6" s="77" t="s">
        <v>21</v>
      </c>
      <c r="N6" s="78">
        <v>1000</v>
      </c>
      <c r="O6" s="78">
        <v>10</v>
      </c>
      <c r="P6" s="78">
        <v>0</v>
      </c>
      <c r="Q6" s="79" t="s">
        <v>38</v>
      </c>
      <c r="R6" s="79" t="s">
        <v>38</v>
      </c>
      <c r="S6" s="80" t="s">
        <v>38</v>
      </c>
      <c r="T6" s="79"/>
      <c r="U6" s="81"/>
      <c r="V6" s="585"/>
      <c r="W6" s="77" t="s">
        <v>21</v>
      </c>
      <c r="X6" s="78">
        <v>1000</v>
      </c>
      <c r="Y6" s="78">
        <v>0</v>
      </c>
      <c r="Z6" s="78">
        <v>1000</v>
      </c>
      <c r="AA6" s="79" t="s">
        <v>38</v>
      </c>
      <c r="AB6" s="79">
        <v>2147</v>
      </c>
      <c r="AC6" s="80">
        <v>44629</v>
      </c>
      <c r="AD6" s="558"/>
      <c r="AE6" s="697"/>
      <c r="AF6" s="585"/>
      <c r="AG6" s="77" t="s">
        <v>21</v>
      </c>
      <c r="AH6" s="78">
        <v>1000</v>
      </c>
      <c r="AI6" s="78"/>
      <c r="AJ6" s="78">
        <v>1000</v>
      </c>
      <c r="AK6" s="79" t="s">
        <v>47</v>
      </c>
      <c r="AL6" s="79">
        <v>3544</v>
      </c>
      <c r="AM6" s="80">
        <v>45013</v>
      </c>
      <c r="AN6" s="558"/>
      <c r="AO6" s="180"/>
      <c r="AP6" s="179"/>
    </row>
    <row r="7" spans="1:42" ht="23.1" customHeight="1" x14ac:dyDescent="0.25">
      <c r="A7" s="199"/>
      <c r="B7" s="879"/>
      <c r="C7" s="77" t="s">
        <v>22</v>
      </c>
      <c r="D7" s="78">
        <v>1000</v>
      </c>
      <c r="E7" s="78">
        <f t="shared" si="0"/>
        <v>40</v>
      </c>
      <c r="F7" s="78">
        <v>0</v>
      </c>
      <c r="G7" s="79" t="s">
        <v>38</v>
      </c>
      <c r="H7" s="79" t="s">
        <v>38</v>
      </c>
      <c r="I7" s="80" t="s">
        <v>38</v>
      </c>
      <c r="J7" s="79"/>
      <c r="K7" s="81"/>
      <c r="L7" s="585"/>
      <c r="M7" s="77" t="s">
        <v>22</v>
      </c>
      <c r="N7" s="78">
        <v>1000</v>
      </c>
      <c r="O7" s="78">
        <v>0</v>
      </c>
      <c r="P7" s="78">
        <v>2000</v>
      </c>
      <c r="Q7" s="79" t="s">
        <v>38</v>
      </c>
      <c r="R7" s="79">
        <v>964</v>
      </c>
      <c r="S7" s="80">
        <v>44316</v>
      </c>
      <c r="T7" s="79"/>
      <c r="U7" s="81"/>
      <c r="V7" s="585"/>
      <c r="W7" s="77" t="s">
        <v>22</v>
      </c>
      <c r="X7" s="78">
        <v>1000</v>
      </c>
      <c r="Y7" s="78">
        <v>0</v>
      </c>
      <c r="Z7" s="78">
        <v>1000</v>
      </c>
      <c r="AA7" s="79" t="s">
        <v>38</v>
      </c>
      <c r="AB7" s="79">
        <v>2277</v>
      </c>
      <c r="AC7" s="80">
        <v>44681</v>
      </c>
      <c r="AD7" s="558"/>
      <c r="AE7" s="697"/>
      <c r="AF7" s="585"/>
      <c r="AG7" s="77" t="s">
        <v>22</v>
      </c>
      <c r="AH7" s="78">
        <v>1000</v>
      </c>
      <c r="AI7" s="78"/>
      <c r="AJ7" s="78">
        <v>3000</v>
      </c>
      <c r="AK7" s="79" t="s">
        <v>47</v>
      </c>
      <c r="AL7" s="79">
        <v>3703</v>
      </c>
      <c r="AM7" s="80">
        <v>45046</v>
      </c>
      <c r="AN7" s="558"/>
      <c r="AO7" s="180" t="s">
        <v>985</v>
      </c>
      <c r="AP7" s="179"/>
    </row>
    <row r="8" spans="1:42" ht="23.1" customHeight="1" x14ac:dyDescent="0.25">
      <c r="A8" s="199"/>
      <c r="B8" s="879"/>
      <c r="C8" s="77" t="s">
        <v>23</v>
      </c>
      <c r="D8" s="78">
        <v>1000</v>
      </c>
      <c r="E8" s="78">
        <f t="shared" si="0"/>
        <v>30</v>
      </c>
      <c r="F8" s="78">
        <v>0</v>
      </c>
      <c r="G8" s="79" t="s">
        <v>38</v>
      </c>
      <c r="H8" s="79" t="s">
        <v>38</v>
      </c>
      <c r="I8" s="80" t="s">
        <v>38</v>
      </c>
      <c r="J8" s="79"/>
      <c r="K8" s="81"/>
      <c r="L8" s="585"/>
      <c r="M8" s="77" t="s">
        <v>23</v>
      </c>
      <c r="N8" s="78">
        <v>1000</v>
      </c>
      <c r="O8" s="78">
        <v>0</v>
      </c>
      <c r="P8" s="78">
        <v>1000</v>
      </c>
      <c r="Q8" s="79" t="s">
        <v>38</v>
      </c>
      <c r="R8" s="79">
        <v>1011</v>
      </c>
      <c r="S8" s="80">
        <v>44347</v>
      </c>
      <c r="T8" s="79"/>
      <c r="U8" s="81"/>
      <c r="V8" s="585"/>
      <c r="W8" s="77" t="s">
        <v>23</v>
      </c>
      <c r="X8" s="78">
        <v>1000</v>
      </c>
      <c r="Y8" s="78">
        <v>0</v>
      </c>
      <c r="Z8" s="78">
        <v>1000</v>
      </c>
      <c r="AA8" s="79" t="s">
        <v>38</v>
      </c>
      <c r="AB8" s="79">
        <v>2354</v>
      </c>
      <c r="AC8" s="80">
        <v>44711</v>
      </c>
      <c r="AD8" s="558"/>
      <c r="AE8" s="697"/>
      <c r="AF8" s="585"/>
      <c r="AG8" s="77" t="s">
        <v>23</v>
      </c>
      <c r="AH8" s="78">
        <v>1000</v>
      </c>
      <c r="AI8" s="78"/>
      <c r="AJ8" s="78"/>
      <c r="AK8" s="79"/>
      <c r="AL8" s="79"/>
      <c r="AM8" s="80"/>
      <c r="AN8" s="558"/>
      <c r="AO8" s="180"/>
      <c r="AP8" s="179"/>
    </row>
    <row r="9" spans="1:42" ht="23.1" customHeight="1" x14ac:dyDescent="0.25">
      <c r="A9" s="199"/>
      <c r="B9" s="879"/>
      <c r="C9" s="77" t="s">
        <v>24</v>
      </c>
      <c r="D9" s="78">
        <v>1000</v>
      </c>
      <c r="E9" s="78">
        <f t="shared" si="0"/>
        <v>20</v>
      </c>
      <c r="F9" s="78">
        <v>0</v>
      </c>
      <c r="G9" s="79" t="s">
        <v>38</v>
      </c>
      <c r="H9" s="79" t="s">
        <v>38</v>
      </c>
      <c r="I9" s="80" t="s">
        <v>38</v>
      </c>
      <c r="J9" s="79"/>
      <c r="K9" s="81"/>
      <c r="L9" s="585"/>
      <c r="M9" s="77" t="s">
        <v>24</v>
      </c>
      <c r="N9" s="78">
        <v>1000</v>
      </c>
      <c r="O9" s="78">
        <v>0</v>
      </c>
      <c r="P9" s="78">
        <v>1000</v>
      </c>
      <c r="Q9" s="79" t="s">
        <v>38</v>
      </c>
      <c r="R9" s="79">
        <v>1083</v>
      </c>
      <c r="S9" s="80">
        <v>44377</v>
      </c>
      <c r="T9" s="79"/>
      <c r="U9" s="81"/>
      <c r="V9" s="585"/>
      <c r="W9" s="77" t="s">
        <v>24</v>
      </c>
      <c r="X9" s="78">
        <v>1000</v>
      </c>
      <c r="Y9" s="78">
        <v>0</v>
      </c>
      <c r="Z9" s="78">
        <v>1000</v>
      </c>
      <c r="AA9" s="79" t="s">
        <v>50</v>
      </c>
      <c r="AB9" s="79">
        <v>2451</v>
      </c>
      <c r="AC9" s="80">
        <v>44739</v>
      </c>
      <c r="AD9" s="558"/>
      <c r="AE9" s="697"/>
      <c r="AF9" s="585"/>
      <c r="AG9" s="77" t="s">
        <v>24</v>
      </c>
      <c r="AH9" s="78">
        <v>1000</v>
      </c>
      <c r="AI9" s="78"/>
      <c r="AJ9" s="78"/>
      <c r="AK9" s="79"/>
      <c r="AL9" s="79"/>
      <c r="AM9" s="80"/>
      <c r="AN9" s="558"/>
      <c r="AO9" s="180"/>
      <c r="AP9" s="179"/>
    </row>
    <row r="10" spans="1:42" ht="23.1" customHeight="1" x14ac:dyDescent="0.25">
      <c r="A10" s="199"/>
      <c r="B10" s="879"/>
      <c r="C10" s="77" t="s">
        <v>25</v>
      </c>
      <c r="D10" s="78">
        <v>1000</v>
      </c>
      <c r="E10" s="78">
        <f>E11+10</f>
        <v>10</v>
      </c>
      <c r="F10" s="78">
        <v>0</v>
      </c>
      <c r="G10" s="79" t="s">
        <v>38</v>
      </c>
      <c r="H10" s="79" t="s">
        <v>38</v>
      </c>
      <c r="I10" s="80" t="s">
        <v>38</v>
      </c>
      <c r="J10" s="79"/>
      <c r="K10" s="81"/>
      <c r="L10" s="585"/>
      <c r="M10" s="77" t="s">
        <v>25</v>
      </c>
      <c r="N10" s="78">
        <v>1000</v>
      </c>
      <c r="O10" s="78">
        <v>0</v>
      </c>
      <c r="P10" s="78">
        <v>1000</v>
      </c>
      <c r="Q10" s="79" t="s">
        <v>38</v>
      </c>
      <c r="R10" s="79">
        <v>1170</v>
      </c>
      <c r="S10" s="80">
        <v>44408</v>
      </c>
      <c r="T10" s="79"/>
      <c r="U10" s="81"/>
      <c r="V10" s="585"/>
      <c r="W10" s="77" t="s">
        <v>25</v>
      </c>
      <c r="X10" s="78">
        <v>1000</v>
      </c>
      <c r="Y10" s="78">
        <v>0</v>
      </c>
      <c r="Z10" s="78">
        <v>1000</v>
      </c>
      <c r="AA10" s="79" t="s">
        <v>47</v>
      </c>
      <c r="AB10" s="79">
        <v>2562</v>
      </c>
      <c r="AC10" s="80">
        <v>44773</v>
      </c>
      <c r="AD10" s="558"/>
      <c r="AE10" s="697"/>
      <c r="AF10" s="585"/>
      <c r="AG10" s="77" t="s">
        <v>25</v>
      </c>
      <c r="AH10" s="78">
        <v>1000</v>
      </c>
      <c r="AI10" s="78"/>
      <c r="AJ10" s="78">
        <v>3000</v>
      </c>
      <c r="AK10" s="79" t="s">
        <v>50</v>
      </c>
      <c r="AL10" s="79">
        <v>4030</v>
      </c>
      <c r="AM10" s="80">
        <v>45138</v>
      </c>
      <c r="AN10" s="558"/>
      <c r="AO10" s="180"/>
      <c r="AP10" s="179"/>
    </row>
    <row r="11" spans="1:42" ht="23.1" customHeight="1" x14ac:dyDescent="0.25">
      <c r="A11" s="199"/>
      <c r="B11" s="879"/>
      <c r="C11" s="77" t="s">
        <v>26</v>
      </c>
      <c r="D11" s="78">
        <v>1000</v>
      </c>
      <c r="E11" s="78">
        <v>0</v>
      </c>
      <c r="F11" s="78">
        <v>11500</v>
      </c>
      <c r="G11" s="79" t="s">
        <v>38</v>
      </c>
      <c r="H11" s="79">
        <v>390</v>
      </c>
      <c r="I11" s="80">
        <v>44049</v>
      </c>
      <c r="J11" s="79"/>
      <c r="K11" s="81"/>
      <c r="L11" s="585"/>
      <c r="M11" s="77" t="s">
        <v>26</v>
      </c>
      <c r="N11" s="78">
        <v>1000</v>
      </c>
      <c r="O11" s="78">
        <v>0</v>
      </c>
      <c r="P11" s="78">
        <v>1000</v>
      </c>
      <c r="Q11" s="79" t="s">
        <v>38</v>
      </c>
      <c r="R11" s="79">
        <v>1237</v>
      </c>
      <c r="S11" s="80">
        <v>44439</v>
      </c>
      <c r="T11" s="79"/>
      <c r="U11" s="81"/>
      <c r="V11" s="585"/>
      <c r="W11" s="77" t="s">
        <v>26</v>
      </c>
      <c r="X11" s="78">
        <v>1000</v>
      </c>
      <c r="Y11" s="78">
        <v>0</v>
      </c>
      <c r="Z11" s="78">
        <v>1000</v>
      </c>
      <c r="AA11" s="79" t="s">
        <v>47</v>
      </c>
      <c r="AB11" s="79">
        <v>2673</v>
      </c>
      <c r="AC11" s="80">
        <v>44803</v>
      </c>
      <c r="AD11" s="558"/>
      <c r="AE11" s="697"/>
      <c r="AF11" s="585"/>
      <c r="AG11" s="77" t="s">
        <v>26</v>
      </c>
      <c r="AH11" s="78">
        <v>1000</v>
      </c>
      <c r="AI11" s="78"/>
      <c r="AJ11" s="78"/>
      <c r="AK11" s="79"/>
      <c r="AL11" s="79"/>
      <c r="AM11" s="80"/>
      <c r="AN11" s="558"/>
      <c r="AO11" s="180"/>
      <c r="AP11" s="179"/>
    </row>
    <row r="12" spans="1:42" ht="23.1" customHeight="1" x14ac:dyDescent="0.25">
      <c r="A12" s="199"/>
      <c r="B12" s="879"/>
      <c r="C12" s="77" t="s">
        <v>27</v>
      </c>
      <c r="D12" s="78">
        <v>1000</v>
      </c>
      <c r="E12" s="78">
        <v>0</v>
      </c>
      <c r="F12" s="78">
        <v>0</v>
      </c>
      <c r="G12" s="79" t="s">
        <v>38</v>
      </c>
      <c r="H12" s="79" t="s">
        <v>38</v>
      </c>
      <c r="I12" s="80" t="s">
        <v>38</v>
      </c>
      <c r="J12" s="79"/>
      <c r="K12" s="81"/>
      <c r="L12" s="585"/>
      <c r="M12" s="77" t="s">
        <v>27</v>
      </c>
      <c r="N12" s="78">
        <v>1000</v>
      </c>
      <c r="O12" s="78">
        <v>0</v>
      </c>
      <c r="P12" s="78">
        <v>1000</v>
      </c>
      <c r="Q12" s="79" t="s">
        <v>38</v>
      </c>
      <c r="R12" s="79">
        <v>1302</v>
      </c>
      <c r="S12" s="80">
        <v>409711</v>
      </c>
      <c r="T12" s="79"/>
      <c r="U12" s="81"/>
      <c r="V12" s="585"/>
      <c r="W12" s="77" t="s">
        <v>27</v>
      </c>
      <c r="X12" s="78">
        <v>1000</v>
      </c>
      <c r="Y12" s="78">
        <v>0</v>
      </c>
      <c r="Z12" s="78">
        <v>1800</v>
      </c>
      <c r="AA12" s="79" t="s">
        <v>47</v>
      </c>
      <c r="AB12" s="79">
        <v>2876</v>
      </c>
      <c r="AC12" s="80">
        <v>44834</v>
      </c>
      <c r="AD12" s="558"/>
      <c r="AE12" s="697"/>
      <c r="AF12" s="585"/>
      <c r="AG12" s="77" t="s">
        <v>27</v>
      </c>
      <c r="AH12" s="78">
        <v>1000</v>
      </c>
      <c r="AI12" s="78"/>
      <c r="AJ12" s="78"/>
      <c r="AK12" s="79"/>
      <c r="AL12" s="79"/>
      <c r="AM12" s="80"/>
      <c r="AN12" s="558"/>
      <c r="AO12" s="180"/>
      <c r="AP12" s="179"/>
    </row>
    <row r="13" spans="1:42" ht="23.1" customHeight="1" x14ac:dyDescent="0.25">
      <c r="A13" s="199"/>
      <c r="B13" s="879"/>
      <c r="C13" s="77" t="s">
        <v>28</v>
      </c>
      <c r="D13" s="78">
        <v>1000</v>
      </c>
      <c r="E13" s="78">
        <v>0</v>
      </c>
      <c r="F13" s="78">
        <v>0</v>
      </c>
      <c r="G13" s="79" t="s">
        <v>38</v>
      </c>
      <c r="H13" s="79" t="s">
        <v>38</v>
      </c>
      <c r="I13" s="80" t="s">
        <v>38</v>
      </c>
      <c r="J13" s="79"/>
      <c r="K13" s="81"/>
      <c r="L13" s="585"/>
      <c r="M13" s="77" t="s">
        <v>28</v>
      </c>
      <c r="N13" s="78">
        <v>1000</v>
      </c>
      <c r="O13" s="78">
        <v>10</v>
      </c>
      <c r="P13" s="78">
        <v>1000</v>
      </c>
      <c r="Q13" s="79" t="s">
        <v>38</v>
      </c>
      <c r="R13" s="79">
        <v>1508</v>
      </c>
      <c r="S13" s="80">
        <v>44503</v>
      </c>
      <c r="T13" s="79"/>
      <c r="U13" s="81"/>
      <c r="V13" s="585"/>
      <c r="W13" s="77" t="s">
        <v>28</v>
      </c>
      <c r="X13" s="78">
        <v>1000</v>
      </c>
      <c r="Y13" s="78">
        <v>0</v>
      </c>
      <c r="Z13" s="78">
        <v>1000</v>
      </c>
      <c r="AA13" s="79" t="s">
        <v>47</v>
      </c>
      <c r="AB13" s="79">
        <v>2972</v>
      </c>
      <c r="AC13" s="80">
        <v>44862</v>
      </c>
      <c r="AD13" s="558"/>
      <c r="AE13" s="697"/>
      <c r="AF13" s="585"/>
      <c r="AG13" s="77" t="s">
        <v>28</v>
      </c>
      <c r="AH13" s="78"/>
      <c r="AI13" s="78"/>
      <c r="AJ13" s="78"/>
      <c r="AK13" s="79"/>
      <c r="AL13" s="79"/>
      <c r="AM13" s="80"/>
      <c r="AN13" s="558"/>
      <c r="AO13" s="180"/>
      <c r="AP13" s="179"/>
    </row>
    <row r="14" spans="1:42" ht="23.1" customHeight="1" x14ac:dyDescent="0.25">
      <c r="A14" s="199"/>
      <c r="B14" s="879"/>
      <c r="C14" s="77" t="s">
        <v>29</v>
      </c>
      <c r="D14" s="78">
        <v>1000</v>
      </c>
      <c r="E14" s="78">
        <v>0</v>
      </c>
      <c r="F14" s="78">
        <v>0</v>
      </c>
      <c r="G14" s="79" t="s">
        <v>38</v>
      </c>
      <c r="H14" s="79" t="s">
        <v>38</v>
      </c>
      <c r="I14" s="80" t="s">
        <v>38</v>
      </c>
      <c r="J14" s="79"/>
      <c r="K14" s="81"/>
      <c r="L14" s="585"/>
      <c r="M14" s="77" t="s">
        <v>29</v>
      </c>
      <c r="N14" s="78">
        <v>1000</v>
      </c>
      <c r="O14" s="78">
        <v>0</v>
      </c>
      <c r="P14" s="78">
        <v>1000</v>
      </c>
      <c r="Q14" s="79" t="s">
        <v>38</v>
      </c>
      <c r="R14" s="79">
        <v>1571</v>
      </c>
      <c r="S14" s="80">
        <v>44530</v>
      </c>
      <c r="T14" s="79"/>
      <c r="U14" s="81"/>
      <c r="V14" s="585"/>
      <c r="W14" s="77" t="s">
        <v>29</v>
      </c>
      <c r="X14" s="78">
        <v>1000</v>
      </c>
      <c r="Y14" s="78">
        <v>0</v>
      </c>
      <c r="Z14" s="78">
        <v>1000</v>
      </c>
      <c r="AA14" s="79" t="s">
        <v>47</v>
      </c>
      <c r="AB14" s="79">
        <v>3056</v>
      </c>
      <c r="AC14" s="80">
        <v>44892</v>
      </c>
      <c r="AD14" s="558"/>
      <c r="AE14" s="697"/>
      <c r="AF14" s="585"/>
      <c r="AG14" s="77" t="s">
        <v>29</v>
      </c>
      <c r="AH14" s="78"/>
      <c r="AI14" s="78"/>
      <c r="AJ14" s="78"/>
      <c r="AK14" s="79"/>
      <c r="AL14" s="79"/>
      <c r="AM14" s="80"/>
      <c r="AN14" s="558"/>
      <c r="AO14" s="180"/>
      <c r="AP14" s="179"/>
    </row>
    <row r="15" spans="1:42" ht="23.1" customHeight="1" x14ac:dyDescent="0.25">
      <c r="A15" s="199"/>
      <c r="B15" s="879"/>
      <c r="C15" s="83" t="s">
        <v>30</v>
      </c>
      <c r="D15" s="42">
        <v>500</v>
      </c>
      <c r="E15" s="78">
        <v>0</v>
      </c>
      <c r="F15" s="78">
        <v>0</v>
      </c>
      <c r="G15" s="79" t="s">
        <v>38</v>
      </c>
      <c r="H15" s="79" t="s">
        <v>38</v>
      </c>
      <c r="I15" s="80" t="s">
        <v>38</v>
      </c>
      <c r="J15" s="85"/>
      <c r="K15" s="86"/>
      <c r="L15" s="586"/>
      <c r="M15" s="83" t="s">
        <v>30</v>
      </c>
      <c r="N15" s="84">
        <v>1000</v>
      </c>
      <c r="O15" s="78">
        <v>0</v>
      </c>
      <c r="P15" s="78">
        <v>1000</v>
      </c>
      <c r="Q15" s="79" t="s">
        <v>38</v>
      </c>
      <c r="R15" s="79">
        <v>1647</v>
      </c>
      <c r="S15" s="80">
        <v>44559</v>
      </c>
      <c r="T15" s="79"/>
      <c r="U15" s="81"/>
      <c r="V15" s="586"/>
      <c r="W15" s="83" t="s">
        <v>30</v>
      </c>
      <c r="X15" s="84">
        <v>1000</v>
      </c>
      <c r="Y15" s="78">
        <v>0</v>
      </c>
      <c r="Z15" s="78">
        <v>1000</v>
      </c>
      <c r="AA15" s="79" t="s">
        <v>47</v>
      </c>
      <c r="AB15" s="79">
        <v>3159</v>
      </c>
      <c r="AC15" s="80">
        <v>44925</v>
      </c>
      <c r="AD15" s="558"/>
      <c r="AE15" s="697"/>
      <c r="AF15" s="586"/>
      <c r="AG15" s="83" t="s">
        <v>30</v>
      </c>
      <c r="AH15" s="84"/>
      <c r="AI15" s="78"/>
      <c r="AJ15" s="78"/>
      <c r="AK15" s="79"/>
      <c r="AL15" s="79"/>
      <c r="AM15" s="80"/>
      <c r="AN15" s="558"/>
      <c r="AO15" s="181"/>
      <c r="AP15" s="182"/>
    </row>
    <row r="16" spans="1:42" ht="23.1" customHeight="1" x14ac:dyDescent="0.25">
      <c r="A16" s="200"/>
      <c r="B16" s="880"/>
      <c r="C16" s="89"/>
      <c r="D16" s="90">
        <f>SUM(D4:D15)</f>
        <v>11500</v>
      </c>
      <c r="E16" s="90">
        <f>SUM(E4:E15)</f>
        <v>280</v>
      </c>
      <c r="F16" s="90">
        <f>SUM(F4:F15)</f>
        <v>11500</v>
      </c>
      <c r="G16" s="91"/>
      <c r="H16" s="91"/>
      <c r="I16" s="92"/>
      <c r="J16" s="91"/>
      <c r="K16" s="93"/>
      <c r="L16" s="587"/>
      <c r="M16" s="89"/>
      <c r="N16" s="90">
        <f>SUM(N3:N15)</f>
        <v>23500</v>
      </c>
      <c r="O16" s="90">
        <f>SUM(O3:O15)</f>
        <v>300</v>
      </c>
      <c r="P16" s="90">
        <f>SUM(P3:P15)</f>
        <v>23500</v>
      </c>
      <c r="Q16" s="91"/>
      <c r="R16" s="91"/>
      <c r="S16" s="91"/>
      <c r="T16" s="91"/>
      <c r="U16" s="93"/>
      <c r="V16" s="587"/>
      <c r="W16" s="89"/>
      <c r="X16" s="90">
        <f>SUM(X3:X15)</f>
        <v>35500</v>
      </c>
      <c r="Y16" s="90">
        <f>SUM(Y3:Y15)</f>
        <v>300</v>
      </c>
      <c r="Z16" s="90">
        <f>SUM(Z3:Z15)</f>
        <v>36300</v>
      </c>
      <c r="AA16" s="91"/>
      <c r="AB16" s="91"/>
      <c r="AC16" s="91"/>
      <c r="AD16" s="91"/>
      <c r="AE16" s="608"/>
      <c r="AF16" s="587"/>
      <c r="AG16" s="89"/>
      <c r="AH16" s="90">
        <f>SUM(AH3:AH15)</f>
        <v>44500</v>
      </c>
      <c r="AI16" s="90">
        <f>SUM(AI3:AI15)</f>
        <v>300</v>
      </c>
      <c r="AJ16" s="90">
        <f>SUM(AJ3:AJ15)</f>
        <v>45300</v>
      </c>
      <c r="AK16" s="91"/>
      <c r="AL16" s="91"/>
      <c r="AM16" s="91"/>
      <c r="AN16" s="91"/>
      <c r="AO16" s="90"/>
      <c r="AP16" s="91"/>
    </row>
    <row r="17" spans="1:42" ht="23.1" customHeight="1" x14ac:dyDescent="0.25">
      <c r="B17" s="106"/>
      <c r="C17" s="65"/>
      <c r="D17" s="66"/>
      <c r="E17" s="66"/>
      <c r="F17" s="66"/>
      <c r="G17" s="67"/>
      <c r="H17" s="67"/>
      <c r="I17" s="68"/>
      <c r="J17" s="67"/>
      <c r="K17" s="67"/>
      <c r="L17" s="588"/>
      <c r="M17" s="67"/>
      <c r="N17" s="66"/>
      <c r="O17" s="66"/>
      <c r="P17" s="66"/>
      <c r="Q17" s="67"/>
      <c r="R17" s="67"/>
      <c r="S17" s="67"/>
      <c r="T17" s="67"/>
      <c r="U17" s="67"/>
      <c r="V17" s="588"/>
      <c r="W17" s="67"/>
      <c r="X17" s="66"/>
      <c r="Y17" s="66"/>
      <c r="Z17" s="66"/>
      <c r="AA17" s="67"/>
      <c r="AB17" s="67"/>
      <c r="AC17" s="67"/>
      <c r="AD17" s="67"/>
      <c r="AE17" s="67"/>
      <c r="AF17" s="588"/>
      <c r="AG17" s="67"/>
      <c r="AH17" s="66"/>
      <c r="AI17" s="66"/>
      <c r="AJ17" s="66"/>
      <c r="AK17" s="67"/>
      <c r="AL17" s="67"/>
      <c r="AM17" s="67"/>
      <c r="AN17" s="67"/>
      <c r="AO17" s="777"/>
      <c r="AP17" s="123"/>
    </row>
    <row r="18" spans="1:42" ht="23.1" customHeight="1" x14ac:dyDescent="0.25">
      <c r="B18" s="107"/>
      <c r="C18" s="70"/>
      <c r="D18" s="71"/>
      <c r="E18" s="72"/>
      <c r="F18" s="73"/>
      <c r="G18" s="72"/>
      <c r="H18" s="73"/>
      <c r="I18" s="73"/>
      <c r="J18" s="73"/>
      <c r="K18" s="74"/>
      <c r="L18" s="584"/>
      <c r="M18" s="75" t="s">
        <v>42</v>
      </c>
      <c r="N18" s="76">
        <f>D31</f>
        <v>12000</v>
      </c>
      <c r="O18" s="76">
        <f>E31</f>
        <v>3660</v>
      </c>
      <c r="P18" s="76">
        <f>F31</f>
        <v>0</v>
      </c>
      <c r="Q18" s="72"/>
      <c r="R18" s="73"/>
      <c r="S18" s="73"/>
      <c r="T18" s="73"/>
      <c r="U18" s="74"/>
      <c r="V18" s="584"/>
      <c r="W18" s="75" t="s">
        <v>42</v>
      </c>
      <c r="X18" s="76">
        <f>N31</f>
        <v>24000</v>
      </c>
      <c r="Y18" s="76">
        <f>O31</f>
        <v>5880</v>
      </c>
      <c r="Z18" s="76">
        <f>P31</f>
        <v>0</v>
      </c>
      <c r="AA18" s="72"/>
      <c r="AB18" s="73"/>
      <c r="AC18" s="73"/>
      <c r="AD18" s="73"/>
      <c r="AE18" s="73"/>
      <c r="AF18" s="584"/>
      <c r="AG18" s="75" t="s">
        <v>42</v>
      </c>
      <c r="AH18" s="76">
        <f>X31</f>
        <v>36000</v>
      </c>
      <c r="AI18" s="76">
        <f>Y31</f>
        <v>6660</v>
      </c>
      <c r="AJ18" s="76">
        <f>Z31</f>
        <v>0</v>
      </c>
      <c r="AK18" s="72"/>
      <c r="AL18" s="73"/>
      <c r="AM18" s="73"/>
      <c r="AN18" s="73"/>
      <c r="AO18" s="776" t="s">
        <v>221</v>
      </c>
      <c r="AP18" s="183" t="s">
        <v>36</v>
      </c>
    </row>
    <row r="19" spans="1:42" ht="23.1" customHeight="1" x14ac:dyDescent="0.25">
      <c r="A19" s="201" t="s">
        <v>8</v>
      </c>
      <c r="B19" s="108">
        <v>210</v>
      </c>
      <c r="C19" s="77" t="s">
        <v>19</v>
      </c>
      <c r="D19" s="78">
        <v>1000</v>
      </c>
      <c r="E19" s="78">
        <f t="shared" ref="E19:E28" si="1">E20+10</f>
        <v>360</v>
      </c>
      <c r="F19" s="78">
        <v>0</v>
      </c>
      <c r="G19" s="79" t="s">
        <v>38</v>
      </c>
      <c r="H19" s="79" t="s">
        <v>38</v>
      </c>
      <c r="I19" s="80" t="s">
        <v>38</v>
      </c>
      <c r="J19" s="79"/>
      <c r="K19" s="81"/>
      <c r="L19" s="585"/>
      <c r="M19" s="77" t="s">
        <v>19</v>
      </c>
      <c r="N19" s="78">
        <v>1000</v>
      </c>
      <c r="O19" s="78">
        <f t="shared" ref="O19:O28" si="2">O20+10</f>
        <v>240</v>
      </c>
      <c r="P19" s="78">
        <v>0</v>
      </c>
      <c r="Q19" s="79" t="s">
        <v>38</v>
      </c>
      <c r="R19" s="79" t="s">
        <v>38</v>
      </c>
      <c r="S19" s="80" t="s">
        <v>38</v>
      </c>
      <c r="T19" s="79"/>
      <c r="U19" s="81"/>
      <c r="V19" s="585"/>
      <c r="W19" s="77" t="s">
        <v>19</v>
      </c>
      <c r="X19" s="78">
        <v>1000</v>
      </c>
      <c r="Y19" s="78">
        <f t="shared" ref="Y19:Y25" si="3">Y20+10</f>
        <v>120</v>
      </c>
      <c r="Z19" s="78">
        <v>0</v>
      </c>
      <c r="AA19" s="79" t="s">
        <v>38</v>
      </c>
      <c r="AB19" s="79" t="s">
        <v>38</v>
      </c>
      <c r="AC19" s="80" t="s">
        <v>38</v>
      </c>
      <c r="AD19" s="651"/>
      <c r="AE19" s="607"/>
      <c r="AF19" s="585"/>
      <c r="AG19" s="77" t="s">
        <v>19</v>
      </c>
      <c r="AH19" s="78">
        <v>1000</v>
      </c>
      <c r="AI19" s="78"/>
      <c r="AJ19" s="78">
        <v>43660</v>
      </c>
      <c r="AK19" s="79" t="s">
        <v>244</v>
      </c>
      <c r="AL19" s="79">
        <v>3451</v>
      </c>
      <c r="AM19" s="80">
        <v>44935</v>
      </c>
      <c r="AN19" s="651"/>
      <c r="AO19" s="177">
        <f>AH31+AI31-AJ31</f>
        <v>0</v>
      </c>
      <c r="AP19" s="178" t="s">
        <v>1028</v>
      </c>
    </row>
    <row r="20" spans="1:42" ht="23.1" customHeight="1" x14ac:dyDescent="0.25">
      <c r="A20" s="199"/>
      <c r="B20" s="879" t="s">
        <v>74</v>
      </c>
      <c r="C20" s="77" t="s">
        <v>20</v>
      </c>
      <c r="D20" s="78">
        <v>1000</v>
      </c>
      <c r="E20" s="78">
        <f t="shared" si="1"/>
        <v>350</v>
      </c>
      <c r="F20" s="78">
        <v>0</v>
      </c>
      <c r="G20" s="79" t="s">
        <v>38</v>
      </c>
      <c r="H20" s="79" t="s">
        <v>38</v>
      </c>
      <c r="I20" s="80" t="s">
        <v>38</v>
      </c>
      <c r="J20" s="79"/>
      <c r="K20" s="81"/>
      <c r="L20" s="585"/>
      <c r="M20" s="77" t="s">
        <v>20</v>
      </c>
      <c r="N20" s="78">
        <v>1000</v>
      </c>
      <c r="O20" s="78">
        <f t="shared" si="2"/>
        <v>230</v>
      </c>
      <c r="P20" s="78">
        <v>0</v>
      </c>
      <c r="Q20" s="79" t="s">
        <v>38</v>
      </c>
      <c r="R20" s="79" t="s">
        <v>38</v>
      </c>
      <c r="S20" s="80" t="s">
        <v>38</v>
      </c>
      <c r="T20" s="79"/>
      <c r="U20" s="81"/>
      <c r="V20" s="585"/>
      <c r="W20" s="77" t="s">
        <v>20</v>
      </c>
      <c r="X20" s="78">
        <v>1000</v>
      </c>
      <c r="Y20" s="78">
        <f t="shared" si="3"/>
        <v>110</v>
      </c>
      <c r="Z20" s="78">
        <v>0</v>
      </c>
      <c r="AA20" s="79" t="s">
        <v>38</v>
      </c>
      <c r="AB20" s="79" t="s">
        <v>38</v>
      </c>
      <c r="AC20" s="80" t="s">
        <v>38</v>
      </c>
      <c r="AD20" s="558"/>
      <c r="AE20" s="697"/>
      <c r="AF20" s="585"/>
      <c r="AG20" s="77" t="s">
        <v>20</v>
      </c>
      <c r="AH20" s="78">
        <v>1000</v>
      </c>
      <c r="AI20" s="78"/>
      <c r="AJ20" s="78">
        <v>1000</v>
      </c>
      <c r="AK20" s="79" t="s">
        <v>244</v>
      </c>
      <c r="AL20" s="79">
        <v>3452</v>
      </c>
      <c r="AM20" s="80">
        <v>44967</v>
      </c>
      <c r="AN20" s="558"/>
      <c r="AO20" s="180"/>
      <c r="AP20" s="179"/>
    </row>
    <row r="21" spans="1:42" ht="23.1" customHeight="1" x14ac:dyDescent="0.25">
      <c r="A21" s="199"/>
      <c r="B21" s="879"/>
      <c r="C21" s="77" t="s">
        <v>21</v>
      </c>
      <c r="D21" s="78">
        <v>1000</v>
      </c>
      <c r="E21" s="78">
        <f t="shared" si="1"/>
        <v>340</v>
      </c>
      <c r="F21" s="78">
        <v>0</v>
      </c>
      <c r="G21" s="79" t="s">
        <v>38</v>
      </c>
      <c r="H21" s="79" t="s">
        <v>38</v>
      </c>
      <c r="I21" s="80" t="s">
        <v>38</v>
      </c>
      <c r="J21" s="79"/>
      <c r="K21" s="81"/>
      <c r="L21" s="585"/>
      <c r="M21" s="77" t="s">
        <v>21</v>
      </c>
      <c r="N21" s="78">
        <v>1000</v>
      </c>
      <c r="O21" s="78">
        <f t="shared" si="2"/>
        <v>220</v>
      </c>
      <c r="P21" s="78">
        <v>0</v>
      </c>
      <c r="Q21" s="79" t="s">
        <v>38</v>
      </c>
      <c r="R21" s="79" t="s">
        <v>38</v>
      </c>
      <c r="S21" s="80" t="s">
        <v>38</v>
      </c>
      <c r="T21" s="79"/>
      <c r="U21" s="81"/>
      <c r="V21" s="585"/>
      <c r="W21" s="77" t="s">
        <v>21</v>
      </c>
      <c r="X21" s="78">
        <v>1000</v>
      </c>
      <c r="Y21" s="78">
        <f t="shared" si="3"/>
        <v>100</v>
      </c>
      <c r="Z21" s="78">
        <v>0</v>
      </c>
      <c r="AA21" s="79" t="s">
        <v>38</v>
      </c>
      <c r="AB21" s="79" t="s">
        <v>38</v>
      </c>
      <c r="AC21" s="80" t="s">
        <v>38</v>
      </c>
      <c r="AD21" s="558"/>
      <c r="AE21" s="697"/>
      <c r="AF21" s="585"/>
      <c r="AG21" s="77" t="s">
        <v>21</v>
      </c>
      <c r="AH21" s="78">
        <v>1000</v>
      </c>
      <c r="AI21" s="78"/>
      <c r="AJ21" s="78">
        <v>1000</v>
      </c>
      <c r="AK21" s="79" t="s">
        <v>244</v>
      </c>
      <c r="AL21" s="79">
        <v>3778</v>
      </c>
      <c r="AM21" s="80">
        <v>44998</v>
      </c>
      <c r="AN21" s="558"/>
      <c r="AO21" s="180"/>
      <c r="AP21" s="179"/>
    </row>
    <row r="22" spans="1:42" ht="23.1" customHeight="1" x14ac:dyDescent="0.25">
      <c r="A22" s="199"/>
      <c r="B22" s="879"/>
      <c r="C22" s="77" t="s">
        <v>22</v>
      </c>
      <c r="D22" s="78">
        <v>1000</v>
      </c>
      <c r="E22" s="78">
        <f t="shared" si="1"/>
        <v>330</v>
      </c>
      <c r="F22" s="78">
        <v>0</v>
      </c>
      <c r="G22" s="79" t="s">
        <v>38</v>
      </c>
      <c r="H22" s="79" t="s">
        <v>38</v>
      </c>
      <c r="I22" s="80" t="s">
        <v>38</v>
      </c>
      <c r="J22" s="79"/>
      <c r="K22" s="81"/>
      <c r="L22" s="585"/>
      <c r="M22" s="77" t="s">
        <v>22</v>
      </c>
      <c r="N22" s="78">
        <v>1000</v>
      </c>
      <c r="O22" s="78">
        <f t="shared" si="2"/>
        <v>210</v>
      </c>
      <c r="P22" s="78">
        <v>0</v>
      </c>
      <c r="Q22" s="79" t="s">
        <v>38</v>
      </c>
      <c r="R22" s="79" t="s">
        <v>38</v>
      </c>
      <c r="S22" s="80" t="s">
        <v>38</v>
      </c>
      <c r="T22" s="79"/>
      <c r="U22" s="81"/>
      <c r="V22" s="585"/>
      <c r="W22" s="77" t="s">
        <v>22</v>
      </c>
      <c r="X22" s="78">
        <v>1000</v>
      </c>
      <c r="Y22" s="78">
        <f t="shared" si="3"/>
        <v>90</v>
      </c>
      <c r="Z22" s="78">
        <v>0</v>
      </c>
      <c r="AA22" s="79" t="s">
        <v>38</v>
      </c>
      <c r="AB22" s="79" t="s">
        <v>38</v>
      </c>
      <c r="AC22" s="80" t="s">
        <v>38</v>
      </c>
      <c r="AD22" s="558"/>
      <c r="AE22" s="697"/>
      <c r="AF22" s="585"/>
      <c r="AG22" s="77" t="s">
        <v>22</v>
      </c>
      <c r="AH22" s="78">
        <v>1000</v>
      </c>
      <c r="AI22" s="78"/>
      <c r="AJ22" s="78">
        <v>1000</v>
      </c>
      <c r="AK22" s="79" t="s">
        <v>244</v>
      </c>
      <c r="AL22" s="79">
        <v>3779</v>
      </c>
      <c r="AM22" s="80">
        <v>45031</v>
      </c>
      <c r="AN22" s="558"/>
      <c r="AO22" s="180"/>
      <c r="AP22" s="179"/>
    </row>
    <row r="23" spans="1:42" ht="23.1" customHeight="1" x14ac:dyDescent="0.25">
      <c r="A23" s="199"/>
      <c r="B23" s="879"/>
      <c r="C23" s="77" t="s">
        <v>23</v>
      </c>
      <c r="D23" s="78">
        <v>1000</v>
      </c>
      <c r="E23" s="78">
        <f t="shared" si="1"/>
        <v>320</v>
      </c>
      <c r="F23" s="78">
        <v>0</v>
      </c>
      <c r="G23" s="79" t="s">
        <v>38</v>
      </c>
      <c r="H23" s="79" t="s">
        <v>38</v>
      </c>
      <c r="I23" s="80" t="s">
        <v>38</v>
      </c>
      <c r="J23" s="79"/>
      <c r="K23" s="81"/>
      <c r="L23" s="585"/>
      <c r="M23" s="77" t="s">
        <v>23</v>
      </c>
      <c r="N23" s="78">
        <v>1000</v>
      </c>
      <c r="O23" s="78">
        <f t="shared" si="2"/>
        <v>200</v>
      </c>
      <c r="P23" s="78">
        <v>0</v>
      </c>
      <c r="Q23" s="79" t="s">
        <v>38</v>
      </c>
      <c r="R23" s="79" t="s">
        <v>38</v>
      </c>
      <c r="S23" s="80" t="s">
        <v>38</v>
      </c>
      <c r="T23" s="79"/>
      <c r="U23" s="81"/>
      <c r="V23" s="585"/>
      <c r="W23" s="77" t="s">
        <v>23</v>
      </c>
      <c r="X23" s="78">
        <v>1000</v>
      </c>
      <c r="Y23" s="78">
        <f t="shared" si="3"/>
        <v>80</v>
      </c>
      <c r="Z23" s="78">
        <v>0</v>
      </c>
      <c r="AA23" s="79" t="s">
        <v>38</v>
      </c>
      <c r="AB23" s="79" t="s">
        <v>38</v>
      </c>
      <c r="AC23" s="80" t="s">
        <v>38</v>
      </c>
      <c r="AD23" s="558"/>
      <c r="AE23" s="697"/>
      <c r="AF23" s="585"/>
      <c r="AG23" s="77" t="s">
        <v>23</v>
      </c>
      <c r="AH23" s="78">
        <v>1000</v>
      </c>
      <c r="AI23" s="78"/>
      <c r="AJ23" s="78">
        <v>1000</v>
      </c>
      <c r="AK23" s="79" t="s">
        <v>44</v>
      </c>
      <c r="AL23" s="79">
        <v>3773</v>
      </c>
      <c r="AM23" s="80">
        <v>45062</v>
      </c>
      <c r="AN23" s="558"/>
      <c r="AO23" s="180"/>
      <c r="AP23" s="179"/>
    </row>
    <row r="24" spans="1:42" ht="23.1" customHeight="1" x14ac:dyDescent="0.25">
      <c r="A24" s="199"/>
      <c r="B24" s="879"/>
      <c r="C24" s="77" t="s">
        <v>24</v>
      </c>
      <c r="D24" s="78">
        <v>1000</v>
      </c>
      <c r="E24" s="78">
        <f t="shared" si="1"/>
        <v>310</v>
      </c>
      <c r="F24" s="78">
        <v>0</v>
      </c>
      <c r="G24" s="79" t="s">
        <v>38</v>
      </c>
      <c r="H24" s="79" t="s">
        <v>38</v>
      </c>
      <c r="I24" s="80" t="s">
        <v>38</v>
      </c>
      <c r="J24" s="79"/>
      <c r="K24" s="81"/>
      <c r="L24" s="585"/>
      <c r="M24" s="77" t="s">
        <v>24</v>
      </c>
      <c r="N24" s="78">
        <v>1000</v>
      </c>
      <c r="O24" s="78">
        <f t="shared" si="2"/>
        <v>190</v>
      </c>
      <c r="P24" s="78">
        <v>0</v>
      </c>
      <c r="Q24" s="79" t="s">
        <v>38</v>
      </c>
      <c r="R24" s="79" t="s">
        <v>38</v>
      </c>
      <c r="S24" s="80" t="s">
        <v>38</v>
      </c>
      <c r="T24" s="79"/>
      <c r="U24" s="81"/>
      <c r="V24" s="585"/>
      <c r="W24" s="77" t="s">
        <v>24</v>
      </c>
      <c r="X24" s="78">
        <v>1000</v>
      </c>
      <c r="Y24" s="78">
        <f t="shared" si="3"/>
        <v>70</v>
      </c>
      <c r="Z24" s="78">
        <v>0</v>
      </c>
      <c r="AA24" s="79" t="s">
        <v>38</v>
      </c>
      <c r="AB24" s="79" t="s">
        <v>38</v>
      </c>
      <c r="AC24" s="80" t="s">
        <v>38</v>
      </c>
      <c r="AD24" s="558"/>
      <c r="AE24" s="697"/>
      <c r="AF24" s="585"/>
      <c r="AG24" s="77" t="s">
        <v>24</v>
      </c>
      <c r="AH24" s="78">
        <v>1000</v>
      </c>
      <c r="AI24" s="78"/>
      <c r="AJ24" s="78">
        <v>1000</v>
      </c>
      <c r="AK24" s="79" t="s">
        <v>44</v>
      </c>
      <c r="AL24" s="79">
        <v>3844</v>
      </c>
      <c r="AM24" s="80">
        <v>45089</v>
      </c>
      <c r="AN24" s="558"/>
      <c r="AO24" s="180"/>
      <c r="AP24" s="179"/>
    </row>
    <row r="25" spans="1:42" ht="23.1" customHeight="1" x14ac:dyDescent="0.25">
      <c r="A25" s="199"/>
      <c r="B25" s="879"/>
      <c r="C25" s="77" t="s">
        <v>25</v>
      </c>
      <c r="D25" s="78">
        <v>1000</v>
      </c>
      <c r="E25" s="78">
        <f t="shared" si="1"/>
        <v>300</v>
      </c>
      <c r="F25" s="78">
        <v>0</v>
      </c>
      <c r="G25" s="79" t="s">
        <v>38</v>
      </c>
      <c r="H25" s="79" t="s">
        <v>38</v>
      </c>
      <c r="I25" s="80" t="s">
        <v>38</v>
      </c>
      <c r="J25" s="79"/>
      <c r="K25" s="81"/>
      <c r="L25" s="585"/>
      <c r="M25" s="77" t="s">
        <v>25</v>
      </c>
      <c r="N25" s="78">
        <v>1000</v>
      </c>
      <c r="O25" s="78">
        <f t="shared" si="2"/>
        <v>180</v>
      </c>
      <c r="P25" s="78">
        <v>0</v>
      </c>
      <c r="Q25" s="79" t="s">
        <v>38</v>
      </c>
      <c r="R25" s="79" t="s">
        <v>38</v>
      </c>
      <c r="S25" s="80" t="s">
        <v>38</v>
      </c>
      <c r="T25" s="79"/>
      <c r="U25" s="81"/>
      <c r="V25" s="585"/>
      <c r="W25" s="77" t="s">
        <v>25</v>
      </c>
      <c r="X25" s="78">
        <v>1000</v>
      </c>
      <c r="Y25" s="78">
        <f t="shared" si="3"/>
        <v>60</v>
      </c>
      <c r="Z25" s="78">
        <v>0</v>
      </c>
      <c r="AA25" s="79" t="s">
        <v>38</v>
      </c>
      <c r="AB25" s="79" t="s">
        <v>38</v>
      </c>
      <c r="AC25" s="80" t="s">
        <v>38</v>
      </c>
      <c r="AD25" s="558"/>
      <c r="AE25" s="697"/>
      <c r="AF25" s="585"/>
      <c r="AG25" s="77" t="s">
        <v>25</v>
      </c>
      <c r="AH25" s="78">
        <v>1000</v>
      </c>
      <c r="AI25" s="78"/>
      <c r="AJ25" s="78">
        <v>1000</v>
      </c>
      <c r="AK25" s="79" t="s">
        <v>44</v>
      </c>
      <c r="AL25" s="79">
        <v>3953</v>
      </c>
      <c r="AM25" s="80">
        <v>45116</v>
      </c>
      <c r="AN25" s="558"/>
      <c r="AO25" s="180"/>
      <c r="AP25" s="179"/>
    </row>
    <row r="26" spans="1:42" ht="23.1" customHeight="1" x14ac:dyDescent="0.25">
      <c r="A26" s="199"/>
      <c r="B26" s="879"/>
      <c r="C26" s="77" t="s">
        <v>26</v>
      </c>
      <c r="D26" s="78">
        <v>1000</v>
      </c>
      <c r="E26" s="78">
        <f t="shared" si="1"/>
        <v>290</v>
      </c>
      <c r="F26" s="78">
        <v>0</v>
      </c>
      <c r="G26" s="79" t="s">
        <v>38</v>
      </c>
      <c r="H26" s="79" t="s">
        <v>38</v>
      </c>
      <c r="I26" s="80" t="s">
        <v>38</v>
      </c>
      <c r="J26" s="79"/>
      <c r="K26" s="81"/>
      <c r="L26" s="585"/>
      <c r="M26" s="77" t="s">
        <v>26</v>
      </c>
      <c r="N26" s="78">
        <v>1000</v>
      </c>
      <c r="O26" s="78">
        <f t="shared" si="2"/>
        <v>170</v>
      </c>
      <c r="P26" s="78">
        <v>0</v>
      </c>
      <c r="Q26" s="79" t="s">
        <v>38</v>
      </c>
      <c r="R26" s="79" t="s">
        <v>38</v>
      </c>
      <c r="S26" s="80" t="s">
        <v>38</v>
      </c>
      <c r="T26" s="79"/>
      <c r="U26" s="81"/>
      <c r="V26" s="585"/>
      <c r="W26" s="77" t="s">
        <v>26</v>
      </c>
      <c r="X26" s="78">
        <v>1000</v>
      </c>
      <c r="Y26" s="78">
        <v>50</v>
      </c>
      <c r="Z26" s="78">
        <v>0</v>
      </c>
      <c r="AA26" s="79" t="s">
        <v>38</v>
      </c>
      <c r="AB26" s="79" t="s">
        <v>38</v>
      </c>
      <c r="AC26" s="80" t="s">
        <v>38</v>
      </c>
      <c r="AD26" s="558"/>
      <c r="AE26" s="697"/>
      <c r="AF26" s="585"/>
      <c r="AG26" s="77" t="s">
        <v>26</v>
      </c>
      <c r="AH26" s="78">
        <v>1000</v>
      </c>
      <c r="AI26" s="78"/>
      <c r="AJ26" s="78">
        <v>1000</v>
      </c>
      <c r="AK26" s="79" t="s">
        <v>44</v>
      </c>
      <c r="AL26" s="79">
        <v>4070</v>
      </c>
      <c r="AM26" s="80">
        <v>45147</v>
      </c>
      <c r="AN26" s="558"/>
      <c r="AO26" s="180"/>
      <c r="AP26" s="179"/>
    </row>
    <row r="27" spans="1:42" ht="23.1" customHeight="1" x14ac:dyDescent="0.25">
      <c r="A27" s="199"/>
      <c r="B27" s="879"/>
      <c r="C27" s="77" t="s">
        <v>27</v>
      </c>
      <c r="D27" s="78">
        <v>1000</v>
      </c>
      <c r="E27" s="78">
        <f t="shared" si="1"/>
        <v>280</v>
      </c>
      <c r="F27" s="78">
        <v>0</v>
      </c>
      <c r="G27" s="79" t="s">
        <v>38</v>
      </c>
      <c r="H27" s="79" t="s">
        <v>38</v>
      </c>
      <c r="I27" s="80" t="s">
        <v>38</v>
      </c>
      <c r="J27" s="79"/>
      <c r="K27" s="81"/>
      <c r="L27" s="585"/>
      <c r="M27" s="77" t="s">
        <v>27</v>
      </c>
      <c r="N27" s="78">
        <v>1000</v>
      </c>
      <c r="O27" s="78">
        <f t="shared" si="2"/>
        <v>160</v>
      </c>
      <c r="P27" s="78">
        <v>0</v>
      </c>
      <c r="Q27" s="79" t="s">
        <v>38</v>
      </c>
      <c r="R27" s="79" t="s">
        <v>38</v>
      </c>
      <c r="S27" s="80" t="s">
        <v>38</v>
      </c>
      <c r="T27" s="79"/>
      <c r="U27" s="81"/>
      <c r="V27" s="585"/>
      <c r="W27" s="77" t="s">
        <v>27</v>
      </c>
      <c r="X27" s="78">
        <v>1000</v>
      </c>
      <c r="Y27" s="78">
        <v>40</v>
      </c>
      <c r="Z27" s="78">
        <v>0</v>
      </c>
      <c r="AA27" s="79" t="s">
        <v>38</v>
      </c>
      <c r="AB27" s="79" t="s">
        <v>38</v>
      </c>
      <c r="AC27" s="80" t="s">
        <v>38</v>
      </c>
      <c r="AD27" s="558"/>
      <c r="AE27" s="697"/>
      <c r="AF27" s="585"/>
      <c r="AG27" s="77" t="s">
        <v>27</v>
      </c>
      <c r="AH27" s="78"/>
      <c r="AI27" s="78"/>
      <c r="AJ27" s="78"/>
      <c r="AK27" s="79"/>
      <c r="AL27" s="79"/>
      <c r="AM27" s="80"/>
      <c r="AN27" s="558"/>
      <c r="AO27" s="180"/>
      <c r="AP27" s="179"/>
    </row>
    <row r="28" spans="1:42" ht="23.1" customHeight="1" x14ac:dyDescent="0.25">
      <c r="A28" s="199"/>
      <c r="B28" s="879"/>
      <c r="C28" s="77" t="s">
        <v>28</v>
      </c>
      <c r="D28" s="78">
        <v>1000</v>
      </c>
      <c r="E28" s="78">
        <f t="shared" si="1"/>
        <v>270</v>
      </c>
      <c r="F28" s="78">
        <v>0</v>
      </c>
      <c r="G28" s="79" t="s">
        <v>38</v>
      </c>
      <c r="H28" s="79" t="s">
        <v>38</v>
      </c>
      <c r="I28" s="80" t="s">
        <v>38</v>
      </c>
      <c r="J28" s="79"/>
      <c r="K28" s="81"/>
      <c r="L28" s="585"/>
      <c r="M28" s="77" t="s">
        <v>28</v>
      </c>
      <c r="N28" s="78">
        <v>1000</v>
      </c>
      <c r="O28" s="78">
        <f t="shared" si="2"/>
        <v>150</v>
      </c>
      <c r="P28" s="78">
        <v>0</v>
      </c>
      <c r="Q28" s="79" t="s">
        <v>38</v>
      </c>
      <c r="R28" s="79" t="s">
        <v>38</v>
      </c>
      <c r="S28" s="80" t="s">
        <v>38</v>
      </c>
      <c r="T28" s="79"/>
      <c r="U28" s="81"/>
      <c r="V28" s="585"/>
      <c r="W28" s="77" t="s">
        <v>28</v>
      </c>
      <c r="X28" s="78">
        <v>1000</v>
      </c>
      <c r="Y28" s="78">
        <v>30</v>
      </c>
      <c r="Z28" s="78">
        <v>0</v>
      </c>
      <c r="AA28" s="79" t="s">
        <v>38</v>
      </c>
      <c r="AB28" s="79" t="s">
        <v>38</v>
      </c>
      <c r="AC28" s="80" t="s">
        <v>38</v>
      </c>
      <c r="AD28" s="558"/>
      <c r="AE28" s="697"/>
      <c r="AF28" s="585"/>
      <c r="AG28" s="77" t="s">
        <v>28</v>
      </c>
      <c r="AH28" s="78"/>
      <c r="AI28" s="78"/>
      <c r="AJ28" s="78"/>
      <c r="AK28" s="79"/>
      <c r="AL28" s="79"/>
      <c r="AM28" s="80"/>
      <c r="AN28" s="558"/>
      <c r="AO28" s="180"/>
      <c r="AP28" s="179"/>
    </row>
    <row r="29" spans="1:42" ht="23.1" customHeight="1" x14ac:dyDescent="0.25">
      <c r="A29" s="199"/>
      <c r="B29" s="879"/>
      <c r="C29" s="77" t="s">
        <v>29</v>
      </c>
      <c r="D29" s="78">
        <v>1000</v>
      </c>
      <c r="E29" s="78">
        <f>E30+10</f>
        <v>260</v>
      </c>
      <c r="F29" s="78">
        <v>0</v>
      </c>
      <c r="G29" s="79" t="s">
        <v>38</v>
      </c>
      <c r="H29" s="79" t="s">
        <v>38</v>
      </c>
      <c r="I29" s="80" t="s">
        <v>38</v>
      </c>
      <c r="J29" s="79"/>
      <c r="K29" s="81"/>
      <c r="L29" s="585"/>
      <c r="M29" s="77" t="s">
        <v>29</v>
      </c>
      <c r="N29" s="78">
        <v>1000</v>
      </c>
      <c r="O29" s="78">
        <f>O30+10</f>
        <v>140</v>
      </c>
      <c r="P29" s="78">
        <v>0</v>
      </c>
      <c r="Q29" s="79" t="s">
        <v>38</v>
      </c>
      <c r="R29" s="79" t="s">
        <v>38</v>
      </c>
      <c r="S29" s="80" t="s">
        <v>38</v>
      </c>
      <c r="T29" s="79"/>
      <c r="U29" s="81"/>
      <c r="V29" s="585"/>
      <c r="W29" s="77" t="s">
        <v>29</v>
      </c>
      <c r="X29" s="78">
        <v>1000</v>
      </c>
      <c r="Y29" s="78">
        <v>20</v>
      </c>
      <c r="Z29" s="78">
        <v>0</v>
      </c>
      <c r="AA29" s="79" t="s">
        <v>38</v>
      </c>
      <c r="AB29" s="79" t="s">
        <v>38</v>
      </c>
      <c r="AC29" s="80" t="s">
        <v>38</v>
      </c>
      <c r="AD29" s="558"/>
      <c r="AE29" s="697"/>
      <c r="AF29" s="585"/>
      <c r="AG29" s="77" t="s">
        <v>29</v>
      </c>
      <c r="AH29" s="78"/>
      <c r="AI29" s="78"/>
      <c r="AJ29" s="78"/>
      <c r="AK29" s="79"/>
      <c r="AL29" s="79"/>
      <c r="AM29" s="80"/>
      <c r="AN29" s="558"/>
      <c r="AO29" s="180"/>
      <c r="AP29" s="179"/>
    </row>
    <row r="30" spans="1:42" ht="23.1" customHeight="1" x14ac:dyDescent="0.25">
      <c r="A30" s="199"/>
      <c r="B30" s="879"/>
      <c r="C30" s="83" t="s">
        <v>30</v>
      </c>
      <c r="D30" s="84">
        <v>1000</v>
      </c>
      <c r="E30" s="78">
        <f>O19+10</f>
        <v>250</v>
      </c>
      <c r="F30" s="78">
        <v>0</v>
      </c>
      <c r="G30" s="79" t="s">
        <v>38</v>
      </c>
      <c r="H30" s="79" t="s">
        <v>38</v>
      </c>
      <c r="I30" s="80" t="s">
        <v>38</v>
      </c>
      <c r="J30" s="85"/>
      <c r="K30" s="86"/>
      <c r="L30" s="586"/>
      <c r="M30" s="83" t="s">
        <v>30</v>
      </c>
      <c r="N30" s="84">
        <v>1000</v>
      </c>
      <c r="O30" s="78">
        <f>Y19+10</f>
        <v>130</v>
      </c>
      <c r="P30" s="78">
        <v>0</v>
      </c>
      <c r="Q30" s="79" t="s">
        <v>38</v>
      </c>
      <c r="R30" s="79" t="s">
        <v>38</v>
      </c>
      <c r="S30" s="80" t="s">
        <v>38</v>
      </c>
      <c r="T30" s="79"/>
      <c r="U30" s="81"/>
      <c r="V30" s="586"/>
      <c r="W30" s="83" t="s">
        <v>30</v>
      </c>
      <c r="X30" s="78">
        <v>1000</v>
      </c>
      <c r="Y30" s="78">
        <v>10</v>
      </c>
      <c r="Z30" s="78">
        <v>0</v>
      </c>
      <c r="AA30" s="79" t="s">
        <v>38</v>
      </c>
      <c r="AB30" s="79" t="s">
        <v>38</v>
      </c>
      <c r="AC30" s="80" t="s">
        <v>38</v>
      </c>
      <c r="AD30" s="558"/>
      <c r="AE30" s="697"/>
      <c r="AF30" s="586"/>
      <c r="AG30" s="83" t="s">
        <v>30</v>
      </c>
      <c r="AH30" s="78"/>
      <c r="AI30" s="78"/>
      <c r="AJ30" s="78"/>
      <c r="AK30" s="79"/>
      <c r="AL30" s="79"/>
      <c r="AM30" s="80"/>
      <c r="AN30" s="558"/>
      <c r="AO30" s="181"/>
      <c r="AP30" s="182"/>
    </row>
    <row r="31" spans="1:42" ht="23.1" customHeight="1" x14ac:dyDescent="0.25">
      <c r="A31" s="200"/>
      <c r="B31" s="880"/>
      <c r="C31" s="89"/>
      <c r="D31" s="90">
        <f>SUM(D19:D30)</f>
        <v>12000</v>
      </c>
      <c r="E31" s="90">
        <f>SUM(E19:E30)</f>
        <v>3660</v>
      </c>
      <c r="F31" s="90">
        <f>SUM(F19:F30)</f>
        <v>0</v>
      </c>
      <c r="G31" s="91"/>
      <c r="H31" s="91"/>
      <c r="I31" s="92"/>
      <c r="J31" s="91"/>
      <c r="K31" s="93"/>
      <c r="L31" s="587"/>
      <c r="M31" s="89"/>
      <c r="N31" s="90">
        <f>SUM(N18:N30)</f>
        <v>24000</v>
      </c>
      <c r="O31" s="90">
        <f>SUM(O18:O30)</f>
        <v>5880</v>
      </c>
      <c r="P31" s="90">
        <f>SUM(P18:P30)</f>
        <v>0</v>
      </c>
      <c r="Q31" s="91"/>
      <c r="R31" s="91"/>
      <c r="S31" s="91"/>
      <c r="T31" s="91"/>
      <c r="U31" s="93"/>
      <c r="V31" s="587"/>
      <c r="W31" s="89"/>
      <c r="X31" s="90">
        <f>SUM(X18:X30)</f>
        <v>36000</v>
      </c>
      <c r="Y31" s="90">
        <f>SUM(Y18:Y30)</f>
        <v>6660</v>
      </c>
      <c r="Z31" s="90">
        <f>SUM(Z18:Z30)</f>
        <v>0</v>
      </c>
      <c r="AA31" s="91"/>
      <c r="AB31" s="91"/>
      <c r="AC31" s="91"/>
      <c r="AD31" s="91"/>
      <c r="AE31" s="608"/>
      <c r="AF31" s="587"/>
      <c r="AG31" s="89"/>
      <c r="AH31" s="90">
        <f>SUM(AH18:AH30)</f>
        <v>44000</v>
      </c>
      <c r="AI31" s="90">
        <f>SUM(AI18:AI30)</f>
        <v>6660</v>
      </c>
      <c r="AJ31" s="90">
        <f>SUM(AJ18:AJ30)</f>
        <v>50660</v>
      </c>
      <c r="AK31" s="91"/>
      <c r="AL31" s="91"/>
      <c r="AM31" s="91"/>
      <c r="AN31" s="91"/>
      <c r="AO31" s="90"/>
      <c r="AP31" s="91"/>
    </row>
    <row r="32" spans="1:42" ht="23.1" customHeight="1" x14ac:dyDescent="0.25">
      <c r="B32" s="106"/>
      <c r="C32" s="65"/>
      <c r="D32" s="66"/>
      <c r="E32" s="66"/>
      <c r="F32" s="66"/>
      <c r="G32" s="67"/>
      <c r="H32" s="67"/>
      <c r="I32" s="68"/>
      <c r="J32" s="67"/>
      <c r="K32" s="67"/>
      <c r="L32" s="588"/>
      <c r="M32" s="67"/>
      <c r="N32" s="66"/>
      <c r="O32" s="66"/>
      <c r="P32" s="66"/>
      <c r="Q32" s="67"/>
      <c r="R32" s="67"/>
      <c r="S32" s="67"/>
      <c r="T32" s="67"/>
      <c r="U32" s="67"/>
      <c r="V32" s="588"/>
      <c r="W32" s="67"/>
      <c r="X32" s="66"/>
      <c r="Y32" s="66"/>
      <c r="Z32" s="66"/>
      <c r="AA32" s="67"/>
      <c r="AB32" s="67"/>
      <c r="AC32" s="67"/>
      <c r="AD32" s="67"/>
      <c r="AE32" s="67"/>
      <c r="AF32" s="588"/>
      <c r="AG32" s="67"/>
      <c r="AH32" s="66"/>
      <c r="AI32" s="66"/>
      <c r="AJ32" s="66"/>
      <c r="AK32" s="67"/>
      <c r="AL32" s="67"/>
      <c r="AM32" s="67"/>
      <c r="AN32" s="67"/>
      <c r="AO32" s="777"/>
      <c r="AP32" s="123"/>
    </row>
    <row r="33" spans="1:42" ht="23.1" customHeight="1" x14ac:dyDescent="0.25">
      <c r="B33" s="107"/>
      <c r="C33" s="70"/>
      <c r="D33" s="71"/>
      <c r="E33" s="72"/>
      <c r="F33" s="73"/>
      <c r="G33" s="72"/>
      <c r="H33" s="73"/>
      <c r="I33" s="73"/>
      <c r="J33" s="73"/>
      <c r="K33" s="74"/>
      <c r="L33" s="584"/>
      <c r="M33" s="75" t="s">
        <v>42</v>
      </c>
      <c r="N33" s="76">
        <f>D46</f>
        <v>12000</v>
      </c>
      <c r="O33" s="76">
        <f>E46</f>
        <v>570</v>
      </c>
      <c r="P33" s="76">
        <f>F46</f>
        <v>11000</v>
      </c>
      <c r="Q33" s="72"/>
      <c r="R33" s="73"/>
      <c r="S33" s="73"/>
      <c r="T33" s="73"/>
      <c r="U33" s="74"/>
      <c r="V33" s="584"/>
      <c r="W33" s="75" t="s">
        <v>42</v>
      </c>
      <c r="X33" s="76">
        <f>N46</f>
        <v>24000</v>
      </c>
      <c r="Y33" s="76">
        <f>O46</f>
        <v>580</v>
      </c>
      <c r="Z33" s="76">
        <f>P46</f>
        <v>24010</v>
      </c>
      <c r="AA33" s="72"/>
      <c r="AB33" s="73"/>
      <c r="AC33" s="73"/>
      <c r="AD33" s="73"/>
      <c r="AE33" s="73"/>
      <c r="AF33" s="584"/>
      <c r="AG33" s="75" t="s">
        <v>42</v>
      </c>
      <c r="AH33" s="76">
        <f>X46</f>
        <v>36000</v>
      </c>
      <c r="AI33" s="76">
        <f>Y46</f>
        <v>580</v>
      </c>
      <c r="AJ33" s="76">
        <f>Z46</f>
        <v>36010</v>
      </c>
      <c r="AK33" s="72"/>
      <c r="AL33" s="73"/>
      <c r="AM33" s="73"/>
      <c r="AN33" s="73"/>
      <c r="AO33" s="776" t="s">
        <v>221</v>
      </c>
      <c r="AP33" s="183" t="s">
        <v>36</v>
      </c>
    </row>
    <row r="34" spans="1:42" ht="23.1" customHeight="1" x14ac:dyDescent="0.25">
      <c r="A34" s="201" t="s">
        <v>8</v>
      </c>
      <c r="B34" s="108">
        <v>211</v>
      </c>
      <c r="C34" s="77" t="s">
        <v>19</v>
      </c>
      <c r="D34" s="78">
        <v>1000</v>
      </c>
      <c r="E34" s="78">
        <f t="shared" ref="E34:E42" si="4">E35+10</f>
        <v>100</v>
      </c>
      <c r="F34" s="78">
        <v>0</v>
      </c>
      <c r="G34" s="79" t="s">
        <v>38</v>
      </c>
      <c r="H34" s="79" t="s">
        <v>38</v>
      </c>
      <c r="I34" s="80" t="s">
        <v>38</v>
      </c>
      <c r="J34" s="79"/>
      <c r="K34" s="81"/>
      <c r="L34" s="585"/>
      <c r="M34" s="77" t="s">
        <v>19</v>
      </c>
      <c r="N34" s="78">
        <v>1000</v>
      </c>
      <c r="O34" s="78">
        <f>O35+10</f>
        <v>10</v>
      </c>
      <c r="P34" s="78">
        <v>0</v>
      </c>
      <c r="Q34" s="79" t="s">
        <v>38</v>
      </c>
      <c r="R34" s="79" t="s">
        <v>38</v>
      </c>
      <c r="S34" s="80" t="s">
        <v>38</v>
      </c>
      <c r="T34" s="79"/>
      <c r="U34" s="81"/>
      <c r="V34" s="585"/>
      <c r="W34" s="77" t="s">
        <v>19</v>
      </c>
      <c r="X34" s="78">
        <v>1000</v>
      </c>
      <c r="Y34" s="78">
        <v>0</v>
      </c>
      <c r="Z34" s="78">
        <v>1000</v>
      </c>
      <c r="AA34" s="79" t="s">
        <v>38</v>
      </c>
      <c r="AB34" s="79">
        <v>1694</v>
      </c>
      <c r="AC34" s="80">
        <v>44566</v>
      </c>
      <c r="AD34" s="651"/>
      <c r="AE34" s="607"/>
      <c r="AF34" s="585"/>
      <c r="AG34" s="77" t="s">
        <v>19</v>
      </c>
      <c r="AH34" s="78">
        <v>1000</v>
      </c>
      <c r="AI34" s="78"/>
      <c r="AJ34" s="78">
        <v>1000</v>
      </c>
      <c r="AK34" s="79" t="s">
        <v>44</v>
      </c>
      <c r="AL34" s="79">
        <v>3184</v>
      </c>
      <c r="AM34" s="80">
        <v>44928</v>
      </c>
      <c r="AN34" s="651"/>
      <c r="AO34" s="177">
        <f>AH46+AI46-AJ46</f>
        <v>570</v>
      </c>
      <c r="AP34" s="842" t="s">
        <v>1028</v>
      </c>
    </row>
    <row r="35" spans="1:42" ht="23.1" customHeight="1" x14ac:dyDescent="0.25">
      <c r="A35" s="199"/>
      <c r="B35" s="881" t="s">
        <v>837</v>
      </c>
      <c r="C35" s="77" t="s">
        <v>20</v>
      </c>
      <c r="D35" s="78">
        <v>1000</v>
      </c>
      <c r="E35" s="78">
        <f t="shared" si="4"/>
        <v>90</v>
      </c>
      <c r="F35" s="78">
        <v>0</v>
      </c>
      <c r="G35" s="79" t="s">
        <v>38</v>
      </c>
      <c r="H35" s="79" t="s">
        <v>38</v>
      </c>
      <c r="I35" s="80" t="s">
        <v>38</v>
      </c>
      <c r="J35" s="79"/>
      <c r="K35" s="81"/>
      <c r="L35" s="585"/>
      <c r="M35" s="77" t="s">
        <v>20</v>
      </c>
      <c r="N35" s="78">
        <v>1000</v>
      </c>
      <c r="O35" s="78">
        <v>0</v>
      </c>
      <c r="P35" s="78">
        <v>3010</v>
      </c>
      <c r="Q35" s="79" t="s">
        <v>38</v>
      </c>
      <c r="R35" s="79">
        <v>823</v>
      </c>
      <c r="S35" s="80">
        <v>44235</v>
      </c>
      <c r="T35" s="79"/>
      <c r="U35" s="81"/>
      <c r="V35" s="585"/>
      <c r="W35" s="77" t="s">
        <v>20</v>
      </c>
      <c r="X35" s="78">
        <v>1000</v>
      </c>
      <c r="Y35" s="78">
        <v>0</v>
      </c>
      <c r="Z35" s="78">
        <v>1000</v>
      </c>
      <c r="AA35" s="79" t="s">
        <v>38</v>
      </c>
      <c r="AB35" s="79">
        <v>2045</v>
      </c>
      <c r="AC35" s="80">
        <v>44601</v>
      </c>
      <c r="AD35" s="558"/>
      <c r="AE35" s="697"/>
      <c r="AF35" s="585"/>
      <c r="AG35" s="77" t="s">
        <v>20</v>
      </c>
      <c r="AH35" s="78">
        <v>1000</v>
      </c>
      <c r="AI35" s="78"/>
      <c r="AJ35" s="78">
        <v>1000</v>
      </c>
      <c r="AK35" s="79" t="s">
        <v>44</v>
      </c>
      <c r="AL35" s="79">
        <v>3397</v>
      </c>
      <c r="AM35" s="80">
        <v>44964</v>
      </c>
      <c r="AN35" s="558"/>
      <c r="AO35" s="180"/>
      <c r="AP35" s="179"/>
    </row>
    <row r="36" spans="1:42" ht="23.1" customHeight="1" x14ac:dyDescent="0.25">
      <c r="A36" s="199"/>
      <c r="B36" s="879"/>
      <c r="C36" s="77" t="s">
        <v>21</v>
      </c>
      <c r="D36" s="78">
        <v>1000</v>
      </c>
      <c r="E36" s="78">
        <f t="shared" si="4"/>
        <v>80</v>
      </c>
      <c r="F36" s="78">
        <v>0</v>
      </c>
      <c r="G36" s="79" t="s">
        <v>38</v>
      </c>
      <c r="H36" s="79" t="s">
        <v>38</v>
      </c>
      <c r="I36" s="80" t="s">
        <v>38</v>
      </c>
      <c r="J36" s="79"/>
      <c r="K36" s="81"/>
      <c r="L36" s="585"/>
      <c r="M36" s="77" t="s">
        <v>21</v>
      </c>
      <c r="N36" s="78">
        <v>1000</v>
      </c>
      <c r="O36" s="78">
        <v>0</v>
      </c>
      <c r="P36" s="78">
        <v>1000</v>
      </c>
      <c r="Q36" s="79" t="s">
        <v>38</v>
      </c>
      <c r="R36" s="45">
        <v>1051</v>
      </c>
      <c r="S36" s="80">
        <v>44259</v>
      </c>
      <c r="T36" s="79"/>
      <c r="U36" s="81"/>
      <c r="V36" s="585"/>
      <c r="W36" s="77" t="s">
        <v>21</v>
      </c>
      <c r="X36" s="78">
        <v>1000</v>
      </c>
      <c r="Y36" s="78">
        <v>0</v>
      </c>
      <c r="Z36" s="78">
        <v>1000</v>
      </c>
      <c r="AA36" s="79" t="s">
        <v>38</v>
      </c>
      <c r="AB36" s="79">
        <v>2168</v>
      </c>
      <c r="AC36" s="80">
        <v>44638</v>
      </c>
      <c r="AD36" s="558"/>
      <c r="AE36" s="697"/>
      <c r="AF36" s="585"/>
      <c r="AG36" s="77" t="s">
        <v>21</v>
      </c>
      <c r="AH36" s="78">
        <v>1000</v>
      </c>
      <c r="AI36" s="78"/>
      <c r="AJ36" s="78">
        <v>1000</v>
      </c>
      <c r="AK36" s="79" t="s">
        <v>44</v>
      </c>
      <c r="AL36" s="79">
        <v>3542</v>
      </c>
      <c r="AM36" s="80">
        <v>44992</v>
      </c>
      <c r="AN36" s="558"/>
      <c r="AO36" s="180"/>
      <c r="AP36" s="179" t="s">
        <v>846</v>
      </c>
    </row>
    <row r="37" spans="1:42" ht="23.1" customHeight="1" x14ac:dyDescent="0.25">
      <c r="A37" s="199"/>
      <c r="B37" s="879"/>
      <c r="C37" s="77" t="s">
        <v>22</v>
      </c>
      <c r="D37" s="78">
        <v>1000</v>
      </c>
      <c r="E37" s="78">
        <f t="shared" si="4"/>
        <v>70</v>
      </c>
      <c r="F37" s="78">
        <v>0</v>
      </c>
      <c r="G37" s="79" t="s">
        <v>38</v>
      </c>
      <c r="H37" s="79" t="s">
        <v>38</v>
      </c>
      <c r="I37" s="80" t="s">
        <v>38</v>
      </c>
      <c r="J37" s="79"/>
      <c r="K37" s="81"/>
      <c r="L37" s="585"/>
      <c r="M37" s="77" t="s">
        <v>22</v>
      </c>
      <c r="N37" s="78">
        <v>1000</v>
      </c>
      <c r="O37" s="78">
        <v>0</v>
      </c>
      <c r="P37" s="78">
        <v>1000</v>
      </c>
      <c r="Q37" s="79" t="s">
        <v>38</v>
      </c>
      <c r="R37" s="45">
        <v>1051</v>
      </c>
      <c r="S37" s="80">
        <v>44289</v>
      </c>
      <c r="T37" s="79"/>
      <c r="U37" s="81"/>
      <c r="V37" s="585"/>
      <c r="W37" s="77" t="s">
        <v>22</v>
      </c>
      <c r="X37" s="78">
        <v>1000</v>
      </c>
      <c r="Y37" s="78">
        <v>0</v>
      </c>
      <c r="Z37" s="78">
        <v>1000</v>
      </c>
      <c r="AA37" s="79" t="s">
        <v>38</v>
      </c>
      <c r="AB37" s="79">
        <v>2257</v>
      </c>
      <c r="AC37" s="80">
        <v>44670</v>
      </c>
      <c r="AD37" s="558"/>
      <c r="AE37" s="697"/>
      <c r="AF37" s="585"/>
      <c r="AG37" s="77" t="s">
        <v>22</v>
      </c>
      <c r="AH37" s="78">
        <v>1000</v>
      </c>
      <c r="AI37" s="78"/>
      <c r="AJ37" s="78">
        <v>1000</v>
      </c>
      <c r="AK37" s="79" t="s">
        <v>44</v>
      </c>
      <c r="AL37" s="79">
        <v>3590</v>
      </c>
      <c r="AM37" s="80">
        <v>45020</v>
      </c>
      <c r="AN37" s="558"/>
      <c r="AO37" s="180"/>
      <c r="AP37" s="179"/>
    </row>
    <row r="38" spans="1:42" ht="23.1" customHeight="1" x14ac:dyDescent="0.25">
      <c r="A38" s="199"/>
      <c r="B38" s="879"/>
      <c r="C38" s="77" t="s">
        <v>23</v>
      </c>
      <c r="D38" s="78">
        <v>1000</v>
      </c>
      <c r="E38" s="78">
        <f t="shared" si="4"/>
        <v>60</v>
      </c>
      <c r="F38" s="78">
        <v>0</v>
      </c>
      <c r="G38" s="79" t="s">
        <v>38</v>
      </c>
      <c r="H38" s="79" t="s">
        <v>38</v>
      </c>
      <c r="I38" s="80" t="s">
        <v>38</v>
      </c>
      <c r="J38" s="79"/>
      <c r="K38" s="81"/>
      <c r="L38" s="585"/>
      <c r="M38" s="77" t="s">
        <v>23</v>
      </c>
      <c r="N38" s="78">
        <v>1000</v>
      </c>
      <c r="O38" s="78">
        <v>0</v>
      </c>
      <c r="P38" s="78">
        <v>1000</v>
      </c>
      <c r="Q38" s="79" t="s">
        <v>38</v>
      </c>
      <c r="R38" s="45">
        <v>1051</v>
      </c>
      <c r="S38" s="80">
        <v>44324</v>
      </c>
      <c r="T38" s="79"/>
      <c r="U38" s="81"/>
      <c r="V38" s="585"/>
      <c r="W38" s="77" t="s">
        <v>23</v>
      </c>
      <c r="X38" s="78">
        <v>1000</v>
      </c>
      <c r="Y38" s="78">
        <v>0</v>
      </c>
      <c r="Z38" s="78">
        <v>1000</v>
      </c>
      <c r="AA38" s="79" t="s">
        <v>38</v>
      </c>
      <c r="AB38" s="79">
        <v>2316</v>
      </c>
      <c r="AC38" s="80">
        <v>44690</v>
      </c>
      <c r="AD38" s="558"/>
      <c r="AE38" s="697"/>
      <c r="AF38" s="585"/>
      <c r="AG38" s="77" t="s">
        <v>23</v>
      </c>
      <c r="AH38" s="78">
        <v>1000</v>
      </c>
      <c r="AI38" s="78"/>
      <c r="AJ38" s="78">
        <v>1000</v>
      </c>
      <c r="AK38" s="79" t="s">
        <v>44</v>
      </c>
      <c r="AL38" s="79">
        <v>3740</v>
      </c>
      <c r="AM38" s="80">
        <v>45052</v>
      </c>
      <c r="AN38" s="558"/>
      <c r="AO38" s="180"/>
      <c r="AP38" s="179"/>
    </row>
    <row r="39" spans="1:42" ht="23.1" customHeight="1" x14ac:dyDescent="0.25">
      <c r="A39" s="199"/>
      <c r="B39" s="879"/>
      <c r="C39" s="77" t="s">
        <v>24</v>
      </c>
      <c r="D39" s="78">
        <v>1000</v>
      </c>
      <c r="E39" s="78">
        <f t="shared" si="4"/>
        <v>50</v>
      </c>
      <c r="F39" s="78">
        <v>0</v>
      </c>
      <c r="G39" s="79" t="s">
        <v>38</v>
      </c>
      <c r="H39" s="79" t="s">
        <v>38</v>
      </c>
      <c r="I39" s="80" t="s">
        <v>38</v>
      </c>
      <c r="J39" s="79"/>
      <c r="K39" s="81"/>
      <c r="L39" s="585"/>
      <c r="M39" s="77" t="s">
        <v>24</v>
      </c>
      <c r="N39" s="78">
        <v>1000</v>
      </c>
      <c r="O39" s="78">
        <v>0</v>
      </c>
      <c r="P39" s="78">
        <v>1000</v>
      </c>
      <c r="Q39" s="79" t="s">
        <v>38</v>
      </c>
      <c r="R39" s="45">
        <v>1051</v>
      </c>
      <c r="S39" s="80">
        <v>44358</v>
      </c>
      <c r="T39" s="79"/>
      <c r="U39" s="81"/>
      <c r="V39" s="585"/>
      <c r="W39" s="77" t="s">
        <v>24</v>
      </c>
      <c r="X39" s="78">
        <v>1000</v>
      </c>
      <c r="Y39" s="78">
        <v>0</v>
      </c>
      <c r="Z39" s="78">
        <v>1000</v>
      </c>
      <c r="AA39" s="79" t="s">
        <v>44</v>
      </c>
      <c r="AB39" s="79">
        <v>2402</v>
      </c>
      <c r="AC39" s="80">
        <v>44721</v>
      </c>
      <c r="AD39" s="558"/>
      <c r="AE39" s="697"/>
      <c r="AF39" s="585"/>
      <c r="AG39" s="77" t="s">
        <v>24</v>
      </c>
      <c r="AH39" s="78">
        <v>1000</v>
      </c>
      <c r="AI39" s="78"/>
      <c r="AJ39" s="78">
        <v>1000</v>
      </c>
      <c r="AK39" s="79" t="s">
        <v>44</v>
      </c>
      <c r="AL39" s="79">
        <v>3818</v>
      </c>
      <c r="AM39" s="80">
        <v>45081</v>
      </c>
      <c r="AN39" s="558"/>
      <c r="AO39" s="180"/>
      <c r="AP39" s="179"/>
    </row>
    <row r="40" spans="1:42" ht="23.1" customHeight="1" x14ac:dyDescent="0.25">
      <c r="A40" s="199"/>
      <c r="B40" s="879"/>
      <c r="C40" s="77" t="s">
        <v>25</v>
      </c>
      <c r="D40" s="78">
        <v>1000</v>
      </c>
      <c r="E40" s="78">
        <f t="shared" si="4"/>
        <v>40</v>
      </c>
      <c r="F40" s="78">
        <v>0</v>
      </c>
      <c r="G40" s="79" t="s">
        <v>38</v>
      </c>
      <c r="H40" s="79" t="s">
        <v>38</v>
      </c>
      <c r="I40" s="80" t="s">
        <v>38</v>
      </c>
      <c r="J40" s="79"/>
      <c r="K40" s="81"/>
      <c r="L40" s="585"/>
      <c r="M40" s="77" t="s">
        <v>25</v>
      </c>
      <c r="N40" s="78">
        <v>1000</v>
      </c>
      <c r="O40" s="78">
        <v>0</v>
      </c>
      <c r="P40" s="78">
        <v>1000</v>
      </c>
      <c r="Q40" s="79" t="s">
        <v>38</v>
      </c>
      <c r="R40" s="79">
        <v>1107</v>
      </c>
      <c r="S40" s="80">
        <v>44380</v>
      </c>
      <c r="T40" s="79"/>
      <c r="U40" s="81"/>
      <c r="V40" s="585"/>
      <c r="W40" s="77" t="s">
        <v>25</v>
      </c>
      <c r="X40" s="78">
        <v>1000</v>
      </c>
      <c r="Y40" s="78">
        <v>0</v>
      </c>
      <c r="Z40" s="78">
        <v>1000</v>
      </c>
      <c r="AA40" s="79" t="s">
        <v>44</v>
      </c>
      <c r="AB40" s="79">
        <v>2463</v>
      </c>
      <c r="AC40" s="80">
        <v>44743</v>
      </c>
      <c r="AD40" s="558"/>
      <c r="AE40" s="697"/>
      <c r="AF40" s="585"/>
      <c r="AG40" s="77" t="s">
        <v>25</v>
      </c>
      <c r="AH40" s="78">
        <v>1000</v>
      </c>
      <c r="AI40" s="78"/>
      <c r="AJ40" s="78">
        <v>1000</v>
      </c>
      <c r="AK40" s="79" t="s">
        <v>44</v>
      </c>
      <c r="AL40" s="79">
        <v>3946</v>
      </c>
      <c r="AM40" s="80">
        <v>45114</v>
      </c>
      <c r="AN40" s="558"/>
      <c r="AO40" s="180"/>
      <c r="AP40" s="179"/>
    </row>
    <row r="41" spans="1:42" ht="23.1" customHeight="1" x14ac:dyDescent="0.25">
      <c r="A41" s="199"/>
      <c r="B41" s="879"/>
      <c r="C41" s="77" t="s">
        <v>26</v>
      </c>
      <c r="D41" s="78">
        <v>1000</v>
      </c>
      <c r="E41" s="78">
        <f t="shared" si="4"/>
        <v>30</v>
      </c>
      <c r="F41" s="78">
        <v>0</v>
      </c>
      <c r="G41" s="79" t="s">
        <v>38</v>
      </c>
      <c r="H41" s="79" t="s">
        <v>38</v>
      </c>
      <c r="I41" s="80" t="s">
        <v>38</v>
      </c>
      <c r="J41" s="79"/>
      <c r="K41" s="81"/>
      <c r="L41" s="585"/>
      <c r="M41" s="77" t="s">
        <v>26</v>
      </c>
      <c r="N41" s="78">
        <v>1000</v>
      </c>
      <c r="O41" s="78">
        <v>0</v>
      </c>
      <c r="P41" s="78">
        <v>1000</v>
      </c>
      <c r="Q41" s="79" t="s">
        <v>38</v>
      </c>
      <c r="R41" s="79">
        <v>1198</v>
      </c>
      <c r="S41" s="80">
        <v>44413</v>
      </c>
      <c r="T41" s="79"/>
      <c r="U41" s="81"/>
      <c r="V41" s="585"/>
      <c r="W41" s="77" t="s">
        <v>26</v>
      </c>
      <c r="X41" s="78">
        <v>1000</v>
      </c>
      <c r="Y41" s="78">
        <v>0</v>
      </c>
      <c r="Z41" s="78">
        <v>1000</v>
      </c>
      <c r="AA41" s="79" t="s">
        <v>44</v>
      </c>
      <c r="AB41" s="79">
        <v>2615</v>
      </c>
      <c r="AC41" s="80">
        <v>44782</v>
      </c>
      <c r="AD41" s="558"/>
      <c r="AE41" s="697"/>
      <c r="AF41" s="585"/>
      <c r="AG41" s="77" t="s">
        <v>26</v>
      </c>
      <c r="AH41" s="78">
        <v>1000</v>
      </c>
      <c r="AI41" s="78"/>
      <c r="AJ41" s="78">
        <v>1000</v>
      </c>
      <c r="AK41" s="79" t="s">
        <v>44</v>
      </c>
      <c r="AL41" s="79">
        <v>4043</v>
      </c>
      <c r="AM41" s="80">
        <v>45141</v>
      </c>
      <c r="AN41" s="558"/>
      <c r="AO41" s="180"/>
      <c r="AP41" s="179"/>
    </row>
    <row r="42" spans="1:42" ht="23.1" customHeight="1" x14ac:dyDescent="0.25">
      <c r="A42" s="199"/>
      <c r="B42" s="879"/>
      <c r="C42" s="77" t="s">
        <v>27</v>
      </c>
      <c r="D42" s="78">
        <v>1000</v>
      </c>
      <c r="E42" s="78">
        <f t="shared" si="4"/>
        <v>20</v>
      </c>
      <c r="F42" s="78">
        <v>0</v>
      </c>
      <c r="G42" s="79" t="s">
        <v>38</v>
      </c>
      <c r="H42" s="79" t="s">
        <v>38</v>
      </c>
      <c r="I42" s="80" t="s">
        <v>38</v>
      </c>
      <c r="J42" s="79"/>
      <c r="K42" s="81"/>
      <c r="L42" s="585"/>
      <c r="M42" s="77" t="s">
        <v>27</v>
      </c>
      <c r="N42" s="78">
        <v>1000</v>
      </c>
      <c r="O42" s="78">
        <v>0</v>
      </c>
      <c r="P42" s="78">
        <v>1000</v>
      </c>
      <c r="Q42" s="79" t="s">
        <v>38</v>
      </c>
      <c r="R42" s="79">
        <v>1266</v>
      </c>
      <c r="S42" s="80">
        <v>44443</v>
      </c>
      <c r="T42" s="79"/>
      <c r="U42" s="81"/>
      <c r="V42" s="585"/>
      <c r="W42" s="77" t="s">
        <v>27</v>
      </c>
      <c r="X42" s="78">
        <v>1000</v>
      </c>
      <c r="Y42" s="78">
        <v>0</v>
      </c>
      <c r="Z42" s="78">
        <v>1000</v>
      </c>
      <c r="AA42" s="79" t="s">
        <v>44</v>
      </c>
      <c r="AB42" s="79">
        <v>2823</v>
      </c>
      <c r="AC42" s="80">
        <v>44812</v>
      </c>
      <c r="AD42" s="558"/>
      <c r="AE42" s="697"/>
      <c r="AF42" s="585"/>
      <c r="AG42" s="77" t="s">
        <v>27</v>
      </c>
      <c r="AH42" s="78"/>
      <c r="AI42" s="78"/>
      <c r="AJ42" s="78"/>
      <c r="AK42" s="79"/>
      <c r="AL42" s="79"/>
      <c r="AM42" s="80"/>
      <c r="AN42" s="558"/>
      <c r="AO42" s="180"/>
      <c r="AP42" s="179"/>
    </row>
    <row r="43" spans="1:42" ht="23.1" customHeight="1" x14ac:dyDescent="0.25">
      <c r="A43" s="199"/>
      <c r="B43" s="879"/>
      <c r="C43" s="77" t="s">
        <v>28</v>
      </c>
      <c r="D43" s="78">
        <v>1000</v>
      </c>
      <c r="E43" s="78">
        <f>E44+10</f>
        <v>10</v>
      </c>
      <c r="F43" s="78">
        <v>0</v>
      </c>
      <c r="G43" s="79" t="s">
        <v>38</v>
      </c>
      <c r="H43" s="79" t="s">
        <v>38</v>
      </c>
      <c r="I43" s="80" t="s">
        <v>38</v>
      </c>
      <c r="J43" s="79"/>
      <c r="K43" s="81"/>
      <c r="L43" s="585"/>
      <c r="M43" s="77" t="s">
        <v>28</v>
      </c>
      <c r="N43" s="78">
        <v>1000</v>
      </c>
      <c r="O43" s="78">
        <v>0</v>
      </c>
      <c r="P43" s="78">
        <v>1000</v>
      </c>
      <c r="Q43" s="79" t="s">
        <v>38</v>
      </c>
      <c r="R43" s="79">
        <v>1367</v>
      </c>
      <c r="S43" s="80">
        <v>44481</v>
      </c>
      <c r="T43" s="79"/>
      <c r="U43" s="81"/>
      <c r="V43" s="585"/>
      <c r="W43" s="77" t="s">
        <v>28</v>
      </c>
      <c r="X43" s="78">
        <v>1000</v>
      </c>
      <c r="Y43" s="78">
        <v>0</v>
      </c>
      <c r="Z43" s="78">
        <v>1000</v>
      </c>
      <c r="AA43" s="79" t="s">
        <v>44</v>
      </c>
      <c r="AB43" s="79">
        <v>2882</v>
      </c>
      <c r="AC43" s="80">
        <v>44835</v>
      </c>
      <c r="AD43" s="558"/>
      <c r="AE43" s="697"/>
      <c r="AF43" s="585"/>
      <c r="AG43" s="77" t="s">
        <v>28</v>
      </c>
      <c r="AH43" s="78"/>
      <c r="AI43" s="78"/>
      <c r="AJ43" s="78"/>
      <c r="AK43" s="79"/>
      <c r="AL43" s="79"/>
      <c r="AM43" s="80"/>
      <c r="AN43" s="558"/>
      <c r="AO43" s="180"/>
      <c r="AP43" s="179"/>
    </row>
    <row r="44" spans="1:42" ht="23.1" customHeight="1" x14ac:dyDescent="0.25">
      <c r="A44" s="199"/>
      <c r="B44" s="879"/>
      <c r="C44" s="77" t="s">
        <v>29</v>
      </c>
      <c r="D44" s="78">
        <v>1000</v>
      </c>
      <c r="E44" s="78">
        <v>0</v>
      </c>
      <c r="F44" s="78">
        <v>11000</v>
      </c>
      <c r="G44" s="79" t="s">
        <v>38</v>
      </c>
      <c r="H44" s="79">
        <v>577</v>
      </c>
      <c r="I44" s="80">
        <v>44138</v>
      </c>
      <c r="J44" s="79"/>
      <c r="K44" s="81"/>
      <c r="L44" s="585"/>
      <c r="M44" s="77" t="s">
        <v>29</v>
      </c>
      <c r="N44" s="78">
        <v>1000</v>
      </c>
      <c r="O44" s="78">
        <v>0</v>
      </c>
      <c r="P44" s="78">
        <v>1000</v>
      </c>
      <c r="Q44" s="79" t="s">
        <v>38</v>
      </c>
      <c r="R44" s="79">
        <v>1511</v>
      </c>
      <c r="S44" s="80">
        <v>44503</v>
      </c>
      <c r="T44" s="79"/>
      <c r="U44" s="81"/>
      <c r="V44" s="585"/>
      <c r="W44" s="77" t="s">
        <v>29</v>
      </c>
      <c r="X44" s="78">
        <v>1000</v>
      </c>
      <c r="Y44" s="78">
        <v>0</v>
      </c>
      <c r="Z44" s="78">
        <v>1000</v>
      </c>
      <c r="AA44" s="79" t="s">
        <v>44</v>
      </c>
      <c r="AB44" s="79">
        <v>3007</v>
      </c>
      <c r="AC44" s="80">
        <v>44869</v>
      </c>
      <c r="AD44" s="558"/>
      <c r="AE44" s="697"/>
      <c r="AF44" s="585"/>
      <c r="AG44" s="77" t="s">
        <v>29</v>
      </c>
      <c r="AH44" s="78"/>
      <c r="AI44" s="78"/>
      <c r="AJ44" s="78"/>
      <c r="AK44" s="79"/>
      <c r="AL44" s="79"/>
      <c r="AM44" s="80"/>
      <c r="AN44" s="558"/>
      <c r="AO44" s="180"/>
      <c r="AP44" s="179"/>
    </row>
    <row r="45" spans="1:42" ht="23.1" customHeight="1" x14ac:dyDescent="0.25">
      <c r="A45" s="199"/>
      <c r="B45" s="879"/>
      <c r="C45" s="83" t="s">
        <v>30</v>
      </c>
      <c r="D45" s="84">
        <v>1000</v>
      </c>
      <c r="E45" s="78">
        <f>O34+10</f>
        <v>20</v>
      </c>
      <c r="F45" s="78">
        <v>0</v>
      </c>
      <c r="G45" s="79" t="s">
        <v>38</v>
      </c>
      <c r="H45" s="79" t="s">
        <v>38</v>
      </c>
      <c r="I45" s="80" t="s">
        <v>38</v>
      </c>
      <c r="J45" s="85"/>
      <c r="K45" s="86"/>
      <c r="L45" s="586"/>
      <c r="M45" s="83" t="s">
        <v>30</v>
      </c>
      <c r="N45" s="84">
        <v>1000</v>
      </c>
      <c r="O45" s="78">
        <v>0</v>
      </c>
      <c r="P45" s="78">
        <v>1000</v>
      </c>
      <c r="Q45" s="79" t="s">
        <v>38</v>
      </c>
      <c r="R45" s="79">
        <v>1616</v>
      </c>
      <c r="S45" s="80">
        <v>44543</v>
      </c>
      <c r="T45" s="79"/>
      <c r="U45" s="81"/>
      <c r="V45" s="586"/>
      <c r="W45" s="83" t="s">
        <v>30</v>
      </c>
      <c r="X45" s="84">
        <v>1000</v>
      </c>
      <c r="Y45" s="78">
        <v>0</v>
      </c>
      <c r="Z45" s="78">
        <v>1000</v>
      </c>
      <c r="AA45" s="79" t="s">
        <v>44</v>
      </c>
      <c r="AB45" s="79">
        <v>3120</v>
      </c>
      <c r="AC45" s="80">
        <v>44903</v>
      </c>
      <c r="AD45" s="558"/>
      <c r="AE45" s="697"/>
      <c r="AF45" s="586"/>
      <c r="AG45" s="83" t="s">
        <v>30</v>
      </c>
      <c r="AH45" s="84"/>
      <c r="AI45" s="78"/>
      <c r="AJ45" s="78"/>
      <c r="AK45" s="79"/>
      <c r="AL45" s="79"/>
      <c r="AM45" s="80"/>
      <c r="AN45" s="558"/>
      <c r="AO45" s="181"/>
      <c r="AP45" s="182"/>
    </row>
    <row r="46" spans="1:42" ht="23.1" customHeight="1" x14ac:dyDescent="0.25">
      <c r="A46" s="200"/>
      <c r="B46" s="880"/>
      <c r="C46" s="89"/>
      <c r="D46" s="90">
        <f>SUM(D34:D45)</f>
        <v>12000</v>
      </c>
      <c r="E46" s="90">
        <f>SUM(E34:E45)</f>
        <v>570</v>
      </c>
      <c r="F46" s="90">
        <f>SUM(F34:F45)</f>
        <v>11000</v>
      </c>
      <c r="G46" s="91"/>
      <c r="H46" s="91"/>
      <c r="I46" s="92"/>
      <c r="J46" s="91"/>
      <c r="K46" s="93"/>
      <c r="L46" s="587"/>
      <c r="M46" s="89"/>
      <c r="N46" s="90">
        <f>SUM(N33:N45)</f>
        <v>24000</v>
      </c>
      <c r="O46" s="90">
        <f>SUM(O33:O45)</f>
        <v>580</v>
      </c>
      <c r="P46" s="90">
        <f>SUM(P33:P45)</f>
        <v>24010</v>
      </c>
      <c r="Q46" s="91"/>
      <c r="R46" s="91"/>
      <c r="S46" s="91"/>
      <c r="T46" s="91"/>
      <c r="U46" s="93"/>
      <c r="V46" s="587"/>
      <c r="W46" s="89"/>
      <c r="X46" s="90">
        <f>SUM(X33:X45)</f>
        <v>36000</v>
      </c>
      <c r="Y46" s="90">
        <f>SUM(Y33:Y45)</f>
        <v>580</v>
      </c>
      <c r="Z46" s="90">
        <f>SUM(Z33:Z45)</f>
        <v>36010</v>
      </c>
      <c r="AA46" s="91"/>
      <c r="AB46" s="91"/>
      <c r="AC46" s="91"/>
      <c r="AD46" s="91"/>
      <c r="AE46" s="608"/>
      <c r="AF46" s="587"/>
      <c r="AG46" s="89"/>
      <c r="AH46" s="90">
        <f>SUM(AH33:AH45)</f>
        <v>44000</v>
      </c>
      <c r="AI46" s="90">
        <f>SUM(AI33:AI45)</f>
        <v>580</v>
      </c>
      <c r="AJ46" s="90">
        <f>SUM(AJ33:AJ45)</f>
        <v>44010</v>
      </c>
      <c r="AK46" s="91"/>
      <c r="AL46" s="91"/>
      <c r="AM46" s="91"/>
      <c r="AN46" s="91"/>
      <c r="AO46" s="90"/>
      <c r="AP46" s="91"/>
    </row>
    <row r="47" spans="1:42" ht="23.1" customHeight="1" x14ac:dyDescent="0.25">
      <c r="A47" s="404"/>
      <c r="B47" s="330"/>
      <c r="C47" s="344"/>
      <c r="D47" s="345"/>
      <c r="E47" s="345"/>
      <c r="F47" s="345"/>
      <c r="G47" s="346"/>
      <c r="H47" s="346"/>
      <c r="I47" s="347"/>
      <c r="J47" s="346"/>
      <c r="K47" s="346"/>
      <c r="L47" s="588"/>
      <c r="M47" s="346"/>
      <c r="N47" s="345"/>
      <c r="O47" s="345"/>
      <c r="P47" s="345"/>
      <c r="Q47" s="346"/>
      <c r="R47" s="346"/>
      <c r="S47" s="346"/>
      <c r="T47" s="346"/>
      <c r="U47" s="346"/>
      <c r="V47" s="588"/>
      <c r="W47" s="346"/>
      <c r="X47" s="345"/>
      <c r="Y47" s="345"/>
      <c r="Z47" s="345"/>
      <c r="AA47" s="346"/>
      <c r="AB47" s="346"/>
      <c r="AC47" s="346"/>
      <c r="AD47" s="346"/>
      <c r="AE47" s="346"/>
      <c r="AF47" s="588"/>
      <c r="AG47" s="346"/>
      <c r="AH47" s="345"/>
      <c r="AI47" s="345"/>
      <c r="AJ47" s="345"/>
      <c r="AK47" s="346"/>
      <c r="AL47" s="346"/>
      <c r="AM47" s="346"/>
      <c r="AN47" s="346"/>
      <c r="AO47" s="778"/>
      <c r="AP47" s="348"/>
    </row>
    <row r="48" spans="1:42" ht="23.1" customHeight="1" x14ac:dyDescent="0.25">
      <c r="A48" s="404"/>
      <c r="B48" s="331"/>
      <c r="C48" s="350"/>
      <c r="D48" s="351"/>
      <c r="E48" s="352"/>
      <c r="F48" s="353"/>
      <c r="G48" s="352"/>
      <c r="H48" s="353"/>
      <c r="I48" s="353"/>
      <c r="J48" s="353"/>
      <c r="K48" s="354"/>
      <c r="L48" s="584"/>
      <c r="M48" s="355" t="s">
        <v>42</v>
      </c>
      <c r="N48" s="356">
        <f>D61</f>
        <v>12000</v>
      </c>
      <c r="O48" s="356">
        <f>E61</f>
        <v>120</v>
      </c>
      <c r="P48" s="356">
        <f>F61</f>
        <v>12000</v>
      </c>
      <c r="Q48" s="352"/>
      <c r="R48" s="353"/>
      <c r="S48" s="353"/>
      <c r="T48" s="353"/>
      <c r="U48" s="354"/>
      <c r="V48" s="584"/>
      <c r="W48" s="355" t="s">
        <v>42</v>
      </c>
      <c r="X48" s="356">
        <f>N61</f>
        <v>24000</v>
      </c>
      <c r="Y48" s="356">
        <f>O61</f>
        <v>140</v>
      </c>
      <c r="Z48" s="356">
        <f>P61</f>
        <v>24000</v>
      </c>
      <c r="AA48" s="352"/>
      <c r="AB48" s="353"/>
      <c r="AC48" s="353"/>
      <c r="AD48" s="353"/>
      <c r="AE48" s="353"/>
      <c r="AF48" s="588"/>
      <c r="AG48" s="355" t="s">
        <v>42</v>
      </c>
      <c r="AH48" s="356">
        <f>X61</f>
        <v>36000</v>
      </c>
      <c r="AI48" s="356">
        <f>Y61</f>
        <v>160</v>
      </c>
      <c r="AJ48" s="356">
        <f>Z61</f>
        <v>36160</v>
      </c>
      <c r="AK48" s="352"/>
      <c r="AL48" s="353"/>
      <c r="AM48" s="353"/>
      <c r="AN48" s="353"/>
      <c r="AO48" s="776" t="s">
        <v>221</v>
      </c>
      <c r="AP48" s="183" t="s">
        <v>36</v>
      </c>
    </row>
    <row r="49" spans="1:42" ht="23.1" customHeight="1" x14ac:dyDescent="0.25">
      <c r="A49" s="422" t="s">
        <v>8</v>
      </c>
      <c r="B49" s="332">
        <v>212</v>
      </c>
      <c r="C49" s="357" t="s">
        <v>19</v>
      </c>
      <c r="D49" s="124">
        <v>1000</v>
      </c>
      <c r="E49" s="124">
        <v>0</v>
      </c>
      <c r="F49" s="124">
        <v>1000</v>
      </c>
      <c r="G49" s="125" t="s">
        <v>73</v>
      </c>
      <c r="H49" s="125">
        <v>45</v>
      </c>
      <c r="I49" s="129">
        <v>43848</v>
      </c>
      <c r="J49" s="125"/>
      <c r="K49" s="358"/>
      <c r="L49" s="585"/>
      <c r="M49" s="357" t="s">
        <v>19</v>
      </c>
      <c r="N49" s="124">
        <v>1000</v>
      </c>
      <c r="O49" s="124">
        <v>0</v>
      </c>
      <c r="P49" s="124">
        <f>1000+1000</f>
        <v>2000</v>
      </c>
      <c r="Q49" s="125" t="s">
        <v>38</v>
      </c>
      <c r="R49" s="125">
        <v>853</v>
      </c>
      <c r="S49" s="129">
        <v>44218</v>
      </c>
      <c r="T49" s="129">
        <v>44242</v>
      </c>
      <c r="U49" s="358"/>
      <c r="V49" s="585"/>
      <c r="W49" s="357" t="s">
        <v>19</v>
      </c>
      <c r="X49" s="124">
        <v>1000</v>
      </c>
      <c r="Y49" s="124">
        <v>10</v>
      </c>
      <c r="Z49" s="124">
        <v>1000</v>
      </c>
      <c r="AA49" s="125" t="s">
        <v>38</v>
      </c>
      <c r="AB49" s="125">
        <v>2061</v>
      </c>
      <c r="AC49" s="129">
        <v>44606</v>
      </c>
      <c r="AD49" s="426"/>
      <c r="AE49" s="625"/>
      <c r="AF49" s="588"/>
      <c r="AG49" s="357" t="s">
        <v>19</v>
      </c>
      <c r="AH49" s="124">
        <v>1000</v>
      </c>
      <c r="AI49" s="124"/>
      <c r="AJ49" s="124">
        <v>1000</v>
      </c>
      <c r="AK49" s="125" t="s">
        <v>942</v>
      </c>
      <c r="AL49" s="125">
        <v>3179</v>
      </c>
      <c r="AM49" s="129">
        <v>44955</v>
      </c>
      <c r="AN49" s="426"/>
      <c r="AO49" s="333">
        <f>AH61+AI61-AJ61</f>
        <v>1000</v>
      </c>
      <c r="AP49" s="334" t="s">
        <v>1032</v>
      </c>
    </row>
    <row r="50" spans="1:42" ht="23.1" customHeight="1" x14ac:dyDescent="0.25">
      <c r="A50" s="423"/>
      <c r="B50" s="877" t="s">
        <v>78</v>
      </c>
      <c r="C50" s="357" t="s">
        <v>20</v>
      </c>
      <c r="D50" s="124">
        <v>1000</v>
      </c>
      <c r="E50" s="124">
        <v>10</v>
      </c>
      <c r="F50" s="124">
        <v>1000</v>
      </c>
      <c r="G50" s="125" t="s">
        <v>38</v>
      </c>
      <c r="H50" s="125">
        <v>106</v>
      </c>
      <c r="I50" s="129">
        <v>43891</v>
      </c>
      <c r="J50" s="125"/>
      <c r="K50" s="358"/>
      <c r="L50" s="585"/>
      <c r="M50" s="357" t="s">
        <v>20</v>
      </c>
      <c r="N50" s="124">
        <v>1000</v>
      </c>
      <c r="O50" s="124">
        <v>20</v>
      </c>
      <c r="P50" s="124">
        <v>0</v>
      </c>
      <c r="Q50" s="125" t="s">
        <v>38</v>
      </c>
      <c r="R50" s="125" t="s">
        <v>38</v>
      </c>
      <c r="S50" s="129" t="s">
        <v>38</v>
      </c>
      <c r="T50" s="125"/>
      <c r="U50" s="358"/>
      <c r="V50" s="585"/>
      <c r="W50" s="357" t="s">
        <v>20</v>
      </c>
      <c r="X50" s="124">
        <v>1000</v>
      </c>
      <c r="Y50" s="124">
        <v>0</v>
      </c>
      <c r="Z50" s="124">
        <v>1000</v>
      </c>
      <c r="AA50" s="125" t="s">
        <v>38</v>
      </c>
      <c r="AB50" s="125">
        <v>2062</v>
      </c>
      <c r="AC50" s="129">
        <v>44606</v>
      </c>
      <c r="AD50" s="629"/>
      <c r="AE50" s="698"/>
      <c r="AF50" s="588"/>
      <c r="AG50" s="357" t="s">
        <v>20</v>
      </c>
      <c r="AH50" s="124">
        <v>1000</v>
      </c>
      <c r="AI50" s="124">
        <v>10</v>
      </c>
      <c r="AJ50" s="124"/>
      <c r="AK50" s="125"/>
      <c r="AL50" s="125"/>
      <c r="AM50" s="129"/>
      <c r="AN50" s="629"/>
      <c r="AO50" s="336"/>
      <c r="AP50" s="335"/>
    </row>
    <row r="51" spans="1:42" ht="23.1" customHeight="1" x14ac:dyDescent="0.25">
      <c r="A51" s="423"/>
      <c r="B51" s="877"/>
      <c r="C51" s="357" t="s">
        <v>21</v>
      </c>
      <c r="D51" s="124">
        <v>1000</v>
      </c>
      <c r="E51" s="124">
        <v>10</v>
      </c>
      <c r="F51" s="124">
        <v>1000</v>
      </c>
      <c r="G51" s="125" t="s">
        <v>38</v>
      </c>
      <c r="H51" s="125">
        <v>181</v>
      </c>
      <c r="I51" s="129">
        <v>43934</v>
      </c>
      <c r="J51" s="125"/>
      <c r="K51" s="358"/>
      <c r="L51" s="585"/>
      <c r="M51" s="357" t="s">
        <v>21</v>
      </c>
      <c r="N51" s="124">
        <v>1000</v>
      </c>
      <c r="O51" s="124">
        <v>0</v>
      </c>
      <c r="P51" s="124">
        <v>1000</v>
      </c>
      <c r="Q51" s="125" t="s">
        <v>38</v>
      </c>
      <c r="R51" s="125">
        <v>928</v>
      </c>
      <c r="S51" s="129">
        <v>44272</v>
      </c>
      <c r="T51" s="125"/>
      <c r="U51" s="358"/>
      <c r="V51" s="585"/>
      <c r="W51" s="357" t="s">
        <v>21</v>
      </c>
      <c r="X51" s="124">
        <v>1000</v>
      </c>
      <c r="Y51" s="124">
        <v>0</v>
      </c>
      <c r="Z51" s="124">
        <v>1000</v>
      </c>
      <c r="AA51" s="125" t="s">
        <v>38</v>
      </c>
      <c r="AB51" s="125">
        <v>2107</v>
      </c>
      <c r="AC51" s="129">
        <v>44621</v>
      </c>
      <c r="AD51" s="629"/>
      <c r="AE51" s="698"/>
      <c r="AF51" s="588"/>
      <c r="AG51" s="357" t="s">
        <v>21</v>
      </c>
      <c r="AH51" s="124">
        <v>1000</v>
      </c>
      <c r="AI51" s="124">
        <v>20</v>
      </c>
      <c r="AJ51" s="124"/>
      <c r="AK51" s="125"/>
      <c r="AL51" s="125"/>
      <c r="AM51" s="129"/>
      <c r="AN51" s="629"/>
      <c r="AO51" s="336">
        <v>1000</v>
      </c>
      <c r="AP51" s="335" t="s">
        <v>1018</v>
      </c>
    </row>
    <row r="52" spans="1:42" ht="23.1" customHeight="1" x14ac:dyDescent="0.25">
      <c r="A52" s="423"/>
      <c r="B52" s="877"/>
      <c r="C52" s="357" t="s">
        <v>22</v>
      </c>
      <c r="D52" s="124">
        <v>1000</v>
      </c>
      <c r="E52" s="124">
        <v>10</v>
      </c>
      <c r="F52" s="124">
        <v>1000</v>
      </c>
      <c r="G52" s="125" t="s">
        <v>38</v>
      </c>
      <c r="H52" s="125">
        <v>235</v>
      </c>
      <c r="I52" s="129">
        <v>43967</v>
      </c>
      <c r="J52" s="125"/>
      <c r="K52" s="358"/>
      <c r="L52" s="585"/>
      <c r="M52" s="357" t="s">
        <v>22</v>
      </c>
      <c r="N52" s="124">
        <v>1000</v>
      </c>
      <c r="O52" s="124">
        <v>0</v>
      </c>
      <c r="P52" s="124">
        <v>1000</v>
      </c>
      <c r="Q52" s="125" t="s">
        <v>38</v>
      </c>
      <c r="R52" s="125">
        <v>928</v>
      </c>
      <c r="S52" s="129">
        <v>44298</v>
      </c>
      <c r="T52" s="125"/>
      <c r="U52" s="358"/>
      <c r="V52" s="585"/>
      <c r="W52" s="357" t="s">
        <v>22</v>
      </c>
      <c r="X52" s="124">
        <v>1000</v>
      </c>
      <c r="Y52" s="124">
        <v>0</v>
      </c>
      <c r="Z52" s="124">
        <v>1001</v>
      </c>
      <c r="AA52" s="125" t="s">
        <v>38</v>
      </c>
      <c r="AB52" s="125">
        <v>2239</v>
      </c>
      <c r="AC52" s="129">
        <v>44659</v>
      </c>
      <c r="AD52" s="629"/>
      <c r="AE52" s="698"/>
      <c r="AF52" s="588"/>
      <c r="AG52" s="357" t="s">
        <v>22</v>
      </c>
      <c r="AH52" s="124">
        <v>1000</v>
      </c>
      <c r="AI52" s="124">
        <v>30</v>
      </c>
      <c r="AJ52" s="124">
        <v>3060</v>
      </c>
      <c r="AK52" s="125" t="s">
        <v>942</v>
      </c>
      <c r="AL52" s="125">
        <v>3711</v>
      </c>
      <c r="AM52" s="129">
        <v>45050</v>
      </c>
      <c r="AN52" s="629"/>
      <c r="AO52" s="336"/>
      <c r="AP52" s="335"/>
    </row>
    <row r="53" spans="1:42" ht="23.1" customHeight="1" x14ac:dyDescent="0.25">
      <c r="A53" s="423"/>
      <c r="B53" s="877"/>
      <c r="C53" s="357" t="s">
        <v>23</v>
      </c>
      <c r="D53" s="124">
        <v>1000</v>
      </c>
      <c r="E53" s="124">
        <v>10</v>
      </c>
      <c r="F53" s="124">
        <v>1000</v>
      </c>
      <c r="G53" s="125" t="s">
        <v>38</v>
      </c>
      <c r="H53" s="125">
        <v>306</v>
      </c>
      <c r="I53" s="129">
        <v>44003</v>
      </c>
      <c r="J53" s="125"/>
      <c r="K53" s="358"/>
      <c r="L53" s="585"/>
      <c r="M53" s="357" t="s">
        <v>23</v>
      </c>
      <c r="N53" s="124">
        <v>1000</v>
      </c>
      <c r="O53" s="124">
        <v>0</v>
      </c>
      <c r="P53" s="124">
        <v>1000</v>
      </c>
      <c r="Q53" s="125" t="s">
        <v>38</v>
      </c>
      <c r="R53" s="125">
        <v>1002</v>
      </c>
      <c r="S53" s="129">
        <v>44338</v>
      </c>
      <c r="T53" s="125"/>
      <c r="U53" s="358"/>
      <c r="V53" s="585"/>
      <c r="W53" s="357" t="s">
        <v>23</v>
      </c>
      <c r="X53" s="124">
        <v>1000</v>
      </c>
      <c r="Y53" s="124">
        <v>0</v>
      </c>
      <c r="Z53" s="124">
        <v>1001</v>
      </c>
      <c r="AA53" s="125" t="s">
        <v>38</v>
      </c>
      <c r="AB53" s="125">
        <v>2311</v>
      </c>
      <c r="AC53" s="129">
        <v>44688</v>
      </c>
      <c r="AD53" s="629"/>
      <c r="AE53" s="698"/>
      <c r="AF53" s="588"/>
      <c r="AG53" s="357" t="s">
        <v>23</v>
      </c>
      <c r="AH53" s="124">
        <v>1000</v>
      </c>
      <c r="AI53" s="124">
        <v>30</v>
      </c>
      <c r="AJ53" s="124"/>
      <c r="AK53" s="125"/>
      <c r="AL53" s="125"/>
      <c r="AM53" s="129"/>
      <c r="AN53" s="629"/>
      <c r="AO53" s="336"/>
      <c r="AP53" s="335"/>
    </row>
    <row r="54" spans="1:42" ht="23.1" customHeight="1" x14ac:dyDescent="0.25">
      <c r="A54" s="423"/>
      <c r="B54" s="877"/>
      <c r="C54" s="357" t="s">
        <v>24</v>
      </c>
      <c r="D54" s="124">
        <v>1000</v>
      </c>
      <c r="E54" s="124">
        <v>10</v>
      </c>
      <c r="F54" s="124">
        <v>1000</v>
      </c>
      <c r="G54" s="125" t="s">
        <v>38</v>
      </c>
      <c r="H54" s="125">
        <v>372</v>
      </c>
      <c r="I54" s="129">
        <v>44034</v>
      </c>
      <c r="J54" s="125"/>
      <c r="K54" s="358"/>
      <c r="L54" s="585"/>
      <c r="M54" s="357" t="s">
        <v>24</v>
      </c>
      <c r="N54" s="124">
        <v>1000</v>
      </c>
      <c r="O54" s="124">
        <v>0</v>
      </c>
      <c r="P54" s="124">
        <v>1000</v>
      </c>
      <c r="Q54" s="125" t="s">
        <v>38</v>
      </c>
      <c r="R54" s="125">
        <v>1138</v>
      </c>
      <c r="S54" s="129">
        <v>44385</v>
      </c>
      <c r="T54" s="125"/>
      <c r="U54" s="358"/>
      <c r="V54" s="585"/>
      <c r="W54" s="357" t="s">
        <v>24</v>
      </c>
      <c r="X54" s="124">
        <v>1000</v>
      </c>
      <c r="Y54" s="124">
        <v>0</v>
      </c>
      <c r="Z54" s="124">
        <v>1001</v>
      </c>
      <c r="AA54" s="125" t="s">
        <v>38</v>
      </c>
      <c r="AB54" s="125">
        <v>2426</v>
      </c>
      <c r="AC54" s="129">
        <v>44727</v>
      </c>
      <c r="AD54" s="629"/>
      <c r="AE54" s="698"/>
      <c r="AF54" s="588"/>
      <c r="AG54" s="357" t="s">
        <v>24</v>
      </c>
      <c r="AH54" s="124">
        <v>1000</v>
      </c>
      <c r="AI54" s="124">
        <v>20</v>
      </c>
      <c r="AJ54" s="124"/>
      <c r="AK54" s="125"/>
      <c r="AL54" s="125"/>
      <c r="AM54" s="129"/>
      <c r="AN54" s="629"/>
      <c r="AO54" s="336"/>
      <c r="AP54" s="335"/>
    </row>
    <row r="55" spans="1:42" ht="23.1" customHeight="1" x14ac:dyDescent="0.25">
      <c r="A55" s="423"/>
      <c r="B55" s="877"/>
      <c r="C55" s="357" t="s">
        <v>25</v>
      </c>
      <c r="D55" s="124">
        <v>1000</v>
      </c>
      <c r="E55" s="124">
        <v>10</v>
      </c>
      <c r="F55" s="124">
        <v>1000</v>
      </c>
      <c r="G55" s="125" t="s">
        <v>38</v>
      </c>
      <c r="H55" s="125">
        <v>425</v>
      </c>
      <c r="I55" s="129">
        <v>44066</v>
      </c>
      <c r="J55" s="125"/>
      <c r="K55" s="358"/>
      <c r="L55" s="585"/>
      <c r="M55" s="357" t="s">
        <v>25</v>
      </c>
      <c r="N55" s="124">
        <v>1000</v>
      </c>
      <c r="O55" s="124">
        <v>0</v>
      </c>
      <c r="P55" s="124">
        <v>1000</v>
      </c>
      <c r="Q55" s="125" t="s">
        <v>38</v>
      </c>
      <c r="R55" s="125">
        <v>1166</v>
      </c>
      <c r="S55" s="129">
        <v>44406</v>
      </c>
      <c r="T55" s="125"/>
      <c r="U55" s="358"/>
      <c r="V55" s="585"/>
      <c r="W55" s="357" t="s">
        <v>25</v>
      </c>
      <c r="X55" s="124">
        <v>1000</v>
      </c>
      <c r="Y55" s="124">
        <v>0</v>
      </c>
      <c r="Z55" s="124">
        <v>1001</v>
      </c>
      <c r="AA55" s="125" t="s">
        <v>47</v>
      </c>
      <c r="AB55" s="125">
        <v>2532</v>
      </c>
      <c r="AC55" s="129">
        <v>44756</v>
      </c>
      <c r="AD55" s="629"/>
      <c r="AE55" s="698"/>
      <c r="AF55" s="588"/>
      <c r="AG55" s="357" t="s">
        <v>25</v>
      </c>
      <c r="AH55" s="124">
        <v>1000</v>
      </c>
      <c r="AI55" s="124">
        <v>10</v>
      </c>
      <c r="AJ55" s="124">
        <v>3060</v>
      </c>
      <c r="AK55" s="125" t="s">
        <v>942</v>
      </c>
      <c r="AL55" s="125">
        <v>4027</v>
      </c>
      <c r="AM55" s="129">
        <v>45142</v>
      </c>
      <c r="AN55" s="629"/>
      <c r="AO55" s="336"/>
      <c r="AP55" s="335"/>
    </row>
    <row r="56" spans="1:42" ht="23.1" customHeight="1" x14ac:dyDescent="0.25">
      <c r="A56" s="423"/>
      <c r="B56" s="877"/>
      <c r="C56" s="357" t="s">
        <v>26</v>
      </c>
      <c r="D56" s="124">
        <v>1000</v>
      </c>
      <c r="E56" s="124">
        <v>10</v>
      </c>
      <c r="F56" s="124">
        <v>0</v>
      </c>
      <c r="G56" s="125" t="s">
        <v>38</v>
      </c>
      <c r="H56" s="125" t="s">
        <v>38</v>
      </c>
      <c r="I56" s="129">
        <v>44099</v>
      </c>
      <c r="J56" s="125"/>
      <c r="K56" s="358"/>
      <c r="L56" s="585"/>
      <c r="M56" s="357" t="s">
        <v>26</v>
      </c>
      <c r="N56" s="124">
        <v>1000</v>
      </c>
      <c r="O56" s="124">
        <v>0</v>
      </c>
      <c r="P56" s="124">
        <v>1000</v>
      </c>
      <c r="Q56" s="125" t="s">
        <v>38</v>
      </c>
      <c r="R56" s="125">
        <v>1213</v>
      </c>
      <c r="S56" s="129">
        <v>44419</v>
      </c>
      <c r="T56" s="125"/>
      <c r="U56" s="358"/>
      <c r="V56" s="585"/>
      <c r="W56" s="357" t="s">
        <v>26</v>
      </c>
      <c r="X56" s="124">
        <v>1000</v>
      </c>
      <c r="Y56" s="124">
        <v>0</v>
      </c>
      <c r="Z56" s="124">
        <v>1001</v>
      </c>
      <c r="AA56" s="125" t="s">
        <v>47</v>
      </c>
      <c r="AB56" s="125">
        <v>2628</v>
      </c>
      <c r="AC56" s="129">
        <v>44783</v>
      </c>
      <c r="AD56" s="629"/>
      <c r="AE56" s="698"/>
      <c r="AF56" s="588"/>
      <c r="AG56" s="357" t="s">
        <v>26</v>
      </c>
      <c r="AH56" s="124">
        <v>1000</v>
      </c>
      <c r="AI56" s="124"/>
      <c r="AJ56" s="124"/>
      <c r="AK56" s="125"/>
      <c r="AL56" s="125"/>
      <c r="AM56" s="129"/>
      <c r="AN56" s="629"/>
      <c r="AO56" s="336"/>
      <c r="AP56" s="335"/>
    </row>
    <row r="57" spans="1:42" ht="23.1" customHeight="1" x14ac:dyDescent="0.25">
      <c r="A57" s="423"/>
      <c r="B57" s="877"/>
      <c r="C57" s="357" t="s">
        <v>27</v>
      </c>
      <c r="D57" s="124">
        <v>1000</v>
      </c>
      <c r="E57" s="124">
        <v>10</v>
      </c>
      <c r="F57" s="124">
        <v>2000</v>
      </c>
      <c r="G57" s="125" t="s">
        <v>38</v>
      </c>
      <c r="H57" s="125">
        <v>564</v>
      </c>
      <c r="I57" s="129">
        <v>44128</v>
      </c>
      <c r="J57" s="129"/>
      <c r="K57" s="358"/>
      <c r="L57" s="585"/>
      <c r="M57" s="357" t="s">
        <v>27</v>
      </c>
      <c r="N57" s="124">
        <v>1000</v>
      </c>
      <c r="O57" s="124">
        <v>0</v>
      </c>
      <c r="P57" s="124">
        <v>1000</v>
      </c>
      <c r="Q57" s="125" t="s">
        <v>38</v>
      </c>
      <c r="R57" s="125">
        <v>1319</v>
      </c>
      <c r="S57" s="129">
        <v>44463</v>
      </c>
      <c r="T57" s="125"/>
      <c r="U57" s="358"/>
      <c r="V57" s="585"/>
      <c r="W57" s="357" t="s">
        <v>27</v>
      </c>
      <c r="X57" s="124">
        <v>1000</v>
      </c>
      <c r="Y57" s="124">
        <v>0</v>
      </c>
      <c r="Z57" s="124">
        <v>1001</v>
      </c>
      <c r="AA57" s="125" t="s">
        <v>47</v>
      </c>
      <c r="AB57" s="125">
        <v>2849</v>
      </c>
      <c r="AC57" s="129">
        <v>44819</v>
      </c>
      <c r="AD57" s="629"/>
      <c r="AE57" s="698"/>
      <c r="AF57" s="588"/>
      <c r="AG57" s="357" t="s">
        <v>27</v>
      </c>
      <c r="AH57" s="124"/>
      <c r="AI57" s="124"/>
      <c r="AJ57" s="124"/>
      <c r="AK57" s="125"/>
      <c r="AL57" s="125"/>
      <c r="AM57" s="129"/>
      <c r="AN57" s="629"/>
      <c r="AO57" s="336"/>
      <c r="AP57" s="335"/>
    </row>
    <row r="58" spans="1:42" ht="23.1" customHeight="1" x14ac:dyDescent="0.25">
      <c r="A58" s="423"/>
      <c r="B58" s="877"/>
      <c r="C58" s="357" t="s">
        <v>28</v>
      </c>
      <c r="D58" s="124">
        <v>1000</v>
      </c>
      <c r="E58" s="124">
        <v>40</v>
      </c>
      <c r="F58" s="124">
        <v>1000</v>
      </c>
      <c r="G58" s="125" t="s">
        <v>38</v>
      </c>
      <c r="H58" s="402">
        <v>681</v>
      </c>
      <c r="I58" s="129">
        <v>44232</v>
      </c>
      <c r="J58" s="125"/>
      <c r="K58" s="358"/>
      <c r="L58" s="585"/>
      <c r="M58" s="357" t="s">
        <v>28</v>
      </c>
      <c r="N58" s="124">
        <v>1000</v>
      </c>
      <c r="O58" s="124">
        <v>0</v>
      </c>
      <c r="P58" s="124">
        <v>1000</v>
      </c>
      <c r="Q58" s="125" t="s">
        <v>38</v>
      </c>
      <c r="R58" s="125">
        <v>1378</v>
      </c>
      <c r="S58" s="129">
        <v>44486</v>
      </c>
      <c r="T58" s="125"/>
      <c r="U58" s="358"/>
      <c r="V58" s="585"/>
      <c r="W58" s="357" t="s">
        <v>28</v>
      </c>
      <c r="X58" s="124">
        <v>1000</v>
      </c>
      <c r="Y58" s="124">
        <v>0</v>
      </c>
      <c r="Z58" s="124">
        <v>1144</v>
      </c>
      <c r="AA58" s="125" t="s">
        <v>41</v>
      </c>
      <c r="AB58" s="125">
        <v>2973</v>
      </c>
      <c r="AC58" s="129">
        <v>44862</v>
      </c>
      <c r="AD58" s="629"/>
      <c r="AE58" s="698"/>
      <c r="AF58" s="588"/>
      <c r="AG58" s="357" t="s">
        <v>28</v>
      </c>
      <c r="AH58" s="124"/>
      <c r="AI58" s="124"/>
      <c r="AJ58" s="124"/>
      <c r="AK58" s="125"/>
      <c r="AL58" s="125"/>
      <c r="AM58" s="129"/>
      <c r="AN58" s="629"/>
      <c r="AO58" s="336"/>
      <c r="AP58" s="335"/>
    </row>
    <row r="59" spans="1:42" ht="23.1" customHeight="1" x14ac:dyDescent="0.25">
      <c r="A59" s="423"/>
      <c r="B59" s="877"/>
      <c r="C59" s="357" t="s">
        <v>29</v>
      </c>
      <c r="D59" s="124">
        <v>1000</v>
      </c>
      <c r="E59" s="124">
        <v>0</v>
      </c>
      <c r="F59" s="124">
        <v>1000</v>
      </c>
      <c r="G59" s="125" t="s">
        <v>38</v>
      </c>
      <c r="H59" s="402">
        <v>681</v>
      </c>
      <c r="I59" s="129">
        <v>44526</v>
      </c>
      <c r="J59" s="125"/>
      <c r="K59" s="358"/>
      <c r="L59" s="585"/>
      <c r="M59" s="357" t="s">
        <v>29</v>
      </c>
      <c r="N59" s="124">
        <v>1000</v>
      </c>
      <c r="O59" s="124">
        <v>0</v>
      </c>
      <c r="P59" s="124">
        <v>1000</v>
      </c>
      <c r="Q59" s="125" t="s">
        <v>38</v>
      </c>
      <c r="R59" s="125">
        <v>1561</v>
      </c>
      <c r="S59" s="129">
        <v>44521</v>
      </c>
      <c r="T59" s="125"/>
      <c r="U59" s="358"/>
      <c r="V59" s="585"/>
      <c r="W59" s="357" t="s">
        <v>29</v>
      </c>
      <c r="X59" s="124">
        <v>1000</v>
      </c>
      <c r="Y59" s="124">
        <v>10</v>
      </c>
      <c r="Z59" s="124">
        <v>0</v>
      </c>
      <c r="AA59" s="125" t="s">
        <v>38</v>
      </c>
      <c r="AB59" s="125" t="s">
        <v>38</v>
      </c>
      <c r="AC59" s="129" t="s">
        <v>38</v>
      </c>
      <c r="AD59" s="629"/>
      <c r="AE59" s="698"/>
      <c r="AF59" s="588"/>
      <c r="AG59" s="357" t="s">
        <v>29</v>
      </c>
      <c r="AH59" s="124"/>
      <c r="AI59" s="124"/>
      <c r="AJ59" s="124"/>
      <c r="AK59" s="125"/>
      <c r="AL59" s="125"/>
      <c r="AM59" s="129"/>
      <c r="AN59" s="629"/>
      <c r="AO59" s="336"/>
      <c r="AP59" s="335"/>
    </row>
    <row r="60" spans="1:42" ht="23.1" customHeight="1" x14ac:dyDescent="0.25">
      <c r="A60" s="423"/>
      <c r="B60" s="877"/>
      <c r="C60" s="360" t="s">
        <v>30</v>
      </c>
      <c r="D60" s="278">
        <v>1000</v>
      </c>
      <c r="E60" s="124">
        <v>0</v>
      </c>
      <c r="F60" s="124">
        <v>1000</v>
      </c>
      <c r="G60" s="125" t="s">
        <v>38</v>
      </c>
      <c r="H60" s="402">
        <v>681</v>
      </c>
      <c r="I60" s="129">
        <v>44192</v>
      </c>
      <c r="J60" s="361"/>
      <c r="K60" s="362"/>
      <c r="L60" s="586"/>
      <c r="M60" s="360" t="s">
        <v>30</v>
      </c>
      <c r="N60" s="278">
        <v>1000</v>
      </c>
      <c r="O60" s="124">
        <v>0</v>
      </c>
      <c r="P60" s="124">
        <v>1000</v>
      </c>
      <c r="Q60" s="125" t="s">
        <v>38</v>
      </c>
      <c r="R60" s="125">
        <v>1651</v>
      </c>
      <c r="S60" s="129">
        <v>44559</v>
      </c>
      <c r="T60" s="125"/>
      <c r="U60" s="358"/>
      <c r="V60" s="586"/>
      <c r="W60" s="360" t="s">
        <v>30</v>
      </c>
      <c r="X60" s="278">
        <v>1000</v>
      </c>
      <c r="Y60" s="124">
        <v>0</v>
      </c>
      <c r="Z60" s="124">
        <v>2010</v>
      </c>
      <c r="AA60" s="125" t="s">
        <v>928</v>
      </c>
      <c r="AB60" s="125">
        <v>3075</v>
      </c>
      <c r="AC60" s="129">
        <v>44912</v>
      </c>
      <c r="AD60" s="629"/>
      <c r="AE60" s="698"/>
      <c r="AF60" s="588"/>
      <c r="AG60" s="360" t="s">
        <v>30</v>
      </c>
      <c r="AH60" s="278"/>
      <c r="AI60" s="124"/>
      <c r="AJ60" s="124"/>
      <c r="AK60" s="125"/>
      <c r="AL60" s="125"/>
      <c r="AM60" s="129"/>
      <c r="AN60" s="629"/>
      <c r="AO60" s="338"/>
      <c r="AP60" s="339"/>
    </row>
    <row r="61" spans="1:42" ht="23.1" customHeight="1" x14ac:dyDescent="0.25">
      <c r="A61" s="424"/>
      <c r="B61" s="878"/>
      <c r="C61" s="364"/>
      <c r="D61" s="365">
        <f>SUM(D49:D60)</f>
        <v>12000</v>
      </c>
      <c r="E61" s="365">
        <f>SUM(E49:E60)</f>
        <v>120</v>
      </c>
      <c r="F61" s="365">
        <f>SUM(F49:F60)</f>
        <v>12000</v>
      </c>
      <c r="G61" s="340"/>
      <c r="H61" s="340"/>
      <c r="I61" s="366"/>
      <c r="J61" s="340"/>
      <c r="K61" s="367"/>
      <c r="L61" s="587"/>
      <c r="M61" s="364"/>
      <c r="N61" s="365">
        <f>SUM(N48:N60)</f>
        <v>24000</v>
      </c>
      <c r="O61" s="365">
        <f>SUM(O48:O60)</f>
        <v>140</v>
      </c>
      <c r="P61" s="365">
        <f>SUM(P48:P60)</f>
        <v>24000</v>
      </c>
      <c r="Q61" s="340"/>
      <c r="R61" s="340"/>
      <c r="S61" s="340"/>
      <c r="T61" s="340"/>
      <c r="U61" s="367"/>
      <c r="V61" s="587"/>
      <c r="W61" s="364"/>
      <c r="X61" s="365">
        <f>SUM(X48:X60)</f>
        <v>36000</v>
      </c>
      <c r="Y61" s="365">
        <f>SUM(Y48:Y60)</f>
        <v>160</v>
      </c>
      <c r="Z61" s="365">
        <f>SUM(Z48:Z60)</f>
        <v>36160</v>
      </c>
      <c r="AA61" s="340"/>
      <c r="AB61" s="340"/>
      <c r="AC61" s="340"/>
      <c r="AD61" s="340"/>
      <c r="AE61" s="613"/>
      <c r="AF61" s="587"/>
      <c r="AG61" s="364"/>
      <c r="AH61" s="365">
        <f>SUM(AH48:AH60)</f>
        <v>44000</v>
      </c>
      <c r="AI61" s="365">
        <f>SUM(AI48:AI60)</f>
        <v>280</v>
      </c>
      <c r="AJ61" s="365">
        <f>SUM(AJ48:AJ60)</f>
        <v>43280</v>
      </c>
      <c r="AK61" s="340"/>
      <c r="AL61" s="340"/>
      <c r="AM61" s="340"/>
      <c r="AN61" s="340"/>
      <c r="AO61" s="365"/>
      <c r="AP61" s="340"/>
    </row>
    <row r="62" spans="1:42" ht="23.1" customHeight="1" x14ac:dyDescent="0.25">
      <c r="A62" s="404"/>
      <c r="B62" s="330"/>
      <c r="C62" s="344"/>
      <c r="D62" s="345"/>
      <c r="E62" s="345"/>
      <c r="F62" s="345"/>
      <c r="G62" s="346"/>
      <c r="H62" s="346"/>
      <c r="I62" s="347"/>
      <c r="J62" s="346"/>
      <c r="K62" s="346"/>
      <c r="L62" s="588"/>
      <c r="M62" s="346"/>
      <c r="N62" s="345"/>
      <c r="O62" s="345"/>
      <c r="P62" s="345"/>
      <c r="Q62" s="346"/>
      <c r="R62" s="346"/>
      <c r="S62" s="346"/>
      <c r="T62" s="346"/>
      <c r="U62" s="346"/>
      <c r="V62" s="588"/>
      <c r="W62" s="346"/>
      <c r="X62" s="345"/>
      <c r="Y62" s="345"/>
      <c r="Z62" s="345"/>
      <c r="AA62" s="346"/>
      <c r="AB62" s="346"/>
      <c r="AC62" s="346"/>
      <c r="AD62" s="346"/>
      <c r="AE62" s="346"/>
      <c r="AF62" s="588"/>
      <c r="AG62" s="346"/>
      <c r="AH62" s="345"/>
      <c r="AI62" s="345"/>
      <c r="AJ62" s="345"/>
      <c r="AK62" s="346"/>
      <c r="AL62" s="346"/>
      <c r="AM62" s="346"/>
      <c r="AN62" s="346"/>
      <c r="AO62" s="778"/>
      <c r="AP62" s="348"/>
    </row>
    <row r="63" spans="1:42" ht="23.1" customHeight="1" x14ac:dyDescent="0.25">
      <c r="A63" s="404"/>
      <c r="B63" s="331"/>
      <c r="C63" s="350"/>
      <c r="D63" s="351"/>
      <c r="E63" s="352"/>
      <c r="F63" s="353"/>
      <c r="G63" s="352"/>
      <c r="H63" s="353"/>
      <c r="I63" s="353"/>
      <c r="J63" s="353"/>
      <c r="K63" s="354"/>
      <c r="L63" s="584"/>
      <c r="M63" s="355" t="s">
        <v>42</v>
      </c>
      <c r="N63" s="356">
        <f>D76</f>
        <v>12000</v>
      </c>
      <c r="O63" s="356">
        <f>E76</f>
        <v>0</v>
      </c>
      <c r="P63" s="356">
        <f>F76</f>
        <v>12000</v>
      </c>
      <c r="Q63" s="352"/>
      <c r="R63" s="353"/>
      <c r="S63" s="353"/>
      <c r="T63" s="353"/>
      <c r="U63" s="354"/>
      <c r="V63" s="584"/>
      <c r="W63" s="355" t="s">
        <v>42</v>
      </c>
      <c r="X63" s="356">
        <f>N76</f>
        <v>24000</v>
      </c>
      <c r="Y63" s="356">
        <f>O76</f>
        <v>0</v>
      </c>
      <c r="Z63" s="356">
        <f>P76</f>
        <v>24000</v>
      </c>
      <c r="AA63" s="352"/>
      <c r="AB63" s="353"/>
      <c r="AC63" s="353"/>
      <c r="AD63" s="353"/>
      <c r="AE63" s="353"/>
      <c r="AF63" s="584"/>
      <c r="AG63" s="355" t="s">
        <v>42</v>
      </c>
      <c r="AH63" s="356">
        <f>X76</f>
        <v>36000</v>
      </c>
      <c r="AI63" s="356">
        <f>Y76</f>
        <v>0</v>
      </c>
      <c r="AJ63" s="356">
        <f>Z76</f>
        <v>36000</v>
      </c>
      <c r="AK63" s="352"/>
      <c r="AL63" s="353"/>
      <c r="AM63" s="353"/>
      <c r="AN63" s="353"/>
      <c r="AO63" s="776" t="s">
        <v>221</v>
      </c>
      <c r="AP63" s="183" t="s">
        <v>36</v>
      </c>
    </row>
    <row r="64" spans="1:42" ht="23.1" customHeight="1" x14ac:dyDescent="0.25">
      <c r="A64" s="422" t="s">
        <v>8</v>
      </c>
      <c r="B64" s="332">
        <v>213</v>
      </c>
      <c r="C64" s="357" t="s">
        <v>19</v>
      </c>
      <c r="D64" s="124">
        <v>1000</v>
      </c>
      <c r="E64" s="124">
        <v>0</v>
      </c>
      <c r="F64" s="124">
        <v>1000</v>
      </c>
      <c r="G64" s="125" t="s">
        <v>38</v>
      </c>
      <c r="H64" s="125">
        <v>10</v>
      </c>
      <c r="I64" s="129">
        <v>43851</v>
      </c>
      <c r="J64" s="125"/>
      <c r="K64" s="358"/>
      <c r="L64" s="585"/>
      <c r="M64" s="357" t="s">
        <v>19</v>
      </c>
      <c r="N64" s="124">
        <v>1000</v>
      </c>
      <c r="O64" s="124">
        <v>0</v>
      </c>
      <c r="P64" s="124">
        <v>1000</v>
      </c>
      <c r="Q64" s="125" t="s">
        <v>38</v>
      </c>
      <c r="R64" s="125">
        <v>796</v>
      </c>
      <c r="S64" s="129">
        <v>44227</v>
      </c>
      <c r="T64" s="125"/>
      <c r="U64" s="358"/>
      <c r="V64" s="585"/>
      <c r="W64" s="357" t="s">
        <v>19</v>
      </c>
      <c r="X64" s="124">
        <v>1000</v>
      </c>
      <c r="Y64" s="124">
        <v>0</v>
      </c>
      <c r="Z64" s="124">
        <v>1000</v>
      </c>
      <c r="AA64" s="125" t="s">
        <v>38</v>
      </c>
      <c r="AB64" s="125">
        <v>1893</v>
      </c>
      <c r="AC64" s="129">
        <v>44589</v>
      </c>
      <c r="AD64" s="426"/>
      <c r="AE64" s="625"/>
      <c r="AF64" s="585"/>
      <c r="AG64" s="357" t="s">
        <v>19</v>
      </c>
      <c r="AH64" s="124">
        <v>1000</v>
      </c>
      <c r="AI64" s="124"/>
      <c r="AJ64" s="124">
        <v>1000</v>
      </c>
      <c r="AK64" s="125" t="s">
        <v>47</v>
      </c>
      <c r="AL64" s="125">
        <v>3201</v>
      </c>
      <c r="AM64" s="129">
        <v>44928</v>
      </c>
      <c r="AN64" s="426"/>
      <c r="AO64" s="341">
        <f>AH76+AI76-AJ76</f>
        <v>0</v>
      </c>
      <c r="AP64" s="334" t="s">
        <v>1028</v>
      </c>
    </row>
    <row r="65" spans="1:42" ht="23.1" customHeight="1" x14ac:dyDescent="0.25">
      <c r="A65" s="423"/>
      <c r="B65" s="877" t="s">
        <v>260</v>
      </c>
      <c r="C65" s="357" t="s">
        <v>20</v>
      </c>
      <c r="D65" s="124">
        <v>1000</v>
      </c>
      <c r="E65" s="124">
        <v>0</v>
      </c>
      <c r="F65" s="124">
        <v>1000</v>
      </c>
      <c r="G65" s="125" t="s">
        <v>38</v>
      </c>
      <c r="H65" s="125">
        <v>100</v>
      </c>
      <c r="I65" s="129">
        <v>43889</v>
      </c>
      <c r="J65" s="125"/>
      <c r="K65" s="358"/>
      <c r="L65" s="585"/>
      <c r="M65" s="357" t="s">
        <v>20</v>
      </c>
      <c r="N65" s="124">
        <v>1000</v>
      </c>
      <c r="O65" s="124">
        <v>0</v>
      </c>
      <c r="P65" s="124">
        <v>1000</v>
      </c>
      <c r="Q65" s="125" t="s">
        <v>38</v>
      </c>
      <c r="R65" s="125">
        <v>850</v>
      </c>
      <c r="S65" s="129">
        <v>44253</v>
      </c>
      <c r="T65" s="125"/>
      <c r="U65" s="358"/>
      <c r="V65" s="585"/>
      <c r="W65" s="357" t="s">
        <v>20</v>
      </c>
      <c r="X65" s="124">
        <v>1000</v>
      </c>
      <c r="Y65" s="124">
        <v>0</v>
      </c>
      <c r="Z65" s="124">
        <v>1000</v>
      </c>
      <c r="AA65" s="125" t="s">
        <v>38</v>
      </c>
      <c r="AB65" s="125">
        <v>2089</v>
      </c>
      <c r="AC65" s="129">
        <v>44617</v>
      </c>
      <c r="AD65" s="629"/>
      <c r="AE65" s="698"/>
      <c r="AF65" s="585"/>
      <c r="AG65" s="357" t="s">
        <v>20</v>
      </c>
      <c r="AH65" s="124">
        <v>1000</v>
      </c>
      <c r="AI65" s="124"/>
      <c r="AJ65" s="124">
        <v>1000</v>
      </c>
      <c r="AK65" s="125" t="s">
        <v>47</v>
      </c>
      <c r="AL65" s="125">
        <v>3456</v>
      </c>
      <c r="AM65" s="129">
        <v>44963</v>
      </c>
      <c r="AN65" s="629"/>
      <c r="AO65" s="336"/>
      <c r="AP65" s="335"/>
    </row>
    <row r="66" spans="1:42" ht="23.1" customHeight="1" x14ac:dyDescent="0.25">
      <c r="A66" s="423"/>
      <c r="B66" s="877"/>
      <c r="C66" s="357" t="s">
        <v>21</v>
      </c>
      <c r="D66" s="124">
        <v>1000</v>
      </c>
      <c r="E66" s="124">
        <v>0</v>
      </c>
      <c r="F66" s="124">
        <v>1000</v>
      </c>
      <c r="G66" s="125" t="s">
        <v>38</v>
      </c>
      <c r="H66" s="125">
        <v>157</v>
      </c>
      <c r="I66" s="129">
        <v>43911</v>
      </c>
      <c r="J66" s="125"/>
      <c r="K66" s="358"/>
      <c r="L66" s="585"/>
      <c r="M66" s="357" t="s">
        <v>21</v>
      </c>
      <c r="N66" s="124">
        <v>1000</v>
      </c>
      <c r="O66" s="124">
        <v>0</v>
      </c>
      <c r="P66" s="124">
        <v>1000</v>
      </c>
      <c r="Q66" s="125" t="s">
        <v>38</v>
      </c>
      <c r="R66" s="125">
        <v>911</v>
      </c>
      <c r="S66" s="129">
        <v>44283</v>
      </c>
      <c r="T66" s="125"/>
      <c r="U66" s="358"/>
      <c r="V66" s="585"/>
      <c r="W66" s="357" t="s">
        <v>21</v>
      </c>
      <c r="X66" s="124">
        <v>1000</v>
      </c>
      <c r="Y66" s="124">
        <v>0</v>
      </c>
      <c r="Z66" s="124">
        <v>1000</v>
      </c>
      <c r="AA66" s="125" t="s">
        <v>38</v>
      </c>
      <c r="AB66" s="125">
        <v>2144</v>
      </c>
      <c r="AC66" s="129">
        <v>44629</v>
      </c>
      <c r="AD66" s="629"/>
      <c r="AE66" s="698"/>
      <c r="AF66" s="585"/>
      <c r="AG66" s="357" t="s">
        <v>21</v>
      </c>
      <c r="AH66" s="124">
        <v>1000</v>
      </c>
      <c r="AI66" s="124"/>
      <c r="AJ66" s="124">
        <v>1000</v>
      </c>
      <c r="AK66" s="125" t="s">
        <v>47</v>
      </c>
      <c r="AL66" s="125">
        <v>3470</v>
      </c>
      <c r="AM66" s="129">
        <v>44988</v>
      </c>
      <c r="AN66" s="629"/>
      <c r="AO66" s="336"/>
      <c r="AP66" s="335"/>
    </row>
    <row r="67" spans="1:42" ht="23.1" customHeight="1" x14ac:dyDescent="0.25">
      <c r="A67" s="423"/>
      <c r="B67" s="877"/>
      <c r="C67" s="357" t="s">
        <v>22</v>
      </c>
      <c r="D67" s="124">
        <v>1000</v>
      </c>
      <c r="E67" s="124">
        <v>0</v>
      </c>
      <c r="F67" s="124">
        <v>1000</v>
      </c>
      <c r="G67" s="125" t="s">
        <v>38</v>
      </c>
      <c r="H67" s="125">
        <v>201</v>
      </c>
      <c r="I67" s="129">
        <v>43941</v>
      </c>
      <c r="J67" s="125"/>
      <c r="K67" s="358"/>
      <c r="L67" s="585"/>
      <c r="M67" s="357" t="s">
        <v>22</v>
      </c>
      <c r="N67" s="124">
        <v>1000</v>
      </c>
      <c r="O67" s="124">
        <v>0</v>
      </c>
      <c r="P67" s="124">
        <v>1000</v>
      </c>
      <c r="Q67" s="125" t="s">
        <v>38</v>
      </c>
      <c r="R67" s="125">
        <v>956</v>
      </c>
      <c r="S67" s="129">
        <v>44309</v>
      </c>
      <c r="T67" s="125"/>
      <c r="U67" s="358"/>
      <c r="V67" s="585"/>
      <c r="W67" s="357" t="s">
        <v>22</v>
      </c>
      <c r="X67" s="124">
        <v>1000</v>
      </c>
      <c r="Y67" s="124">
        <v>0</v>
      </c>
      <c r="Z67" s="124">
        <v>1000</v>
      </c>
      <c r="AA67" s="125" t="s">
        <v>38</v>
      </c>
      <c r="AB67" s="125">
        <v>2223</v>
      </c>
      <c r="AC67" s="129">
        <v>44667</v>
      </c>
      <c r="AD67" s="629"/>
      <c r="AE67" s="698"/>
      <c r="AF67" s="585"/>
      <c r="AG67" s="357" t="s">
        <v>22</v>
      </c>
      <c r="AH67" s="124">
        <v>1000</v>
      </c>
      <c r="AI67" s="124"/>
      <c r="AJ67" s="124">
        <v>1000</v>
      </c>
      <c r="AK67" s="125" t="s">
        <v>50</v>
      </c>
      <c r="AL67" s="125">
        <v>3570</v>
      </c>
      <c r="AM67" s="129">
        <v>45019</v>
      </c>
      <c r="AN67" s="629"/>
      <c r="AO67" s="336"/>
      <c r="AP67" s="335"/>
    </row>
    <row r="68" spans="1:42" ht="23.1" customHeight="1" x14ac:dyDescent="0.25">
      <c r="A68" s="423"/>
      <c r="B68" s="877"/>
      <c r="C68" s="357" t="s">
        <v>23</v>
      </c>
      <c r="D68" s="124">
        <v>1000</v>
      </c>
      <c r="E68" s="124">
        <v>0</v>
      </c>
      <c r="F68" s="124">
        <v>1000</v>
      </c>
      <c r="G68" s="125" t="s">
        <v>38</v>
      </c>
      <c r="H68" s="125">
        <v>243</v>
      </c>
      <c r="I68" s="129">
        <v>43976</v>
      </c>
      <c r="J68" s="125"/>
      <c r="K68" s="358"/>
      <c r="L68" s="585"/>
      <c r="M68" s="357" t="s">
        <v>23</v>
      </c>
      <c r="N68" s="124">
        <v>1000</v>
      </c>
      <c r="O68" s="124">
        <v>0</v>
      </c>
      <c r="P68" s="124">
        <v>1000</v>
      </c>
      <c r="Q68" s="125" t="s">
        <v>38</v>
      </c>
      <c r="R68" s="125">
        <v>1006</v>
      </c>
      <c r="S68" s="129">
        <v>44344</v>
      </c>
      <c r="T68" s="125"/>
      <c r="U68" s="358"/>
      <c r="V68" s="585"/>
      <c r="W68" s="357" t="s">
        <v>23</v>
      </c>
      <c r="X68" s="124">
        <v>1000</v>
      </c>
      <c r="Y68" s="124">
        <v>0</v>
      </c>
      <c r="Z68" s="124">
        <v>1000</v>
      </c>
      <c r="AA68" s="125" t="s">
        <v>38</v>
      </c>
      <c r="AB68" s="125">
        <v>2286</v>
      </c>
      <c r="AC68" s="129">
        <v>44683</v>
      </c>
      <c r="AD68" s="629"/>
      <c r="AE68" s="698"/>
      <c r="AF68" s="585"/>
      <c r="AG68" s="357" t="s">
        <v>23</v>
      </c>
      <c r="AH68" s="124">
        <v>1000</v>
      </c>
      <c r="AI68" s="124"/>
      <c r="AJ68" s="124">
        <v>1000</v>
      </c>
      <c r="AK68" s="125" t="s">
        <v>50</v>
      </c>
      <c r="AL68" s="125">
        <v>3720</v>
      </c>
      <c r="AM68" s="129">
        <v>45047</v>
      </c>
      <c r="AN68" s="629"/>
      <c r="AO68" s="336"/>
      <c r="AP68" s="335"/>
    </row>
    <row r="69" spans="1:42" ht="23.1" customHeight="1" x14ac:dyDescent="0.25">
      <c r="A69" s="423"/>
      <c r="B69" s="877"/>
      <c r="C69" s="357" t="s">
        <v>24</v>
      </c>
      <c r="D69" s="124">
        <v>1000</v>
      </c>
      <c r="E69" s="124">
        <v>0</v>
      </c>
      <c r="F69" s="124">
        <v>1000</v>
      </c>
      <c r="G69" s="125" t="s">
        <v>38</v>
      </c>
      <c r="H69" s="125">
        <v>377</v>
      </c>
      <c r="I69" s="129">
        <v>44008</v>
      </c>
      <c r="J69" s="125"/>
      <c r="K69" s="358"/>
      <c r="L69" s="585"/>
      <c r="M69" s="357" t="s">
        <v>24</v>
      </c>
      <c r="N69" s="124">
        <v>1000</v>
      </c>
      <c r="O69" s="124">
        <v>0</v>
      </c>
      <c r="P69" s="124">
        <v>1000</v>
      </c>
      <c r="Q69" s="125" t="s">
        <v>38</v>
      </c>
      <c r="R69" s="125">
        <v>1081</v>
      </c>
      <c r="S69" s="129">
        <v>44373</v>
      </c>
      <c r="T69" s="125"/>
      <c r="U69" s="358"/>
      <c r="V69" s="585"/>
      <c r="W69" s="357" t="s">
        <v>24</v>
      </c>
      <c r="X69" s="124">
        <v>1000</v>
      </c>
      <c r="Y69" s="124">
        <v>0</v>
      </c>
      <c r="Z69" s="124">
        <v>1000</v>
      </c>
      <c r="AA69" s="125" t="s">
        <v>50</v>
      </c>
      <c r="AB69" s="125">
        <v>2371</v>
      </c>
      <c r="AC69" s="129">
        <v>44715</v>
      </c>
      <c r="AD69" s="629"/>
      <c r="AE69" s="698"/>
      <c r="AF69" s="585"/>
      <c r="AG69" s="357" t="s">
        <v>24</v>
      </c>
      <c r="AH69" s="124">
        <v>1000</v>
      </c>
      <c r="AI69" s="124"/>
      <c r="AJ69" s="124">
        <v>1000</v>
      </c>
      <c r="AK69" s="125" t="s">
        <v>50</v>
      </c>
      <c r="AL69" s="125">
        <v>3812</v>
      </c>
      <c r="AM69" s="129">
        <v>45079</v>
      </c>
      <c r="AN69" s="629"/>
      <c r="AO69" s="336"/>
      <c r="AP69" s="335"/>
    </row>
    <row r="70" spans="1:42" ht="23.1" customHeight="1" x14ac:dyDescent="0.25">
      <c r="A70" s="423"/>
      <c r="B70" s="877"/>
      <c r="C70" s="357" t="s">
        <v>25</v>
      </c>
      <c r="D70" s="124">
        <v>1000</v>
      </c>
      <c r="E70" s="124">
        <v>0</v>
      </c>
      <c r="F70" s="124">
        <v>1000</v>
      </c>
      <c r="G70" s="125" t="s">
        <v>38</v>
      </c>
      <c r="H70" s="125">
        <v>377</v>
      </c>
      <c r="I70" s="129">
        <v>44040</v>
      </c>
      <c r="J70" s="125"/>
      <c r="K70" s="358"/>
      <c r="L70" s="585"/>
      <c r="M70" s="357" t="s">
        <v>25</v>
      </c>
      <c r="N70" s="124">
        <v>1000</v>
      </c>
      <c r="O70" s="124">
        <v>0</v>
      </c>
      <c r="P70" s="124">
        <v>1000</v>
      </c>
      <c r="Q70" s="125" t="s">
        <v>38</v>
      </c>
      <c r="R70" s="125">
        <v>1162</v>
      </c>
      <c r="S70" s="129">
        <v>44404</v>
      </c>
      <c r="T70" s="125"/>
      <c r="U70" s="358"/>
      <c r="V70" s="585"/>
      <c r="W70" s="357" t="s">
        <v>25</v>
      </c>
      <c r="X70" s="124">
        <v>1000</v>
      </c>
      <c r="Y70" s="124">
        <v>0</v>
      </c>
      <c r="Z70" s="124">
        <v>1000</v>
      </c>
      <c r="AA70" s="125" t="s">
        <v>50</v>
      </c>
      <c r="AB70" s="125">
        <v>2473</v>
      </c>
      <c r="AC70" s="129">
        <v>44744</v>
      </c>
      <c r="AD70" s="629"/>
      <c r="AE70" s="698"/>
      <c r="AF70" s="585"/>
      <c r="AG70" s="357" t="s">
        <v>25</v>
      </c>
      <c r="AH70" s="124">
        <v>1000</v>
      </c>
      <c r="AI70" s="124"/>
      <c r="AJ70" s="124">
        <v>1000</v>
      </c>
      <c r="AK70" s="125" t="s">
        <v>50</v>
      </c>
      <c r="AL70" s="125">
        <v>3910</v>
      </c>
      <c r="AM70" s="129">
        <v>45109</v>
      </c>
      <c r="AN70" s="629"/>
      <c r="AO70" s="336"/>
      <c r="AP70" s="335"/>
    </row>
    <row r="71" spans="1:42" ht="23.1" customHeight="1" x14ac:dyDescent="0.25">
      <c r="A71" s="423"/>
      <c r="B71" s="877"/>
      <c r="C71" s="357" t="s">
        <v>26</v>
      </c>
      <c r="D71" s="124">
        <v>1000</v>
      </c>
      <c r="E71" s="124">
        <v>0</v>
      </c>
      <c r="F71" s="124">
        <v>1000</v>
      </c>
      <c r="G71" s="125" t="s">
        <v>38</v>
      </c>
      <c r="H71" s="125">
        <v>428</v>
      </c>
      <c r="I71" s="129">
        <v>44072</v>
      </c>
      <c r="J71" s="125"/>
      <c r="K71" s="358"/>
      <c r="L71" s="585"/>
      <c r="M71" s="357" t="s">
        <v>26</v>
      </c>
      <c r="N71" s="124">
        <v>1000</v>
      </c>
      <c r="O71" s="124">
        <v>0</v>
      </c>
      <c r="P71" s="124">
        <v>1000</v>
      </c>
      <c r="Q71" s="125" t="s">
        <v>38</v>
      </c>
      <c r="R71" s="125">
        <v>1234</v>
      </c>
      <c r="S71" s="129">
        <v>44437</v>
      </c>
      <c r="T71" s="125"/>
      <c r="U71" s="358"/>
      <c r="V71" s="585"/>
      <c r="W71" s="357" t="s">
        <v>26</v>
      </c>
      <c r="X71" s="124">
        <v>1000</v>
      </c>
      <c r="Y71" s="124">
        <v>0</v>
      </c>
      <c r="Z71" s="124">
        <v>1000</v>
      </c>
      <c r="AA71" s="125" t="s">
        <v>47</v>
      </c>
      <c r="AB71" s="125">
        <v>2581</v>
      </c>
      <c r="AC71" s="129">
        <v>44775</v>
      </c>
      <c r="AD71" s="629"/>
      <c r="AE71" s="698"/>
      <c r="AF71" s="585"/>
      <c r="AG71" s="357" t="s">
        <v>26</v>
      </c>
      <c r="AH71" s="124">
        <v>1000</v>
      </c>
      <c r="AI71" s="124"/>
      <c r="AJ71" s="124">
        <v>1000</v>
      </c>
      <c r="AK71" s="125" t="s">
        <v>50</v>
      </c>
      <c r="AL71" s="125">
        <v>4038</v>
      </c>
      <c r="AM71" s="129">
        <v>45140</v>
      </c>
      <c r="AN71" s="629"/>
      <c r="AO71" s="336"/>
      <c r="AP71" s="335"/>
    </row>
    <row r="72" spans="1:42" ht="23.1" customHeight="1" x14ac:dyDescent="0.25">
      <c r="A72" s="423"/>
      <c r="B72" s="877"/>
      <c r="C72" s="357" t="s">
        <v>27</v>
      </c>
      <c r="D72" s="124">
        <v>1000</v>
      </c>
      <c r="E72" s="124">
        <v>0</v>
      </c>
      <c r="F72" s="124">
        <v>1000</v>
      </c>
      <c r="G72" s="125" t="s">
        <v>38</v>
      </c>
      <c r="H72" s="125">
        <v>486</v>
      </c>
      <c r="I72" s="129">
        <v>44099</v>
      </c>
      <c r="J72" s="125"/>
      <c r="K72" s="358"/>
      <c r="L72" s="585"/>
      <c r="M72" s="357" t="s">
        <v>27</v>
      </c>
      <c r="N72" s="124">
        <v>1000</v>
      </c>
      <c r="O72" s="124">
        <v>0</v>
      </c>
      <c r="P72" s="124">
        <v>1000</v>
      </c>
      <c r="Q72" s="125" t="s">
        <v>38</v>
      </c>
      <c r="R72" s="125">
        <v>1323</v>
      </c>
      <c r="S72" s="129">
        <v>44466</v>
      </c>
      <c r="T72" s="125"/>
      <c r="U72" s="358"/>
      <c r="V72" s="585"/>
      <c r="W72" s="357" t="s">
        <v>27</v>
      </c>
      <c r="X72" s="124">
        <v>1000</v>
      </c>
      <c r="Y72" s="124">
        <v>0</v>
      </c>
      <c r="Z72" s="124">
        <v>1000</v>
      </c>
      <c r="AA72" s="125" t="s">
        <v>47</v>
      </c>
      <c r="AB72" s="125">
        <v>2694</v>
      </c>
      <c r="AC72" s="129">
        <v>44806</v>
      </c>
      <c r="AD72" s="629"/>
      <c r="AE72" s="698"/>
      <c r="AF72" s="585"/>
      <c r="AG72" s="357" t="s">
        <v>27</v>
      </c>
      <c r="AH72" s="124"/>
      <c r="AI72" s="124"/>
      <c r="AJ72" s="124"/>
      <c r="AK72" s="125"/>
      <c r="AL72" s="125"/>
      <c r="AM72" s="129"/>
      <c r="AN72" s="629"/>
      <c r="AO72" s="336"/>
      <c r="AP72" s="335"/>
    </row>
    <row r="73" spans="1:42" ht="23.1" customHeight="1" x14ac:dyDescent="0.25">
      <c r="A73" s="423"/>
      <c r="B73" s="877"/>
      <c r="C73" s="357" t="s">
        <v>28</v>
      </c>
      <c r="D73" s="124">
        <v>1000</v>
      </c>
      <c r="E73" s="124">
        <v>0</v>
      </c>
      <c r="F73" s="124">
        <v>1000</v>
      </c>
      <c r="G73" s="125" t="s">
        <v>38</v>
      </c>
      <c r="H73" s="125">
        <v>558</v>
      </c>
      <c r="I73" s="129">
        <v>44120</v>
      </c>
      <c r="J73" s="125"/>
      <c r="K73" s="358"/>
      <c r="L73" s="585"/>
      <c r="M73" s="357" t="s">
        <v>28</v>
      </c>
      <c r="N73" s="124">
        <v>1000</v>
      </c>
      <c r="O73" s="124">
        <v>0</v>
      </c>
      <c r="P73" s="124">
        <v>1000</v>
      </c>
      <c r="Q73" s="125" t="s">
        <v>38</v>
      </c>
      <c r="R73" s="125">
        <v>1389</v>
      </c>
      <c r="S73" s="129">
        <v>44498</v>
      </c>
      <c r="T73" s="125"/>
      <c r="U73" s="358"/>
      <c r="V73" s="585"/>
      <c r="W73" s="357" t="s">
        <v>28</v>
      </c>
      <c r="X73" s="124">
        <v>1000</v>
      </c>
      <c r="Y73" s="124">
        <v>0</v>
      </c>
      <c r="Z73" s="124">
        <v>1000</v>
      </c>
      <c r="AA73" s="125" t="s">
        <v>47</v>
      </c>
      <c r="AB73" s="125">
        <v>2890</v>
      </c>
      <c r="AC73" s="129">
        <v>44835</v>
      </c>
      <c r="AD73" s="629"/>
      <c r="AE73" s="698"/>
      <c r="AF73" s="585"/>
      <c r="AG73" s="357" t="s">
        <v>28</v>
      </c>
      <c r="AH73" s="124"/>
      <c r="AI73" s="124"/>
      <c r="AJ73" s="124"/>
      <c r="AK73" s="125"/>
      <c r="AL73" s="125"/>
      <c r="AM73" s="129"/>
      <c r="AN73" s="629"/>
      <c r="AO73" s="336"/>
      <c r="AP73" s="335"/>
    </row>
    <row r="74" spans="1:42" ht="23.1" customHeight="1" x14ac:dyDescent="0.25">
      <c r="A74" s="423"/>
      <c r="B74" s="877"/>
      <c r="C74" s="357" t="s">
        <v>29</v>
      </c>
      <c r="D74" s="124">
        <v>1000</v>
      </c>
      <c r="E74" s="124">
        <v>0</v>
      </c>
      <c r="F74" s="124">
        <v>1000</v>
      </c>
      <c r="G74" s="125" t="s">
        <v>38</v>
      </c>
      <c r="H74" s="125">
        <v>616</v>
      </c>
      <c r="I74" s="129">
        <v>44163</v>
      </c>
      <c r="J74" s="125"/>
      <c r="K74" s="358"/>
      <c r="L74" s="585"/>
      <c r="M74" s="357" t="s">
        <v>29</v>
      </c>
      <c r="N74" s="124">
        <v>1000</v>
      </c>
      <c r="O74" s="124">
        <v>0</v>
      </c>
      <c r="P74" s="124">
        <v>1000</v>
      </c>
      <c r="Q74" s="125" t="s">
        <v>38</v>
      </c>
      <c r="R74" s="125">
        <v>1570</v>
      </c>
      <c r="S74" s="129">
        <v>44526</v>
      </c>
      <c r="T74" s="125"/>
      <c r="U74" s="358"/>
      <c r="V74" s="585"/>
      <c r="W74" s="357" t="s">
        <v>29</v>
      </c>
      <c r="X74" s="124">
        <v>1000</v>
      </c>
      <c r="Y74" s="124">
        <v>0</v>
      </c>
      <c r="Z74" s="124">
        <v>1000</v>
      </c>
      <c r="AA74" s="125" t="s">
        <v>47</v>
      </c>
      <c r="AB74" s="125">
        <v>2980</v>
      </c>
      <c r="AC74" s="129">
        <v>44866</v>
      </c>
      <c r="AD74" s="629"/>
      <c r="AE74" s="698"/>
      <c r="AF74" s="585"/>
      <c r="AG74" s="357" t="s">
        <v>29</v>
      </c>
      <c r="AH74" s="124"/>
      <c r="AI74" s="124"/>
      <c r="AJ74" s="124"/>
      <c r="AK74" s="125"/>
      <c r="AL74" s="125"/>
      <c r="AM74" s="129"/>
      <c r="AN74" s="629"/>
      <c r="AO74" s="336"/>
      <c r="AP74" s="335"/>
    </row>
    <row r="75" spans="1:42" ht="23.1" customHeight="1" x14ac:dyDescent="0.25">
      <c r="A75" s="423"/>
      <c r="B75" s="877"/>
      <c r="C75" s="360" t="s">
        <v>30</v>
      </c>
      <c r="D75" s="278">
        <v>1000</v>
      </c>
      <c r="E75" s="124">
        <v>0</v>
      </c>
      <c r="F75" s="124">
        <v>1000</v>
      </c>
      <c r="G75" s="125" t="s">
        <v>38</v>
      </c>
      <c r="H75" s="125">
        <v>672</v>
      </c>
      <c r="I75" s="129">
        <v>44190</v>
      </c>
      <c r="J75" s="361"/>
      <c r="K75" s="362"/>
      <c r="L75" s="586"/>
      <c r="M75" s="360" t="s">
        <v>30</v>
      </c>
      <c r="N75" s="278">
        <v>1000</v>
      </c>
      <c r="O75" s="124">
        <v>0</v>
      </c>
      <c r="P75" s="124">
        <v>1000</v>
      </c>
      <c r="Q75" s="125" t="s">
        <v>38</v>
      </c>
      <c r="R75" s="125">
        <v>1649</v>
      </c>
      <c r="S75" s="129">
        <v>44559</v>
      </c>
      <c r="T75" s="125"/>
      <c r="U75" s="358"/>
      <c r="V75" s="586"/>
      <c r="W75" s="360" t="s">
        <v>30</v>
      </c>
      <c r="X75" s="278">
        <v>1000</v>
      </c>
      <c r="Y75" s="124">
        <v>0</v>
      </c>
      <c r="Z75" s="124">
        <v>1000</v>
      </c>
      <c r="AA75" s="125" t="s">
        <v>47</v>
      </c>
      <c r="AB75" s="125">
        <v>3092</v>
      </c>
      <c r="AC75" s="129">
        <v>44898</v>
      </c>
      <c r="AD75" s="629"/>
      <c r="AE75" s="698"/>
      <c r="AF75" s="586"/>
      <c r="AG75" s="360" t="s">
        <v>30</v>
      </c>
      <c r="AH75" s="278"/>
      <c r="AI75" s="124"/>
      <c r="AJ75" s="124"/>
      <c r="AK75" s="125"/>
      <c r="AL75" s="125"/>
      <c r="AM75" s="129"/>
      <c r="AN75" s="629"/>
      <c r="AO75" s="338"/>
      <c r="AP75" s="339"/>
    </row>
    <row r="76" spans="1:42" ht="23.1" customHeight="1" x14ac:dyDescent="0.25">
      <c r="A76" s="424"/>
      <c r="B76" s="878"/>
      <c r="C76" s="364"/>
      <c r="D76" s="365">
        <f>SUM(D64:D75)</f>
        <v>12000</v>
      </c>
      <c r="E76" s="365">
        <f>SUM(E64:E75)</f>
        <v>0</v>
      </c>
      <c r="F76" s="365">
        <f>SUM(F64:F75)</f>
        <v>12000</v>
      </c>
      <c r="G76" s="340"/>
      <c r="H76" s="340"/>
      <c r="I76" s="366"/>
      <c r="J76" s="340"/>
      <c r="K76" s="367"/>
      <c r="L76" s="587"/>
      <c r="M76" s="364"/>
      <c r="N76" s="365">
        <f>SUM(N63:N75)</f>
        <v>24000</v>
      </c>
      <c r="O76" s="365">
        <f>SUM(O63:O75)</f>
        <v>0</v>
      </c>
      <c r="P76" s="365">
        <f>SUM(P63:P75)</f>
        <v>24000</v>
      </c>
      <c r="Q76" s="340"/>
      <c r="R76" s="340"/>
      <c r="S76" s="340"/>
      <c r="T76" s="340"/>
      <c r="U76" s="367"/>
      <c r="V76" s="587"/>
      <c r="W76" s="364"/>
      <c r="X76" s="365">
        <f>SUM(X63:X75)</f>
        <v>36000</v>
      </c>
      <c r="Y76" s="365">
        <f>SUM(Y63:Y75)</f>
        <v>0</v>
      </c>
      <c r="Z76" s="365">
        <f>SUM(Z63:Z75)</f>
        <v>36000</v>
      </c>
      <c r="AA76" s="340"/>
      <c r="AB76" s="340"/>
      <c r="AC76" s="340"/>
      <c r="AD76" s="340"/>
      <c r="AE76" s="613"/>
      <c r="AF76" s="587"/>
      <c r="AG76" s="364"/>
      <c r="AH76" s="365">
        <f>SUM(AH63:AH75)</f>
        <v>44000</v>
      </c>
      <c r="AI76" s="365">
        <f>SUM(AI63:AI75)</f>
        <v>0</v>
      </c>
      <c r="AJ76" s="365">
        <f>SUM(AJ63:AJ75)</f>
        <v>44000</v>
      </c>
      <c r="AK76" s="340"/>
      <c r="AL76" s="340"/>
      <c r="AM76" s="340"/>
      <c r="AN76" s="340"/>
      <c r="AO76" s="365"/>
      <c r="AP76" s="340"/>
    </row>
    <row r="77" spans="1:42" ht="23.1" customHeight="1" x14ac:dyDescent="0.25">
      <c r="B77" s="106"/>
      <c r="C77" s="65"/>
      <c r="D77" s="66"/>
      <c r="E77" s="66"/>
      <c r="F77" s="66"/>
      <c r="G77" s="67"/>
      <c r="H77" s="67"/>
      <c r="I77" s="68"/>
      <c r="J77" s="67"/>
      <c r="K77" s="67"/>
      <c r="L77" s="588"/>
      <c r="M77" s="67"/>
      <c r="N77" s="66"/>
      <c r="O77" s="66"/>
      <c r="P77" s="66"/>
      <c r="Q77" s="67"/>
      <c r="R77" s="67"/>
      <c r="S77" s="67"/>
      <c r="T77" s="67"/>
      <c r="U77" s="67"/>
      <c r="V77" s="588"/>
      <c r="W77" s="67"/>
      <c r="X77" s="66"/>
      <c r="Y77" s="66"/>
      <c r="Z77" s="66"/>
      <c r="AA77" s="67"/>
      <c r="AB77" s="67"/>
      <c r="AC77" s="67"/>
      <c r="AD77" s="67"/>
      <c r="AE77" s="67"/>
      <c r="AF77" s="588"/>
      <c r="AG77" s="67"/>
      <c r="AH77" s="66"/>
      <c r="AI77" s="66"/>
      <c r="AJ77" s="66"/>
      <c r="AK77" s="67"/>
      <c r="AL77" s="67"/>
      <c r="AM77" s="67"/>
      <c r="AN77" s="67"/>
      <c r="AO77" s="777"/>
      <c r="AP77" s="123"/>
    </row>
    <row r="78" spans="1:42" ht="23.1" customHeight="1" x14ac:dyDescent="0.25">
      <c r="B78" s="107"/>
      <c r="C78" s="70"/>
      <c r="D78" s="71"/>
      <c r="E78" s="72"/>
      <c r="F78" s="73"/>
      <c r="G78" s="72"/>
      <c r="H78" s="73"/>
      <c r="I78" s="73"/>
      <c r="J78" s="73"/>
      <c r="K78" s="74"/>
      <c r="L78" s="584"/>
      <c r="M78" s="75" t="s">
        <v>42</v>
      </c>
      <c r="N78" s="76">
        <f>D91</f>
        <v>12000</v>
      </c>
      <c r="O78" s="76">
        <f>E91</f>
        <v>870</v>
      </c>
      <c r="P78" s="76">
        <f>F91</f>
        <v>12000</v>
      </c>
      <c r="Q78" s="72"/>
      <c r="R78" s="73"/>
      <c r="S78" s="73"/>
      <c r="T78" s="73"/>
      <c r="U78" s="74"/>
      <c r="V78" s="584"/>
      <c r="W78" s="75" t="s">
        <v>42</v>
      </c>
      <c r="X78" s="76">
        <f>N91</f>
        <v>24000</v>
      </c>
      <c r="Y78" s="76">
        <f>O91</f>
        <v>1170</v>
      </c>
      <c r="Z78" s="76">
        <f>P91</f>
        <v>24120</v>
      </c>
      <c r="AA78" s="72"/>
      <c r="AB78" s="73"/>
      <c r="AC78" s="73"/>
      <c r="AD78" s="73"/>
      <c r="AE78" s="73"/>
      <c r="AF78" s="584"/>
      <c r="AG78" s="75" t="s">
        <v>42</v>
      </c>
      <c r="AH78" s="76">
        <f>X91</f>
        <v>36000</v>
      </c>
      <c r="AI78" s="76">
        <f>Y91</f>
        <v>1560</v>
      </c>
      <c r="AJ78" s="76">
        <f>Z91</f>
        <v>35120</v>
      </c>
      <c r="AK78" s="72"/>
      <c r="AL78" s="73"/>
      <c r="AM78" s="73"/>
      <c r="AN78" s="73"/>
      <c r="AO78" s="776" t="s">
        <v>221</v>
      </c>
      <c r="AP78" s="183" t="s">
        <v>36</v>
      </c>
    </row>
    <row r="79" spans="1:42" ht="23.1" customHeight="1" x14ac:dyDescent="0.25">
      <c r="A79" s="201" t="s">
        <v>8</v>
      </c>
      <c r="B79" s="232">
        <v>214</v>
      </c>
      <c r="C79" s="77" t="s">
        <v>19</v>
      </c>
      <c r="D79" s="78">
        <v>1000</v>
      </c>
      <c r="E79" s="78">
        <v>110</v>
      </c>
      <c r="F79" s="48">
        <v>1000</v>
      </c>
      <c r="G79" s="45" t="s">
        <v>38</v>
      </c>
      <c r="H79" s="45">
        <v>628</v>
      </c>
      <c r="I79" s="47">
        <v>44167</v>
      </c>
      <c r="J79" s="172">
        <v>43831</v>
      </c>
      <c r="K79" s="81"/>
      <c r="L79" s="585"/>
      <c r="M79" s="77" t="s">
        <v>19</v>
      </c>
      <c r="N79" s="78">
        <v>1000</v>
      </c>
      <c r="O79" s="48">
        <v>30</v>
      </c>
      <c r="P79" s="48">
        <v>1120</v>
      </c>
      <c r="Q79" s="45" t="s">
        <v>38</v>
      </c>
      <c r="R79" s="45">
        <v>923</v>
      </c>
      <c r="S79" s="47">
        <v>44293</v>
      </c>
      <c r="T79" s="172">
        <v>44197</v>
      </c>
      <c r="U79" s="81"/>
      <c r="V79" s="585"/>
      <c r="W79" s="77" t="s">
        <v>19</v>
      </c>
      <c r="X79" s="78">
        <v>1000</v>
      </c>
      <c r="Y79" s="87">
        <v>50</v>
      </c>
      <c r="Z79" s="78">
        <v>0</v>
      </c>
      <c r="AA79" s="79" t="s">
        <v>38</v>
      </c>
      <c r="AB79" s="79" t="s">
        <v>38</v>
      </c>
      <c r="AC79" s="80" t="s">
        <v>38</v>
      </c>
      <c r="AD79" s="651"/>
      <c r="AE79" s="607"/>
      <c r="AF79" s="585"/>
      <c r="AG79" s="77" t="s">
        <v>19</v>
      </c>
      <c r="AH79" s="78">
        <v>1000</v>
      </c>
      <c r="AI79" s="87">
        <v>30</v>
      </c>
      <c r="AJ79" s="78">
        <v>1000</v>
      </c>
      <c r="AK79" s="79" t="s">
        <v>47</v>
      </c>
      <c r="AL79" s="79">
        <v>3372</v>
      </c>
      <c r="AM79" s="80">
        <v>44960</v>
      </c>
      <c r="AN79" s="856">
        <v>44896</v>
      </c>
      <c r="AO79" s="177">
        <f>AH91+AI91-AJ91</f>
        <v>2560</v>
      </c>
      <c r="AP79" s="334" t="s">
        <v>1028</v>
      </c>
    </row>
    <row r="80" spans="1:42" ht="23.1" customHeight="1" x14ac:dyDescent="0.25">
      <c r="A80" s="199"/>
      <c r="B80" s="882" t="s">
        <v>81</v>
      </c>
      <c r="C80" s="77" t="s">
        <v>20</v>
      </c>
      <c r="D80" s="78">
        <v>1000</v>
      </c>
      <c r="E80" s="78">
        <v>110</v>
      </c>
      <c r="F80" s="48">
        <v>1000</v>
      </c>
      <c r="G80" s="45" t="s">
        <v>38</v>
      </c>
      <c r="H80" s="45">
        <v>693</v>
      </c>
      <c r="I80" s="47">
        <v>44202</v>
      </c>
      <c r="J80" s="172">
        <v>43862</v>
      </c>
      <c r="K80" s="81"/>
      <c r="L80" s="585"/>
      <c r="M80" s="77" t="s">
        <v>20</v>
      </c>
      <c r="N80" s="78">
        <v>1000</v>
      </c>
      <c r="O80" s="48">
        <v>30</v>
      </c>
      <c r="P80" s="48">
        <v>1000</v>
      </c>
      <c r="Q80" s="45" t="s">
        <v>38</v>
      </c>
      <c r="R80" s="45">
        <v>968</v>
      </c>
      <c r="S80" s="47">
        <v>47971</v>
      </c>
      <c r="T80" s="172">
        <v>44228</v>
      </c>
      <c r="U80" s="81"/>
      <c r="V80" s="585"/>
      <c r="W80" s="77" t="s">
        <v>20</v>
      </c>
      <c r="X80" s="78">
        <v>1000</v>
      </c>
      <c r="Y80" s="78">
        <v>40</v>
      </c>
      <c r="Z80" s="48">
        <v>2000</v>
      </c>
      <c r="AA80" s="45" t="s">
        <v>47</v>
      </c>
      <c r="AB80" s="45">
        <v>2418</v>
      </c>
      <c r="AC80" s="47">
        <v>44725</v>
      </c>
      <c r="AD80" s="277" t="s">
        <v>810</v>
      </c>
      <c r="AE80" s="697"/>
      <c r="AF80" s="585"/>
      <c r="AG80" s="77" t="s">
        <v>20</v>
      </c>
      <c r="AH80" s="78">
        <v>1000</v>
      </c>
      <c r="AI80" s="78">
        <v>30</v>
      </c>
      <c r="AJ80" s="78">
        <v>1000</v>
      </c>
      <c r="AK80" s="79" t="s">
        <v>47</v>
      </c>
      <c r="AL80" s="79">
        <v>3469</v>
      </c>
      <c r="AM80" s="80">
        <v>44988</v>
      </c>
      <c r="AN80" s="227">
        <v>44927</v>
      </c>
      <c r="AO80" s="277"/>
      <c r="AP80" s="179"/>
    </row>
    <row r="81" spans="1:42" ht="23.1" customHeight="1" x14ac:dyDescent="0.25">
      <c r="A81" s="199"/>
      <c r="B81" s="882"/>
      <c r="C81" s="77" t="s">
        <v>21</v>
      </c>
      <c r="D81" s="78">
        <v>1000</v>
      </c>
      <c r="E81" s="124">
        <v>110</v>
      </c>
      <c r="F81" s="276">
        <v>5000</v>
      </c>
      <c r="G81" s="126" t="s">
        <v>38</v>
      </c>
      <c r="H81" s="126">
        <v>803</v>
      </c>
      <c r="I81" s="127">
        <v>44228</v>
      </c>
      <c r="J81" s="125" t="s">
        <v>807</v>
      </c>
      <c r="K81" s="81"/>
      <c r="L81" s="585"/>
      <c r="M81" s="77" t="s">
        <v>21</v>
      </c>
      <c r="N81" s="78">
        <v>1000</v>
      </c>
      <c r="O81" s="48">
        <v>30</v>
      </c>
      <c r="P81" s="48">
        <v>1000</v>
      </c>
      <c r="Q81" s="45" t="s">
        <v>38</v>
      </c>
      <c r="R81" s="45">
        <v>1035</v>
      </c>
      <c r="S81" s="47">
        <v>44353</v>
      </c>
      <c r="T81" s="172">
        <v>44256</v>
      </c>
      <c r="U81" s="81"/>
      <c r="V81" s="585"/>
      <c r="W81" s="77" t="s">
        <v>21</v>
      </c>
      <c r="X81" s="78">
        <v>1000</v>
      </c>
      <c r="Y81" s="87">
        <v>40</v>
      </c>
      <c r="Z81" s="48">
        <v>1000</v>
      </c>
      <c r="AA81" s="45" t="s">
        <v>47</v>
      </c>
      <c r="AB81" s="45">
        <v>2485</v>
      </c>
      <c r="AC81" s="47">
        <v>44745</v>
      </c>
      <c r="AD81" s="227">
        <v>44621</v>
      </c>
      <c r="AE81" s="697"/>
      <c r="AF81" s="585"/>
      <c r="AG81" s="77" t="s">
        <v>21</v>
      </c>
      <c r="AH81" s="78">
        <v>1000</v>
      </c>
      <c r="AI81" s="87">
        <v>20</v>
      </c>
      <c r="AJ81" s="78">
        <v>1000</v>
      </c>
      <c r="AK81" s="79" t="s">
        <v>44</v>
      </c>
      <c r="AL81" s="79">
        <v>3735</v>
      </c>
      <c r="AM81" s="80">
        <v>44987</v>
      </c>
      <c r="AN81" s="227">
        <v>44958</v>
      </c>
      <c r="AO81" s="180">
        <v>1000</v>
      </c>
      <c r="AP81" s="179" t="s">
        <v>847</v>
      </c>
    </row>
    <row r="82" spans="1:42" ht="23.1" customHeight="1" x14ac:dyDescent="0.25">
      <c r="A82" s="199"/>
      <c r="B82" s="882"/>
      <c r="C82" s="77" t="s">
        <v>22</v>
      </c>
      <c r="D82" s="78">
        <v>1000</v>
      </c>
      <c r="E82" s="124">
        <v>100</v>
      </c>
      <c r="F82" s="48">
        <v>0</v>
      </c>
      <c r="G82" s="45" t="s">
        <v>38</v>
      </c>
      <c r="H82" s="45" t="s">
        <v>38</v>
      </c>
      <c r="I82" s="47" t="s">
        <v>38</v>
      </c>
      <c r="J82" s="79"/>
      <c r="K82" s="81"/>
      <c r="L82" s="585"/>
      <c r="M82" s="77" t="s">
        <v>22</v>
      </c>
      <c r="N82" s="78">
        <v>1000</v>
      </c>
      <c r="O82" s="48">
        <v>20</v>
      </c>
      <c r="P82" s="48">
        <v>0</v>
      </c>
      <c r="Q82" s="45" t="s">
        <v>38</v>
      </c>
      <c r="R82" s="45" t="s">
        <v>38</v>
      </c>
      <c r="S82" s="47" t="s">
        <v>38</v>
      </c>
      <c r="T82" s="79"/>
      <c r="U82" s="81"/>
      <c r="V82" s="585"/>
      <c r="W82" s="77" t="s">
        <v>22</v>
      </c>
      <c r="X82" s="78">
        <v>1000</v>
      </c>
      <c r="Y82" s="87">
        <v>40</v>
      </c>
      <c r="Z82" s="48">
        <v>1000</v>
      </c>
      <c r="AA82" s="45" t="s">
        <v>47</v>
      </c>
      <c r="AB82" s="45">
        <v>2588</v>
      </c>
      <c r="AC82" s="47">
        <v>44776</v>
      </c>
      <c r="AD82" s="227">
        <v>44652</v>
      </c>
      <c r="AE82" s="697"/>
      <c r="AF82" s="585"/>
      <c r="AG82" s="77" t="s">
        <v>22</v>
      </c>
      <c r="AH82" s="78">
        <v>1000</v>
      </c>
      <c r="AI82" s="87">
        <v>10</v>
      </c>
      <c r="AJ82" s="78">
        <v>1000</v>
      </c>
      <c r="AK82" s="79" t="s">
        <v>44</v>
      </c>
      <c r="AL82" s="79">
        <v>3736</v>
      </c>
      <c r="AM82" s="80">
        <v>45023</v>
      </c>
      <c r="AN82" s="227">
        <v>44986</v>
      </c>
      <c r="AO82" s="180">
        <v>1560</v>
      </c>
      <c r="AP82" s="179" t="s">
        <v>848</v>
      </c>
    </row>
    <row r="83" spans="1:42" ht="23.1" customHeight="1" x14ac:dyDescent="0.25">
      <c r="A83" s="199"/>
      <c r="B83" s="882"/>
      <c r="C83" s="83" t="s">
        <v>23</v>
      </c>
      <c r="D83" s="84">
        <v>1000</v>
      </c>
      <c r="E83" s="278">
        <v>90</v>
      </c>
      <c r="F83" s="42">
        <v>0</v>
      </c>
      <c r="G83" s="279" t="s">
        <v>38</v>
      </c>
      <c r="H83" s="279" t="s">
        <v>38</v>
      </c>
      <c r="I83" s="280" t="s">
        <v>38</v>
      </c>
      <c r="J83" s="85"/>
      <c r="K83" s="86"/>
      <c r="L83" s="585"/>
      <c r="M83" s="83" t="s">
        <v>23</v>
      </c>
      <c r="N83" s="84">
        <v>1000</v>
      </c>
      <c r="O83" s="42">
        <v>10</v>
      </c>
      <c r="P83" s="42">
        <v>0</v>
      </c>
      <c r="Q83" s="279" t="s">
        <v>38</v>
      </c>
      <c r="R83" s="279" t="s">
        <v>38</v>
      </c>
      <c r="S83" s="280" t="s">
        <v>38</v>
      </c>
      <c r="T83" s="85"/>
      <c r="U83" s="86"/>
      <c r="V83" s="585"/>
      <c r="W83" s="83" t="s">
        <v>23</v>
      </c>
      <c r="X83" s="84">
        <v>1000</v>
      </c>
      <c r="Y83" s="78">
        <f>Y84+10</f>
        <v>40</v>
      </c>
      <c r="Z83" s="78">
        <v>0</v>
      </c>
      <c r="AA83" s="79" t="s">
        <v>38</v>
      </c>
      <c r="AB83" s="79" t="s">
        <v>38</v>
      </c>
      <c r="AC83" s="80" t="s">
        <v>38</v>
      </c>
      <c r="AD83" s="208"/>
      <c r="AE83" s="239"/>
      <c r="AF83" s="585"/>
      <c r="AG83" s="83" t="s">
        <v>23</v>
      </c>
      <c r="AH83" s="78">
        <v>1000</v>
      </c>
      <c r="AI83" s="87">
        <v>10</v>
      </c>
      <c r="AJ83" s="78">
        <v>1000</v>
      </c>
      <c r="AK83" s="79" t="s">
        <v>44</v>
      </c>
      <c r="AL83" s="79">
        <v>3737</v>
      </c>
      <c r="AM83" s="80">
        <v>45048</v>
      </c>
      <c r="AN83" s="227">
        <v>45017</v>
      </c>
      <c r="AO83" s="277"/>
      <c r="AP83" s="179"/>
    </row>
    <row r="84" spans="1:42" ht="23.1" customHeight="1" x14ac:dyDescent="0.25">
      <c r="A84" s="199"/>
      <c r="B84" s="882"/>
      <c r="C84" s="77" t="s">
        <v>24</v>
      </c>
      <c r="D84" s="78">
        <v>1000</v>
      </c>
      <c r="E84" s="124">
        <v>80</v>
      </c>
      <c r="F84" s="48">
        <v>0</v>
      </c>
      <c r="G84" s="45" t="s">
        <v>38</v>
      </c>
      <c r="H84" s="45" t="s">
        <v>38</v>
      </c>
      <c r="I84" s="47" t="s">
        <v>38</v>
      </c>
      <c r="J84" s="79"/>
      <c r="K84" s="81"/>
      <c r="L84" s="585"/>
      <c r="M84" s="77" t="s">
        <v>24</v>
      </c>
      <c r="N84" s="78">
        <v>1000</v>
      </c>
      <c r="O84" s="48">
        <v>0</v>
      </c>
      <c r="P84" s="48">
        <v>3000</v>
      </c>
      <c r="Q84" s="45" t="s">
        <v>38</v>
      </c>
      <c r="R84" s="45">
        <v>1063</v>
      </c>
      <c r="S84" s="47">
        <v>44362</v>
      </c>
      <c r="T84" s="79" t="s">
        <v>809</v>
      </c>
      <c r="U84" s="81"/>
      <c r="V84" s="585"/>
      <c r="W84" s="77" t="s">
        <v>24</v>
      </c>
      <c r="X84" s="78">
        <v>1000</v>
      </c>
      <c r="Y84" s="78">
        <f>Y85+10</f>
        <v>30</v>
      </c>
      <c r="Z84" s="48"/>
      <c r="AA84" s="45"/>
      <c r="AB84" s="45"/>
      <c r="AC84" s="47"/>
      <c r="AD84" s="277"/>
      <c r="AE84" s="699"/>
      <c r="AF84" s="585"/>
      <c r="AG84" s="77" t="s">
        <v>24</v>
      </c>
      <c r="AH84" s="78">
        <v>1000</v>
      </c>
      <c r="AI84" s="78">
        <v>10</v>
      </c>
      <c r="AJ84" s="87">
        <v>1000</v>
      </c>
      <c r="AK84" s="122" t="s">
        <v>44</v>
      </c>
      <c r="AL84" s="122">
        <v>3813</v>
      </c>
      <c r="AM84" s="130">
        <v>45079</v>
      </c>
      <c r="AN84" s="867">
        <v>45047</v>
      </c>
      <c r="AO84" s="277"/>
      <c r="AP84" s="179"/>
    </row>
    <row r="85" spans="1:42" ht="36" customHeight="1" x14ac:dyDescent="0.25">
      <c r="A85" s="199"/>
      <c r="B85" s="882"/>
      <c r="C85" s="77" t="s">
        <v>25</v>
      </c>
      <c r="D85" s="78">
        <v>1000</v>
      </c>
      <c r="E85" s="124">
        <v>70</v>
      </c>
      <c r="F85" s="48">
        <v>0</v>
      </c>
      <c r="G85" s="45" t="s">
        <v>38</v>
      </c>
      <c r="H85" s="45" t="s">
        <v>38</v>
      </c>
      <c r="I85" s="47" t="s">
        <v>38</v>
      </c>
      <c r="J85" s="79"/>
      <c r="K85" s="81"/>
      <c r="L85" s="585"/>
      <c r="M85" s="77" t="s">
        <v>25</v>
      </c>
      <c r="N85" s="78">
        <v>1000</v>
      </c>
      <c r="O85" s="48">
        <v>0</v>
      </c>
      <c r="P85" s="48">
        <v>1000</v>
      </c>
      <c r="Q85" s="45" t="s">
        <v>38</v>
      </c>
      <c r="R85" s="45">
        <v>1088</v>
      </c>
      <c r="S85" s="47">
        <v>44378</v>
      </c>
      <c r="T85" s="172">
        <v>44378</v>
      </c>
      <c r="U85" s="81"/>
      <c r="V85" s="585"/>
      <c r="W85" s="77" t="s">
        <v>25</v>
      </c>
      <c r="X85" s="78">
        <v>1000</v>
      </c>
      <c r="Y85" s="87">
        <v>20</v>
      </c>
      <c r="Z85" s="857">
        <f>2000+1000</f>
        <v>3000</v>
      </c>
      <c r="AA85" s="493" t="s">
        <v>887</v>
      </c>
      <c r="AB85" s="493" t="s">
        <v>884</v>
      </c>
      <c r="AC85" s="287" t="s">
        <v>885</v>
      </c>
      <c r="AD85" s="288" t="s">
        <v>886</v>
      </c>
      <c r="AE85" s="700"/>
      <c r="AF85" s="585"/>
      <c r="AG85" s="77" t="s">
        <v>25</v>
      </c>
      <c r="AH85" s="78">
        <v>1000</v>
      </c>
      <c r="AI85" s="78">
        <v>10</v>
      </c>
      <c r="AJ85" s="87">
        <v>1000</v>
      </c>
      <c r="AK85" s="122" t="s">
        <v>44</v>
      </c>
      <c r="AL85" s="122">
        <v>3937</v>
      </c>
      <c r="AM85" s="130">
        <v>45113</v>
      </c>
      <c r="AN85" s="708" t="s">
        <v>1024</v>
      </c>
      <c r="AO85" s="277"/>
      <c r="AP85" s="179"/>
    </row>
    <row r="86" spans="1:42" ht="23.1" customHeight="1" x14ac:dyDescent="0.25">
      <c r="A86" s="199"/>
      <c r="B86" s="882"/>
      <c r="C86" s="77" t="s">
        <v>26</v>
      </c>
      <c r="D86" s="78">
        <v>1000</v>
      </c>
      <c r="E86" s="78">
        <v>60</v>
      </c>
      <c r="F86" s="48">
        <v>5000</v>
      </c>
      <c r="G86" s="45" t="s">
        <v>38</v>
      </c>
      <c r="H86" s="45">
        <v>837</v>
      </c>
      <c r="I86" s="47">
        <v>44246</v>
      </c>
      <c r="J86" s="79" t="s">
        <v>808</v>
      </c>
      <c r="K86" s="81"/>
      <c r="L86" s="585"/>
      <c r="M86" s="77" t="s">
        <v>26</v>
      </c>
      <c r="N86" s="78">
        <v>1000</v>
      </c>
      <c r="O86" s="48">
        <v>0</v>
      </c>
      <c r="P86" s="48">
        <v>1000</v>
      </c>
      <c r="Q86" s="45" t="s">
        <v>38</v>
      </c>
      <c r="R86" s="45">
        <v>1177</v>
      </c>
      <c r="S86" s="47">
        <v>44410</v>
      </c>
      <c r="T86" s="172">
        <v>44409</v>
      </c>
      <c r="U86" s="81"/>
      <c r="V86" s="585"/>
      <c r="W86" s="77" t="s">
        <v>26</v>
      </c>
      <c r="X86" s="78">
        <v>1000</v>
      </c>
      <c r="Y86" s="87">
        <v>20</v>
      </c>
      <c r="Z86" s="48">
        <v>1000</v>
      </c>
      <c r="AA86" s="45" t="s">
        <v>47</v>
      </c>
      <c r="AB86" s="45">
        <v>2899</v>
      </c>
      <c r="AC86" s="47">
        <v>44837</v>
      </c>
      <c r="AD86" s="227">
        <v>44774</v>
      </c>
      <c r="AE86" s="700"/>
      <c r="AF86" s="585"/>
      <c r="AG86" s="77" t="s">
        <v>26</v>
      </c>
      <c r="AH86" s="78">
        <v>1000</v>
      </c>
      <c r="AI86" s="87"/>
      <c r="AJ86" s="48">
        <v>1000</v>
      </c>
      <c r="AK86" s="45" t="s">
        <v>44</v>
      </c>
      <c r="AL86" s="45">
        <v>4052</v>
      </c>
      <c r="AM86" s="47">
        <v>45144</v>
      </c>
      <c r="AN86" s="561" t="s">
        <v>1036</v>
      </c>
      <c r="AO86" s="277"/>
      <c r="AP86" s="179"/>
    </row>
    <row r="87" spans="1:42" x14ac:dyDescent="0.25">
      <c r="A87" s="199"/>
      <c r="B87" s="882"/>
      <c r="C87" s="77" t="s">
        <v>27</v>
      </c>
      <c r="D87" s="78">
        <v>1000</v>
      </c>
      <c r="E87" s="78">
        <v>50</v>
      </c>
      <c r="F87" s="48">
        <v>0</v>
      </c>
      <c r="G87" s="45" t="s">
        <v>38</v>
      </c>
      <c r="H87" s="45" t="s">
        <v>38</v>
      </c>
      <c r="I87" s="47" t="s">
        <v>38</v>
      </c>
      <c r="J87" s="79"/>
      <c r="K87" s="81"/>
      <c r="L87" s="585"/>
      <c r="M87" s="77" t="s">
        <v>27</v>
      </c>
      <c r="N87" s="78">
        <v>1000</v>
      </c>
      <c r="O87" s="48">
        <v>0</v>
      </c>
      <c r="P87" s="48">
        <v>1000</v>
      </c>
      <c r="Q87" s="45" t="s">
        <v>38</v>
      </c>
      <c r="R87" s="45">
        <v>1271</v>
      </c>
      <c r="S87" s="47">
        <v>44445</v>
      </c>
      <c r="T87" s="172">
        <v>44440</v>
      </c>
      <c r="U87" s="81"/>
      <c r="V87" s="585"/>
      <c r="W87" s="77" t="s">
        <v>27</v>
      </c>
      <c r="X87" s="78">
        <v>1000</v>
      </c>
      <c r="Y87" s="78">
        <v>30</v>
      </c>
      <c r="Z87" s="48">
        <v>1000</v>
      </c>
      <c r="AA87" s="493" t="s">
        <v>47</v>
      </c>
      <c r="AB87" s="493">
        <v>2993</v>
      </c>
      <c r="AC87" s="287">
        <v>45233</v>
      </c>
      <c r="AD87" s="858">
        <v>44805</v>
      </c>
      <c r="AE87" s="701"/>
      <c r="AF87" s="585"/>
      <c r="AG87" s="77" t="s">
        <v>27</v>
      </c>
      <c r="AH87" s="78"/>
      <c r="AI87" s="78"/>
      <c r="AJ87" s="48"/>
      <c r="AK87" s="493"/>
      <c r="AL87" s="493"/>
      <c r="AM87" s="287"/>
      <c r="AN87" s="733"/>
      <c r="AO87" s="520"/>
      <c r="AP87" s="179"/>
    </row>
    <row r="88" spans="1:42" ht="23.1" customHeight="1" x14ac:dyDescent="0.25">
      <c r="A88" s="199"/>
      <c r="B88" s="882"/>
      <c r="C88" s="77" t="s">
        <v>28</v>
      </c>
      <c r="D88" s="78">
        <v>1000</v>
      </c>
      <c r="E88" s="78">
        <v>40</v>
      </c>
      <c r="F88" s="48">
        <v>0</v>
      </c>
      <c r="G88" s="45" t="s">
        <v>38</v>
      </c>
      <c r="H88" s="45" t="s">
        <v>38</v>
      </c>
      <c r="I88" s="47" t="s">
        <v>38</v>
      </c>
      <c r="J88" s="79"/>
      <c r="K88" s="81"/>
      <c r="L88" s="585"/>
      <c r="M88" s="77" t="s">
        <v>28</v>
      </c>
      <c r="N88" s="78">
        <v>1000</v>
      </c>
      <c r="O88" s="48">
        <v>60</v>
      </c>
      <c r="P88" s="48">
        <v>1000</v>
      </c>
      <c r="Q88" s="45" t="s">
        <v>38</v>
      </c>
      <c r="R88" s="45">
        <v>2204</v>
      </c>
      <c r="S88" s="47">
        <v>44654</v>
      </c>
      <c r="T88" s="227">
        <v>44470</v>
      </c>
      <c r="U88" s="81"/>
      <c r="V88" s="585"/>
      <c r="W88" s="77" t="s">
        <v>28</v>
      </c>
      <c r="X88" s="78">
        <v>1000</v>
      </c>
      <c r="Y88" s="78">
        <v>20</v>
      </c>
      <c r="Z88" s="48"/>
      <c r="AA88" s="45"/>
      <c r="AB88" s="45"/>
      <c r="AC88" s="47"/>
      <c r="AD88" s="227"/>
      <c r="AE88" s="700"/>
      <c r="AF88" s="585"/>
      <c r="AG88" s="77" t="s">
        <v>28</v>
      </c>
      <c r="AH88" s="78"/>
      <c r="AI88" s="78"/>
      <c r="AJ88" s="48" t="s">
        <v>250</v>
      </c>
      <c r="AK88" s="45"/>
      <c r="AL88" s="45"/>
      <c r="AM88" s="47"/>
      <c r="AN88" s="561"/>
      <c r="AO88" s="277"/>
      <c r="AP88" s="179"/>
    </row>
    <row r="89" spans="1:42" ht="23.1" customHeight="1" x14ac:dyDescent="0.25">
      <c r="A89" s="199"/>
      <c r="B89" s="882"/>
      <c r="C89" s="77" t="s">
        <v>29</v>
      </c>
      <c r="D89" s="78">
        <v>1000</v>
      </c>
      <c r="E89" s="78">
        <v>30</v>
      </c>
      <c r="F89" s="48">
        <v>0</v>
      </c>
      <c r="G89" s="45" t="s">
        <v>38</v>
      </c>
      <c r="H89" s="45" t="s">
        <v>38</v>
      </c>
      <c r="I89" s="47" t="s">
        <v>38</v>
      </c>
      <c r="J89" s="79"/>
      <c r="K89" s="81"/>
      <c r="L89" s="585"/>
      <c r="M89" s="77" t="s">
        <v>29</v>
      </c>
      <c r="N89" s="78">
        <v>1000</v>
      </c>
      <c r="O89" s="48">
        <v>60</v>
      </c>
      <c r="P89" s="42">
        <v>1000</v>
      </c>
      <c r="Q89" s="279" t="s">
        <v>38</v>
      </c>
      <c r="R89" s="279">
        <v>2292</v>
      </c>
      <c r="S89" s="280">
        <v>44684</v>
      </c>
      <c r="T89" s="227">
        <v>44501</v>
      </c>
      <c r="U89" s="81"/>
      <c r="V89" s="585"/>
      <c r="W89" s="77" t="s">
        <v>29</v>
      </c>
      <c r="X89" s="78">
        <v>1000</v>
      </c>
      <c r="Y89" s="78">
        <v>30</v>
      </c>
      <c r="Z89" s="78">
        <v>1000</v>
      </c>
      <c r="AA89" s="79" t="s">
        <v>47</v>
      </c>
      <c r="AB89" s="79">
        <v>3093</v>
      </c>
      <c r="AC89" s="80">
        <v>44898</v>
      </c>
      <c r="AD89" s="227">
        <v>44835</v>
      </c>
      <c r="AE89" s="700"/>
      <c r="AF89" s="585"/>
      <c r="AG89" s="77" t="s">
        <v>29</v>
      </c>
      <c r="AH89" s="78"/>
      <c r="AI89" s="78"/>
      <c r="AJ89" s="78"/>
      <c r="AK89" s="79"/>
      <c r="AL89" s="79"/>
      <c r="AM89" s="80"/>
      <c r="AN89" s="558"/>
      <c r="AO89" s="277"/>
      <c r="AP89" s="179"/>
    </row>
    <row r="90" spans="1:42" ht="23.1" customHeight="1" x14ac:dyDescent="0.25">
      <c r="A90" s="199"/>
      <c r="B90" s="882"/>
      <c r="C90" s="83" t="s">
        <v>30</v>
      </c>
      <c r="D90" s="84">
        <v>1000</v>
      </c>
      <c r="E90" s="78">
        <v>20</v>
      </c>
      <c r="F90" s="48">
        <v>0</v>
      </c>
      <c r="G90" s="45" t="s">
        <v>38</v>
      </c>
      <c r="H90" s="45" t="s">
        <v>38</v>
      </c>
      <c r="I90" s="47" t="s">
        <v>38</v>
      </c>
      <c r="J90" s="85"/>
      <c r="K90" s="86"/>
      <c r="L90" s="586"/>
      <c r="M90" s="83" t="s">
        <v>30</v>
      </c>
      <c r="N90" s="84">
        <v>1000</v>
      </c>
      <c r="O90" s="48">
        <v>60</v>
      </c>
      <c r="P90" s="281">
        <v>1000</v>
      </c>
      <c r="Q90" s="282"/>
      <c r="R90" s="282">
        <v>2370</v>
      </c>
      <c r="S90" s="283">
        <v>44715</v>
      </c>
      <c r="T90" s="227">
        <v>44531</v>
      </c>
      <c r="U90" s="81"/>
      <c r="V90" s="586"/>
      <c r="W90" s="83" t="s">
        <v>30</v>
      </c>
      <c r="X90" s="84">
        <v>1000</v>
      </c>
      <c r="Y90" s="78">
        <v>30</v>
      </c>
      <c r="Z90" s="78">
        <v>1000</v>
      </c>
      <c r="AA90" s="79" t="s">
        <v>47</v>
      </c>
      <c r="AB90" s="79">
        <v>3210</v>
      </c>
      <c r="AC90" s="80">
        <v>44929</v>
      </c>
      <c r="AD90" s="227">
        <v>44866</v>
      </c>
      <c r="AE90" s="697"/>
      <c r="AF90" s="586"/>
      <c r="AG90" s="83" t="s">
        <v>30</v>
      </c>
      <c r="AH90" s="84"/>
      <c r="AI90" s="78"/>
      <c r="AJ90" s="78"/>
      <c r="AK90" s="79"/>
      <c r="AL90" s="79"/>
      <c r="AM90" s="80"/>
      <c r="AN90" s="558"/>
      <c r="AO90" s="234"/>
      <c r="AP90" s="182"/>
    </row>
    <row r="91" spans="1:42" ht="23.1" customHeight="1" x14ac:dyDescent="0.25">
      <c r="A91" s="200"/>
      <c r="B91" s="883"/>
      <c r="C91" s="89"/>
      <c r="D91" s="90">
        <f>SUM(D79:D90)</f>
        <v>12000</v>
      </c>
      <c r="E91" s="90">
        <f>SUM(E79:E90)</f>
        <v>870</v>
      </c>
      <c r="F91" s="90">
        <f>SUM(F79:F90)</f>
        <v>12000</v>
      </c>
      <c r="G91" s="91"/>
      <c r="H91" s="91"/>
      <c r="I91" s="92"/>
      <c r="J91" s="91"/>
      <c r="K91" s="93"/>
      <c r="L91" s="587"/>
      <c r="M91" s="89"/>
      <c r="N91" s="90">
        <f>SUM(N78:N90)</f>
        <v>24000</v>
      </c>
      <c r="O91" s="90">
        <f>SUM(O78:O90)</f>
        <v>1170</v>
      </c>
      <c r="P91" s="90">
        <f>SUM(P78:P90)</f>
        <v>24120</v>
      </c>
      <c r="Q91" s="91"/>
      <c r="R91" s="91"/>
      <c r="S91" s="91"/>
      <c r="T91" s="91"/>
      <c r="U91" s="93"/>
      <c r="V91" s="587"/>
      <c r="W91" s="89"/>
      <c r="X91" s="90">
        <f>SUM(X78:X90)</f>
        <v>36000</v>
      </c>
      <c r="Y91" s="90">
        <f>SUM(Y78:Y90)</f>
        <v>1560</v>
      </c>
      <c r="Z91" s="90">
        <f>SUM(Z78:Z90)</f>
        <v>35120</v>
      </c>
      <c r="AA91" s="91"/>
      <c r="AB91" s="91"/>
      <c r="AC91" s="91"/>
      <c r="AD91" s="91"/>
      <c r="AE91" s="608"/>
      <c r="AF91" s="587"/>
      <c r="AG91" s="89"/>
      <c r="AH91" s="90">
        <f>SUM(AH78:AH90)</f>
        <v>44000</v>
      </c>
      <c r="AI91" s="90">
        <f>SUM(AI78:AI90)</f>
        <v>1680</v>
      </c>
      <c r="AJ91" s="90">
        <f>SUM(AJ78:AJ90)</f>
        <v>43120</v>
      </c>
      <c r="AK91" s="91"/>
      <c r="AL91" s="91"/>
      <c r="AM91" s="91"/>
      <c r="AN91" s="91"/>
      <c r="AO91" s="90"/>
      <c r="AP91" s="91"/>
    </row>
    <row r="92" spans="1:42" ht="23.1" customHeight="1" x14ac:dyDescent="0.25">
      <c r="B92" s="106"/>
      <c r="C92" s="65"/>
      <c r="D92" s="66"/>
      <c r="E92" s="66"/>
      <c r="F92" s="66"/>
      <c r="G92" s="67"/>
      <c r="H92" s="67"/>
      <c r="I92" s="68"/>
      <c r="J92" s="67"/>
      <c r="K92" s="67"/>
      <c r="L92" s="588"/>
      <c r="M92" s="67"/>
      <c r="N92" s="66"/>
      <c r="O92" s="66"/>
      <c r="P92" s="66"/>
      <c r="Q92" s="67"/>
      <c r="R92" s="67"/>
      <c r="S92" s="67"/>
      <c r="T92" s="67"/>
      <c r="U92" s="67"/>
      <c r="V92" s="588"/>
      <c r="W92" s="67"/>
      <c r="X92" s="66"/>
      <c r="Y92" s="66"/>
      <c r="Z92" s="66"/>
      <c r="AA92" s="67"/>
      <c r="AB92" s="67"/>
      <c r="AC92" s="67"/>
      <c r="AD92" s="67"/>
      <c r="AE92" s="67"/>
      <c r="AF92" s="588"/>
      <c r="AG92" s="67"/>
      <c r="AH92" s="66" t="s">
        <v>250</v>
      </c>
      <c r="AI92" s="66"/>
      <c r="AJ92" s="66"/>
      <c r="AK92" s="67"/>
      <c r="AL92" s="67"/>
      <c r="AM92" s="67"/>
      <c r="AN92" s="67"/>
      <c r="AO92" s="777"/>
      <c r="AP92" s="123"/>
    </row>
    <row r="93" spans="1:42" ht="23.1" customHeight="1" x14ac:dyDescent="0.25">
      <c r="B93" s="107"/>
      <c r="C93" s="70"/>
      <c r="D93" s="71"/>
      <c r="E93" s="72"/>
      <c r="F93" s="73"/>
      <c r="G93" s="72"/>
      <c r="H93" s="73"/>
      <c r="I93" s="73"/>
      <c r="J93" s="73"/>
      <c r="K93" s="74"/>
      <c r="L93" s="584"/>
      <c r="M93" s="75" t="s">
        <v>42</v>
      </c>
      <c r="N93" s="76">
        <f>D106</f>
        <v>12000</v>
      </c>
      <c r="O93" s="76">
        <f>E106</f>
        <v>4260</v>
      </c>
      <c r="P93" s="76">
        <f>F106</f>
        <v>0</v>
      </c>
      <c r="Q93" s="72"/>
      <c r="R93" s="73"/>
      <c r="S93" s="73"/>
      <c r="T93" s="73"/>
      <c r="U93" s="74"/>
      <c r="V93" s="584"/>
      <c r="W93" s="75" t="s">
        <v>42</v>
      </c>
      <c r="X93" s="76">
        <f>N106</f>
        <v>24000</v>
      </c>
      <c r="Y93" s="76">
        <f>O106</f>
        <v>7080</v>
      </c>
      <c r="Z93" s="76">
        <f>P106</f>
        <v>0</v>
      </c>
      <c r="AA93" s="72"/>
      <c r="AB93" s="73"/>
      <c r="AC93" s="73"/>
      <c r="AD93" s="73"/>
      <c r="AE93" s="73"/>
      <c r="AF93" s="584"/>
      <c r="AG93" s="75" t="s">
        <v>42</v>
      </c>
      <c r="AH93" s="76">
        <f>X106</f>
        <v>36000</v>
      </c>
      <c r="AI93" s="76">
        <f>Y106</f>
        <v>8460</v>
      </c>
      <c r="AJ93" s="76">
        <f>Z106</f>
        <v>0</v>
      </c>
      <c r="AK93" s="72"/>
      <c r="AL93" s="73"/>
      <c r="AM93" s="73"/>
      <c r="AN93" s="73"/>
      <c r="AO93" s="776" t="s">
        <v>221</v>
      </c>
      <c r="AP93" s="183" t="s">
        <v>36</v>
      </c>
    </row>
    <row r="94" spans="1:42" ht="23.1" customHeight="1" x14ac:dyDescent="0.25">
      <c r="A94" s="201" t="s">
        <v>8</v>
      </c>
      <c r="B94" s="108">
        <v>215</v>
      </c>
      <c r="C94" s="77" t="s">
        <v>19</v>
      </c>
      <c r="D94" s="78">
        <v>1000</v>
      </c>
      <c r="E94" s="78">
        <f t="shared" ref="E94:E103" si="5">E95+10</f>
        <v>410</v>
      </c>
      <c r="F94" s="78">
        <v>0</v>
      </c>
      <c r="G94" s="79" t="s">
        <v>38</v>
      </c>
      <c r="H94" s="79" t="s">
        <v>38</v>
      </c>
      <c r="I94" s="80" t="s">
        <v>38</v>
      </c>
      <c r="J94" s="79"/>
      <c r="K94" s="81"/>
      <c r="L94" s="589"/>
      <c r="M94" s="77" t="s">
        <v>19</v>
      </c>
      <c r="N94" s="78">
        <v>1000</v>
      </c>
      <c r="O94" s="78">
        <f t="shared" ref="O94:O103" si="6">O95+10</f>
        <v>290</v>
      </c>
      <c r="P94" s="78">
        <v>0</v>
      </c>
      <c r="Q94" s="79" t="s">
        <v>38</v>
      </c>
      <c r="R94" s="79" t="s">
        <v>38</v>
      </c>
      <c r="S94" s="80" t="s">
        <v>38</v>
      </c>
      <c r="T94" s="79"/>
      <c r="U94" s="81"/>
      <c r="V94" s="589"/>
      <c r="W94" s="77" t="s">
        <v>19</v>
      </c>
      <c r="X94" s="78">
        <v>1000</v>
      </c>
      <c r="Y94" s="78">
        <f t="shared" ref="Y94:Y100" si="7">Y95+10</f>
        <v>170</v>
      </c>
      <c r="Z94" s="78">
        <v>0</v>
      </c>
      <c r="AA94" s="79" t="s">
        <v>38</v>
      </c>
      <c r="AB94" s="79" t="s">
        <v>38</v>
      </c>
      <c r="AC94" s="80" t="s">
        <v>38</v>
      </c>
      <c r="AD94" s="651"/>
      <c r="AE94" s="607"/>
      <c r="AF94" s="589"/>
      <c r="AG94" s="77" t="s">
        <v>19</v>
      </c>
      <c r="AH94" s="78">
        <v>1000</v>
      </c>
      <c r="AI94" s="78">
        <v>50</v>
      </c>
      <c r="AJ94" s="78"/>
      <c r="AK94" s="79"/>
      <c r="AL94" s="79"/>
      <c r="AM94" s="80" t="s">
        <v>38</v>
      </c>
      <c r="AN94" s="651"/>
      <c r="AO94" s="177">
        <f>AH106+AI106-AJ106</f>
        <v>50610</v>
      </c>
      <c r="AP94" s="334" t="s">
        <v>967</v>
      </c>
    </row>
    <row r="95" spans="1:42" ht="23.1" customHeight="1" x14ac:dyDescent="0.25">
      <c r="A95" s="199"/>
      <c r="B95" s="879" t="s">
        <v>75</v>
      </c>
      <c r="C95" s="77" t="s">
        <v>20</v>
      </c>
      <c r="D95" s="78">
        <v>1000</v>
      </c>
      <c r="E95" s="78">
        <f t="shared" si="5"/>
        <v>400</v>
      </c>
      <c r="F95" s="78">
        <v>0</v>
      </c>
      <c r="G95" s="79" t="s">
        <v>38</v>
      </c>
      <c r="H95" s="79" t="s">
        <v>38</v>
      </c>
      <c r="I95" s="80" t="s">
        <v>38</v>
      </c>
      <c r="J95" s="79"/>
      <c r="K95" s="81"/>
      <c r="L95" s="589"/>
      <c r="M95" s="77" t="s">
        <v>20</v>
      </c>
      <c r="N95" s="78">
        <v>1000</v>
      </c>
      <c r="O95" s="78">
        <f t="shared" si="6"/>
        <v>280</v>
      </c>
      <c r="P95" s="78">
        <v>0</v>
      </c>
      <c r="Q95" s="79" t="s">
        <v>38</v>
      </c>
      <c r="R95" s="79" t="s">
        <v>38</v>
      </c>
      <c r="S95" s="80" t="s">
        <v>38</v>
      </c>
      <c r="T95" s="79"/>
      <c r="U95" s="81"/>
      <c r="V95" s="589"/>
      <c r="W95" s="77" t="s">
        <v>20</v>
      </c>
      <c r="X95" s="78">
        <v>1000</v>
      </c>
      <c r="Y95" s="78">
        <f t="shared" si="7"/>
        <v>160</v>
      </c>
      <c r="Z95" s="78">
        <v>0</v>
      </c>
      <c r="AA95" s="79" t="s">
        <v>38</v>
      </c>
      <c r="AB95" s="79" t="s">
        <v>38</v>
      </c>
      <c r="AC95" s="80" t="s">
        <v>38</v>
      </c>
      <c r="AD95" s="558"/>
      <c r="AE95" s="697"/>
      <c r="AF95" s="589"/>
      <c r="AG95" s="77" t="s">
        <v>20</v>
      </c>
      <c r="AH95" s="78">
        <v>1000</v>
      </c>
      <c r="AI95" s="78">
        <v>40</v>
      </c>
      <c r="AJ95" s="78"/>
      <c r="AK95" s="79"/>
      <c r="AL95" s="79"/>
      <c r="AM95" s="80" t="s">
        <v>38</v>
      </c>
      <c r="AN95" s="558"/>
      <c r="AO95" s="180"/>
      <c r="AP95" s="179" t="s">
        <v>947</v>
      </c>
    </row>
    <row r="96" spans="1:42" ht="23.1" customHeight="1" x14ac:dyDescent="0.25">
      <c r="A96" s="199"/>
      <c r="B96" s="879"/>
      <c r="C96" s="77" t="s">
        <v>21</v>
      </c>
      <c r="D96" s="78">
        <v>1000</v>
      </c>
      <c r="E96" s="78">
        <f t="shared" si="5"/>
        <v>390</v>
      </c>
      <c r="F96" s="78">
        <v>0</v>
      </c>
      <c r="G96" s="79" t="s">
        <v>38</v>
      </c>
      <c r="H96" s="79" t="s">
        <v>38</v>
      </c>
      <c r="I96" s="80" t="s">
        <v>38</v>
      </c>
      <c r="J96" s="79"/>
      <c r="K96" s="81"/>
      <c r="L96" s="589"/>
      <c r="M96" s="77" t="s">
        <v>21</v>
      </c>
      <c r="N96" s="78">
        <v>1000</v>
      </c>
      <c r="O96" s="78">
        <f t="shared" si="6"/>
        <v>270</v>
      </c>
      <c r="P96" s="78">
        <v>0</v>
      </c>
      <c r="Q96" s="79" t="s">
        <v>38</v>
      </c>
      <c r="R96" s="79" t="s">
        <v>38</v>
      </c>
      <c r="S96" s="80" t="s">
        <v>38</v>
      </c>
      <c r="T96" s="79"/>
      <c r="U96" s="81"/>
      <c r="V96" s="589"/>
      <c r="W96" s="77" t="s">
        <v>21</v>
      </c>
      <c r="X96" s="78">
        <v>1000</v>
      </c>
      <c r="Y96" s="78">
        <f t="shared" si="7"/>
        <v>150</v>
      </c>
      <c r="Z96" s="78">
        <v>0</v>
      </c>
      <c r="AA96" s="79" t="s">
        <v>38</v>
      </c>
      <c r="AB96" s="79" t="s">
        <v>38</v>
      </c>
      <c r="AC96" s="80" t="s">
        <v>38</v>
      </c>
      <c r="AD96" s="558"/>
      <c r="AE96" s="697"/>
      <c r="AF96" s="589"/>
      <c r="AG96" s="77" t="s">
        <v>21</v>
      </c>
      <c r="AH96" s="78">
        <v>1000</v>
      </c>
      <c r="AI96" s="78">
        <v>30</v>
      </c>
      <c r="AJ96" s="78"/>
      <c r="AK96" s="79"/>
      <c r="AL96" s="79"/>
      <c r="AM96" s="80" t="s">
        <v>38</v>
      </c>
      <c r="AN96" s="558"/>
      <c r="AO96" s="180">
        <v>42000</v>
      </c>
      <c r="AP96" s="179" t="s">
        <v>847</v>
      </c>
    </row>
    <row r="97" spans="1:42" ht="23.1" customHeight="1" x14ac:dyDescent="0.25">
      <c r="A97" s="199"/>
      <c r="B97" s="879"/>
      <c r="C97" s="77" t="s">
        <v>22</v>
      </c>
      <c r="D97" s="78">
        <v>1000</v>
      </c>
      <c r="E97" s="78">
        <f t="shared" si="5"/>
        <v>380</v>
      </c>
      <c r="F97" s="78">
        <v>0</v>
      </c>
      <c r="G97" s="79" t="s">
        <v>38</v>
      </c>
      <c r="H97" s="79" t="s">
        <v>38</v>
      </c>
      <c r="I97" s="80" t="s">
        <v>38</v>
      </c>
      <c r="J97" s="79"/>
      <c r="K97" s="81"/>
      <c r="L97" s="585"/>
      <c r="M97" s="77" t="s">
        <v>22</v>
      </c>
      <c r="N97" s="78">
        <v>1000</v>
      </c>
      <c r="O97" s="78">
        <f t="shared" si="6"/>
        <v>260</v>
      </c>
      <c r="P97" s="78">
        <v>0</v>
      </c>
      <c r="Q97" s="79" t="s">
        <v>38</v>
      </c>
      <c r="R97" s="79" t="s">
        <v>38</v>
      </c>
      <c r="S97" s="80" t="s">
        <v>38</v>
      </c>
      <c r="T97" s="79"/>
      <c r="U97" s="81"/>
      <c r="V97" s="585"/>
      <c r="W97" s="77" t="s">
        <v>22</v>
      </c>
      <c r="X97" s="78">
        <v>1000</v>
      </c>
      <c r="Y97" s="78">
        <f t="shared" si="7"/>
        <v>140</v>
      </c>
      <c r="Z97" s="78">
        <v>0</v>
      </c>
      <c r="AA97" s="79" t="s">
        <v>38</v>
      </c>
      <c r="AB97" s="79" t="s">
        <v>38</v>
      </c>
      <c r="AC97" s="80" t="s">
        <v>38</v>
      </c>
      <c r="AD97" s="558"/>
      <c r="AE97" s="697"/>
      <c r="AF97" s="585"/>
      <c r="AG97" s="77" t="s">
        <v>22</v>
      </c>
      <c r="AH97" s="78">
        <v>1000</v>
      </c>
      <c r="AI97" s="78">
        <v>20</v>
      </c>
      <c r="AJ97" s="78"/>
      <c r="AK97" s="79"/>
      <c r="AL97" s="79"/>
      <c r="AM97" s="80" t="s">
        <v>38</v>
      </c>
      <c r="AN97" s="558"/>
      <c r="AO97" s="180">
        <v>8610</v>
      </c>
      <c r="AP97" s="179" t="s">
        <v>848</v>
      </c>
    </row>
    <row r="98" spans="1:42" ht="23.1" customHeight="1" x14ac:dyDescent="0.25">
      <c r="A98" s="199"/>
      <c r="B98" s="879"/>
      <c r="C98" s="77" t="s">
        <v>23</v>
      </c>
      <c r="D98" s="78">
        <v>1000</v>
      </c>
      <c r="E98" s="78">
        <f t="shared" si="5"/>
        <v>370</v>
      </c>
      <c r="F98" s="78">
        <v>0</v>
      </c>
      <c r="G98" s="79" t="s">
        <v>38</v>
      </c>
      <c r="H98" s="79" t="s">
        <v>38</v>
      </c>
      <c r="I98" s="80" t="s">
        <v>38</v>
      </c>
      <c r="J98" s="79"/>
      <c r="K98" s="81"/>
      <c r="L98" s="589"/>
      <c r="M98" s="77" t="s">
        <v>23</v>
      </c>
      <c r="N98" s="78">
        <v>1000</v>
      </c>
      <c r="O98" s="78">
        <f t="shared" si="6"/>
        <v>250</v>
      </c>
      <c r="P98" s="78">
        <v>0</v>
      </c>
      <c r="Q98" s="79" t="s">
        <v>38</v>
      </c>
      <c r="R98" s="79" t="s">
        <v>38</v>
      </c>
      <c r="S98" s="80" t="s">
        <v>38</v>
      </c>
      <c r="T98" s="79"/>
      <c r="U98" s="81"/>
      <c r="V98" s="589"/>
      <c r="W98" s="77" t="s">
        <v>23</v>
      </c>
      <c r="X98" s="78">
        <v>1000</v>
      </c>
      <c r="Y98" s="78">
        <f t="shared" si="7"/>
        <v>130</v>
      </c>
      <c r="Z98" s="78">
        <v>0</v>
      </c>
      <c r="AA98" s="79" t="s">
        <v>38</v>
      </c>
      <c r="AB98" s="79" t="s">
        <v>38</v>
      </c>
      <c r="AC98" s="80" t="s">
        <v>38</v>
      </c>
      <c r="AD98" s="558"/>
      <c r="AE98" s="697"/>
      <c r="AF98" s="589"/>
      <c r="AG98" s="77" t="s">
        <v>23</v>
      </c>
      <c r="AH98" s="78">
        <v>1000</v>
      </c>
      <c r="AI98" s="78">
        <v>10</v>
      </c>
      <c r="AJ98" s="78"/>
      <c r="AK98" s="79"/>
      <c r="AL98" s="79"/>
      <c r="AM98" s="80" t="s">
        <v>38</v>
      </c>
      <c r="AN98" s="558"/>
      <c r="AO98" s="180"/>
      <c r="AP98" s="179"/>
    </row>
    <row r="99" spans="1:42" ht="23.1" customHeight="1" x14ac:dyDescent="0.25">
      <c r="A99" s="199"/>
      <c r="B99" s="879"/>
      <c r="C99" s="77" t="s">
        <v>24</v>
      </c>
      <c r="D99" s="78">
        <v>1000</v>
      </c>
      <c r="E99" s="78">
        <f t="shared" si="5"/>
        <v>360</v>
      </c>
      <c r="F99" s="78">
        <v>0</v>
      </c>
      <c r="G99" s="79" t="s">
        <v>38</v>
      </c>
      <c r="H99" s="79" t="s">
        <v>38</v>
      </c>
      <c r="I99" s="80" t="s">
        <v>38</v>
      </c>
      <c r="J99" s="79"/>
      <c r="K99" s="81"/>
      <c r="L99" s="589"/>
      <c r="M99" s="77" t="s">
        <v>24</v>
      </c>
      <c r="N99" s="78">
        <v>1000</v>
      </c>
      <c r="O99" s="78">
        <f t="shared" si="6"/>
        <v>240</v>
      </c>
      <c r="P99" s="78">
        <v>0</v>
      </c>
      <c r="Q99" s="79" t="s">
        <v>38</v>
      </c>
      <c r="R99" s="79" t="s">
        <v>38</v>
      </c>
      <c r="S99" s="80" t="s">
        <v>38</v>
      </c>
      <c r="T99" s="79"/>
      <c r="U99" s="81"/>
      <c r="V99" s="589"/>
      <c r="W99" s="77" t="s">
        <v>24</v>
      </c>
      <c r="X99" s="78">
        <v>1000</v>
      </c>
      <c r="Y99" s="78">
        <f t="shared" si="7"/>
        <v>120</v>
      </c>
      <c r="Z99" s="78">
        <v>0</v>
      </c>
      <c r="AA99" s="79" t="s">
        <v>38</v>
      </c>
      <c r="AB99" s="79" t="s">
        <v>38</v>
      </c>
      <c r="AC99" s="80" t="s">
        <v>38</v>
      </c>
      <c r="AD99" s="558"/>
      <c r="AE99" s="697"/>
      <c r="AF99" s="589"/>
      <c r="AG99" s="77" t="s">
        <v>24</v>
      </c>
      <c r="AH99" s="78">
        <v>1000</v>
      </c>
      <c r="AI99" s="78"/>
      <c r="AJ99" s="78"/>
      <c r="AK99" s="79"/>
      <c r="AL99" s="79"/>
      <c r="AM99" s="80" t="s">
        <v>38</v>
      </c>
      <c r="AN99" s="558"/>
      <c r="AO99" s="180"/>
      <c r="AP99" s="179"/>
    </row>
    <row r="100" spans="1:42" ht="23.1" customHeight="1" x14ac:dyDescent="0.25">
      <c r="A100" s="199"/>
      <c r="B100" s="879"/>
      <c r="C100" s="77" t="s">
        <v>25</v>
      </c>
      <c r="D100" s="78">
        <v>1000</v>
      </c>
      <c r="E100" s="78">
        <f t="shared" si="5"/>
        <v>350</v>
      </c>
      <c r="F100" s="78">
        <v>0</v>
      </c>
      <c r="G100" s="79" t="s">
        <v>38</v>
      </c>
      <c r="H100" s="79" t="s">
        <v>38</v>
      </c>
      <c r="I100" s="80" t="s">
        <v>38</v>
      </c>
      <c r="J100" s="79"/>
      <c r="K100" s="81"/>
      <c r="L100" s="589"/>
      <c r="M100" s="77" t="s">
        <v>25</v>
      </c>
      <c r="N100" s="78">
        <v>1000</v>
      </c>
      <c r="O100" s="78">
        <f t="shared" si="6"/>
        <v>230</v>
      </c>
      <c r="P100" s="78">
        <v>0</v>
      </c>
      <c r="Q100" s="79" t="s">
        <v>38</v>
      </c>
      <c r="R100" s="79" t="s">
        <v>38</v>
      </c>
      <c r="S100" s="80" t="s">
        <v>38</v>
      </c>
      <c r="T100" s="79"/>
      <c r="U100" s="81"/>
      <c r="V100" s="589"/>
      <c r="W100" s="77" t="s">
        <v>25</v>
      </c>
      <c r="X100" s="78">
        <v>1000</v>
      </c>
      <c r="Y100" s="78">
        <f t="shared" si="7"/>
        <v>110</v>
      </c>
      <c r="Z100" s="78">
        <v>0</v>
      </c>
      <c r="AA100" s="79" t="s">
        <v>38</v>
      </c>
      <c r="AB100" s="79" t="s">
        <v>38</v>
      </c>
      <c r="AC100" s="80" t="s">
        <v>38</v>
      </c>
      <c r="AD100" s="558"/>
      <c r="AE100" s="697"/>
      <c r="AF100" s="589"/>
      <c r="AG100" s="77" t="s">
        <v>25</v>
      </c>
      <c r="AH100" s="78"/>
      <c r="AI100" s="78"/>
      <c r="AJ100" s="78"/>
      <c r="AK100" s="79"/>
      <c r="AL100" s="79"/>
      <c r="AM100" s="80" t="s">
        <v>38</v>
      </c>
      <c r="AN100" s="558"/>
      <c r="AO100" s="180"/>
      <c r="AP100" s="179"/>
    </row>
    <row r="101" spans="1:42" ht="23.1" customHeight="1" x14ac:dyDescent="0.25">
      <c r="A101" s="199"/>
      <c r="B101" s="879"/>
      <c r="C101" s="77" t="s">
        <v>26</v>
      </c>
      <c r="D101" s="78">
        <v>1000</v>
      </c>
      <c r="E101" s="78">
        <f t="shared" si="5"/>
        <v>340</v>
      </c>
      <c r="F101" s="78">
        <v>0</v>
      </c>
      <c r="G101" s="79" t="s">
        <v>38</v>
      </c>
      <c r="H101" s="79" t="s">
        <v>38</v>
      </c>
      <c r="I101" s="80" t="s">
        <v>38</v>
      </c>
      <c r="J101" s="79"/>
      <c r="K101" s="81"/>
      <c r="L101" s="585"/>
      <c r="M101" s="77" t="s">
        <v>26</v>
      </c>
      <c r="N101" s="78">
        <v>1000</v>
      </c>
      <c r="O101" s="78">
        <f t="shared" si="6"/>
        <v>220</v>
      </c>
      <c r="P101" s="78">
        <v>0</v>
      </c>
      <c r="Q101" s="79" t="s">
        <v>38</v>
      </c>
      <c r="R101" s="79" t="s">
        <v>38</v>
      </c>
      <c r="S101" s="80" t="s">
        <v>38</v>
      </c>
      <c r="T101" s="79"/>
      <c r="U101" s="81"/>
      <c r="V101" s="585"/>
      <c r="W101" s="77" t="s">
        <v>26</v>
      </c>
      <c r="X101" s="78">
        <v>1000</v>
      </c>
      <c r="Y101" s="78">
        <v>100</v>
      </c>
      <c r="Z101" s="78">
        <v>0</v>
      </c>
      <c r="AA101" s="79" t="s">
        <v>38</v>
      </c>
      <c r="AB101" s="79" t="s">
        <v>38</v>
      </c>
      <c r="AC101" s="80" t="s">
        <v>38</v>
      </c>
      <c r="AD101" s="558"/>
      <c r="AE101" s="697"/>
      <c r="AF101" s="585"/>
      <c r="AG101" s="77" t="s">
        <v>26</v>
      </c>
      <c r="AH101" s="78"/>
      <c r="AI101" s="78"/>
      <c r="AJ101" s="78"/>
      <c r="AK101" s="79"/>
      <c r="AL101" s="79"/>
      <c r="AM101" s="80" t="s">
        <v>38</v>
      </c>
      <c r="AN101" s="558"/>
      <c r="AO101" s="180"/>
      <c r="AP101" s="179"/>
    </row>
    <row r="102" spans="1:42" ht="23.1" customHeight="1" x14ac:dyDescent="0.25">
      <c r="A102" s="199"/>
      <c r="B102" s="879"/>
      <c r="C102" s="77" t="s">
        <v>27</v>
      </c>
      <c r="D102" s="78">
        <v>1000</v>
      </c>
      <c r="E102" s="78">
        <f t="shared" si="5"/>
        <v>330</v>
      </c>
      <c r="F102" s="78">
        <v>0</v>
      </c>
      <c r="G102" s="79" t="s">
        <v>38</v>
      </c>
      <c r="H102" s="79" t="s">
        <v>38</v>
      </c>
      <c r="I102" s="80" t="s">
        <v>38</v>
      </c>
      <c r="J102" s="79"/>
      <c r="K102" s="81"/>
      <c r="L102" s="589"/>
      <c r="M102" s="77" t="s">
        <v>27</v>
      </c>
      <c r="N102" s="78">
        <v>1000</v>
      </c>
      <c r="O102" s="78">
        <f t="shared" si="6"/>
        <v>210</v>
      </c>
      <c r="P102" s="78">
        <v>0</v>
      </c>
      <c r="Q102" s="79" t="s">
        <v>38</v>
      </c>
      <c r="R102" s="79" t="s">
        <v>38</v>
      </c>
      <c r="S102" s="80" t="s">
        <v>38</v>
      </c>
      <c r="T102" s="79"/>
      <c r="U102" s="81"/>
      <c r="V102" s="589"/>
      <c r="W102" s="77" t="s">
        <v>27</v>
      </c>
      <c r="X102" s="78">
        <v>1000</v>
      </c>
      <c r="Y102" s="78">
        <v>90</v>
      </c>
      <c r="Z102" s="78">
        <v>0</v>
      </c>
      <c r="AA102" s="79" t="s">
        <v>38</v>
      </c>
      <c r="AB102" s="79" t="s">
        <v>38</v>
      </c>
      <c r="AC102" s="80" t="s">
        <v>38</v>
      </c>
      <c r="AD102" s="558"/>
      <c r="AE102" s="697"/>
      <c r="AF102" s="589"/>
      <c r="AG102" s="77" t="s">
        <v>27</v>
      </c>
      <c r="AH102" s="78"/>
      <c r="AI102" s="78"/>
      <c r="AJ102" s="78"/>
      <c r="AK102" s="79"/>
      <c r="AL102" s="79"/>
      <c r="AM102" s="80" t="s">
        <v>38</v>
      </c>
      <c r="AN102" s="558"/>
      <c r="AO102" s="180"/>
      <c r="AP102" s="179"/>
    </row>
    <row r="103" spans="1:42" ht="23.1" customHeight="1" x14ac:dyDescent="0.25">
      <c r="A103" s="199"/>
      <c r="B103" s="879"/>
      <c r="C103" s="77" t="s">
        <v>28</v>
      </c>
      <c r="D103" s="78">
        <v>1000</v>
      </c>
      <c r="E103" s="78">
        <f t="shared" si="5"/>
        <v>320</v>
      </c>
      <c r="F103" s="78">
        <v>0</v>
      </c>
      <c r="G103" s="79" t="s">
        <v>38</v>
      </c>
      <c r="H103" s="79" t="s">
        <v>38</v>
      </c>
      <c r="I103" s="80" t="s">
        <v>38</v>
      </c>
      <c r="J103" s="79"/>
      <c r="K103" s="81"/>
      <c r="L103" s="585"/>
      <c r="M103" s="77" t="s">
        <v>28</v>
      </c>
      <c r="N103" s="78">
        <v>1000</v>
      </c>
      <c r="O103" s="78">
        <f t="shared" si="6"/>
        <v>200</v>
      </c>
      <c r="P103" s="78">
        <v>0</v>
      </c>
      <c r="Q103" s="79" t="s">
        <v>38</v>
      </c>
      <c r="R103" s="79" t="s">
        <v>38</v>
      </c>
      <c r="S103" s="80" t="s">
        <v>38</v>
      </c>
      <c r="T103" s="79"/>
      <c r="U103" s="81"/>
      <c r="V103" s="585"/>
      <c r="W103" s="77" t="s">
        <v>28</v>
      </c>
      <c r="X103" s="78">
        <v>1000</v>
      </c>
      <c r="Y103" s="78">
        <v>80</v>
      </c>
      <c r="Z103" s="78">
        <v>0</v>
      </c>
      <c r="AA103" s="79" t="s">
        <v>38</v>
      </c>
      <c r="AB103" s="79" t="s">
        <v>38</v>
      </c>
      <c r="AC103" s="80" t="s">
        <v>38</v>
      </c>
      <c r="AD103" s="558"/>
      <c r="AE103" s="697"/>
      <c r="AF103" s="585"/>
      <c r="AG103" s="77" t="s">
        <v>28</v>
      </c>
      <c r="AH103" s="78"/>
      <c r="AI103" s="78"/>
      <c r="AJ103" s="78"/>
      <c r="AK103" s="79"/>
      <c r="AL103" s="79"/>
      <c r="AM103" s="80" t="s">
        <v>38</v>
      </c>
      <c r="AN103" s="558"/>
      <c r="AO103" s="180"/>
      <c r="AP103" s="179"/>
    </row>
    <row r="104" spans="1:42" ht="23.1" customHeight="1" x14ac:dyDescent="0.25">
      <c r="A104" s="199"/>
      <c r="B104" s="879"/>
      <c r="C104" s="77" t="s">
        <v>29</v>
      </c>
      <c r="D104" s="78">
        <v>1000</v>
      </c>
      <c r="E104" s="78">
        <f>E105+10</f>
        <v>310</v>
      </c>
      <c r="F104" s="78">
        <v>0</v>
      </c>
      <c r="G104" s="79" t="s">
        <v>38</v>
      </c>
      <c r="H104" s="79" t="s">
        <v>38</v>
      </c>
      <c r="I104" s="80" t="s">
        <v>38</v>
      </c>
      <c r="J104" s="79"/>
      <c r="K104" s="81"/>
      <c r="L104" s="585"/>
      <c r="M104" s="77" t="s">
        <v>29</v>
      </c>
      <c r="N104" s="78">
        <v>1000</v>
      </c>
      <c r="O104" s="78">
        <f>O105+10</f>
        <v>190</v>
      </c>
      <c r="P104" s="78">
        <v>0</v>
      </c>
      <c r="Q104" s="79" t="s">
        <v>38</v>
      </c>
      <c r="R104" s="79" t="s">
        <v>38</v>
      </c>
      <c r="S104" s="80" t="s">
        <v>38</v>
      </c>
      <c r="T104" s="79"/>
      <c r="U104" s="81"/>
      <c r="V104" s="585"/>
      <c r="W104" s="77" t="s">
        <v>29</v>
      </c>
      <c r="X104" s="78">
        <v>1000</v>
      </c>
      <c r="Y104" s="78">
        <v>70</v>
      </c>
      <c r="Z104" s="78">
        <v>0</v>
      </c>
      <c r="AA104" s="79" t="s">
        <v>38</v>
      </c>
      <c r="AB104" s="79" t="s">
        <v>38</v>
      </c>
      <c r="AC104" s="80" t="s">
        <v>38</v>
      </c>
      <c r="AD104" s="558"/>
      <c r="AE104" s="697"/>
      <c r="AF104" s="585"/>
      <c r="AG104" s="77" t="s">
        <v>29</v>
      </c>
      <c r="AH104" s="78"/>
      <c r="AI104" s="78"/>
      <c r="AJ104" s="78"/>
      <c r="AK104" s="79"/>
      <c r="AL104" s="79"/>
      <c r="AM104" s="80" t="s">
        <v>38</v>
      </c>
      <c r="AN104" s="558"/>
      <c r="AO104" s="180"/>
      <c r="AP104" s="179"/>
    </row>
    <row r="105" spans="1:42" ht="23.1" customHeight="1" x14ac:dyDescent="0.25">
      <c r="A105" s="199"/>
      <c r="B105" s="879"/>
      <c r="C105" s="83" t="s">
        <v>30</v>
      </c>
      <c r="D105" s="84">
        <v>1000</v>
      </c>
      <c r="E105" s="78">
        <f>O94+10</f>
        <v>300</v>
      </c>
      <c r="F105" s="78">
        <v>0</v>
      </c>
      <c r="G105" s="79" t="s">
        <v>38</v>
      </c>
      <c r="H105" s="79" t="s">
        <v>38</v>
      </c>
      <c r="I105" s="80" t="s">
        <v>38</v>
      </c>
      <c r="J105" s="85"/>
      <c r="K105" s="86"/>
      <c r="L105" s="586"/>
      <c r="M105" s="83" t="s">
        <v>30</v>
      </c>
      <c r="N105" s="84">
        <v>1000</v>
      </c>
      <c r="O105" s="78">
        <f>Y94+10</f>
        <v>180</v>
      </c>
      <c r="P105" s="78">
        <v>0</v>
      </c>
      <c r="Q105" s="79" t="s">
        <v>38</v>
      </c>
      <c r="R105" s="79" t="s">
        <v>38</v>
      </c>
      <c r="S105" s="80" t="s">
        <v>38</v>
      </c>
      <c r="T105" s="79"/>
      <c r="U105" s="81"/>
      <c r="V105" s="586"/>
      <c r="W105" s="83" t="s">
        <v>30</v>
      </c>
      <c r="X105" s="78">
        <v>1000</v>
      </c>
      <c r="Y105" s="78">
        <v>60</v>
      </c>
      <c r="Z105" s="78">
        <v>0</v>
      </c>
      <c r="AA105" s="79" t="s">
        <v>38</v>
      </c>
      <c r="AB105" s="79" t="s">
        <v>38</v>
      </c>
      <c r="AC105" s="80" t="s">
        <v>38</v>
      </c>
      <c r="AD105" s="558"/>
      <c r="AE105" s="697"/>
      <c r="AF105" s="586"/>
      <c r="AG105" s="83" t="s">
        <v>30</v>
      </c>
      <c r="AH105" s="78"/>
      <c r="AI105" s="78">
        <v>0</v>
      </c>
      <c r="AJ105" s="78">
        <v>0</v>
      </c>
      <c r="AK105" s="79" t="s">
        <v>38</v>
      </c>
      <c r="AL105" s="79" t="s">
        <v>38</v>
      </c>
      <c r="AM105" s="80" t="s">
        <v>38</v>
      </c>
      <c r="AN105" s="558"/>
      <c r="AO105" s="181"/>
      <c r="AP105" s="182"/>
    </row>
    <row r="106" spans="1:42" ht="23.1" customHeight="1" x14ac:dyDescent="0.25">
      <c r="A106" s="200"/>
      <c r="B106" s="880"/>
      <c r="C106" s="89"/>
      <c r="D106" s="90">
        <f>SUM(D94:D105)</f>
        <v>12000</v>
      </c>
      <c r="E106" s="90">
        <f>SUM(E94:E105)</f>
        <v>4260</v>
      </c>
      <c r="F106" s="90">
        <f>SUM(F94:F105)</f>
        <v>0</v>
      </c>
      <c r="G106" s="91"/>
      <c r="H106" s="91"/>
      <c r="I106" s="92"/>
      <c r="J106" s="91"/>
      <c r="K106" s="93"/>
      <c r="L106" s="587"/>
      <c r="M106" s="89"/>
      <c r="N106" s="90">
        <f>SUM(N93:N105)</f>
        <v>24000</v>
      </c>
      <c r="O106" s="90">
        <f>SUM(O93:O105)</f>
        <v>7080</v>
      </c>
      <c r="P106" s="90">
        <f>SUM(P93:P105)</f>
        <v>0</v>
      </c>
      <c r="Q106" s="91"/>
      <c r="R106" s="91"/>
      <c r="S106" s="91"/>
      <c r="T106" s="91"/>
      <c r="U106" s="93"/>
      <c r="V106" s="587"/>
      <c r="W106" s="89"/>
      <c r="X106" s="90">
        <f>SUM(X93:X105)</f>
        <v>36000</v>
      </c>
      <c r="Y106" s="90">
        <f>SUM(Y93:Y105)</f>
        <v>8460</v>
      </c>
      <c r="Z106" s="90">
        <f>SUM(Z93:Z105)</f>
        <v>0</v>
      </c>
      <c r="AA106" s="91"/>
      <c r="AB106" s="91"/>
      <c r="AC106" s="91"/>
      <c r="AD106" s="91"/>
      <c r="AE106" s="608"/>
      <c r="AF106" s="587"/>
      <c r="AG106" s="89"/>
      <c r="AH106" s="90">
        <f>SUM(AH93:AH105)</f>
        <v>42000</v>
      </c>
      <c r="AI106" s="90">
        <f>SUM(AI93:AI105)</f>
        <v>8610</v>
      </c>
      <c r="AJ106" s="90">
        <f>SUM(AJ93:AJ105)</f>
        <v>0</v>
      </c>
      <c r="AK106" s="91"/>
      <c r="AL106" s="91"/>
      <c r="AM106" s="91"/>
      <c r="AN106" s="91"/>
      <c r="AO106" s="90"/>
      <c r="AP106" s="91"/>
    </row>
    <row r="107" spans="1:42" ht="23.1" customHeight="1" x14ac:dyDescent="0.25">
      <c r="A107" s="404"/>
      <c r="B107" s="330"/>
      <c r="C107" s="344"/>
      <c r="D107" s="345"/>
      <c r="E107" s="345"/>
      <c r="F107" s="345"/>
      <c r="G107" s="346"/>
      <c r="H107" s="346"/>
      <c r="I107" s="347"/>
      <c r="J107" s="346"/>
      <c r="K107" s="346"/>
      <c r="L107" s="588"/>
      <c r="M107" s="346"/>
      <c r="N107" s="345"/>
      <c r="O107" s="345"/>
      <c r="P107" s="345"/>
      <c r="Q107" s="346"/>
      <c r="R107" s="346"/>
      <c r="S107" s="346"/>
      <c r="T107" s="346"/>
      <c r="U107" s="346"/>
      <c r="V107" s="588"/>
      <c r="W107" s="346"/>
      <c r="X107" s="345"/>
      <c r="Y107" s="345"/>
      <c r="Z107" s="345"/>
      <c r="AA107" s="346"/>
      <c r="AB107" s="346"/>
      <c r="AC107" s="346"/>
      <c r="AD107" s="346"/>
      <c r="AE107" s="346"/>
      <c r="AF107" s="588"/>
      <c r="AG107" s="346"/>
      <c r="AH107" s="345"/>
      <c r="AI107" s="345"/>
      <c r="AJ107" s="345"/>
      <c r="AK107" s="346"/>
      <c r="AL107" s="346"/>
      <c r="AM107" s="346"/>
      <c r="AN107" s="346"/>
      <c r="AO107" s="778"/>
      <c r="AP107" s="348"/>
    </row>
    <row r="108" spans="1:42" ht="23.1" customHeight="1" x14ac:dyDescent="0.25">
      <c r="A108" s="404"/>
      <c r="B108" s="331"/>
      <c r="C108" s="350"/>
      <c r="D108" s="351"/>
      <c r="E108" s="352"/>
      <c r="F108" s="353"/>
      <c r="G108" s="352"/>
      <c r="H108" s="353"/>
      <c r="I108" s="353"/>
      <c r="J108" s="353"/>
      <c r="K108" s="354"/>
      <c r="L108" s="584"/>
      <c r="M108" s="355" t="s">
        <v>42</v>
      </c>
      <c r="N108" s="356">
        <f>D121</f>
        <v>12000</v>
      </c>
      <c r="O108" s="356">
        <f>E121</f>
        <v>1020</v>
      </c>
      <c r="P108" s="356">
        <f>F121</f>
        <v>0</v>
      </c>
      <c r="Q108" s="352"/>
      <c r="R108" s="353"/>
      <c r="S108" s="353"/>
      <c r="T108" s="353"/>
      <c r="U108" s="354"/>
      <c r="V108" s="584"/>
      <c r="W108" s="355" t="s">
        <v>42</v>
      </c>
      <c r="X108" s="356">
        <f>N121</f>
        <v>24000</v>
      </c>
      <c r="Y108" s="356">
        <f>O121</f>
        <v>1370</v>
      </c>
      <c r="Z108" s="356">
        <f>P121</f>
        <v>23120</v>
      </c>
      <c r="AA108" s="352"/>
      <c r="AB108" s="353"/>
      <c r="AC108" s="353"/>
      <c r="AD108" s="353"/>
      <c r="AE108" s="353"/>
      <c r="AF108" s="584"/>
      <c r="AG108" s="355" t="s">
        <v>42</v>
      </c>
      <c r="AH108" s="356">
        <f>X121</f>
        <v>36000</v>
      </c>
      <c r="AI108" s="356">
        <f>Y121</f>
        <v>1490</v>
      </c>
      <c r="AJ108" s="356">
        <f>Z121</f>
        <v>37490</v>
      </c>
      <c r="AK108" s="352"/>
      <c r="AL108" s="353"/>
      <c r="AM108" s="353"/>
      <c r="AN108" s="353"/>
      <c r="AO108" s="776" t="s">
        <v>221</v>
      </c>
      <c r="AP108" s="183" t="s">
        <v>36</v>
      </c>
    </row>
    <row r="109" spans="1:42" ht="23.1" customHeight="1" x14ac:dyDescent="0.25">
      <c r="A109" s="422" t="s">
        <v>8</v>
      </c>
      <c r="B109" s="332">
        <v>216</v>
      </c>
      <c r="C109" s="357" t="s">
        <v>19</v>
      </c>
      <c r="D109" s="124">
        <v>1000</v>
      </c>
      <c r="E109" s="124">
        <f t="shared" ref="E109:E118" si="8">E110+10</f>
        <v>140</v>
      </c>
      <c r="F109" s="124">
        <v>0</v>
      </c>
      <c r="G109" s="125" t="s">
        <v>38</v>
      </c>
      <c r="H109" s="125" t="s">
        <v>38</v>
      </c>
      <c r="I109" s="129" t="s">
        <v>38</v>
      </c>
      <c r="J109" s="125"/>
      <c r="K109" s="358"/>
      <c r="L109" s="585"/>
      <c r="M109" s="357" t="s">
        <v>19</v>
      </c>
      <c r="N109" s="124">
        <v>1000</v>
      </c>
      <c r="O109" s="124">
        <f>O110+10</f>
        <v>20</v>
      </c>
      <c r="P109" s="124">
        <v>0</v>
      </c>
      <c r="Q109" s="125" t="s">
        <v>38</v>
      </c>
      <c r="R109" s="125" t="s">
        <v>38</v>
      </c>
      <c r="S109" s="129" t="s">
        <v>38</v>
      </c>
      <c r="T109" s="125"/>
      <c r="U109" s="358"/>
      <c r="V109" s="585"/>
      <c r="W109" s="357" t="s">
        <v>19</v>
      </c>
      <c r="X109" s="124">
        <v>1000</v>
      </c>
      <c r="Y109" s="124">
        <f>Y110+10</f>
        <v>30</v>
      </c>
      <c r="Z109" s="124">
        <v>0</v>
      </c>
      <c r="AA109" s="125" t="s">
        <v>38</v>
      </c>
      <c r="AB109" s="125" t="s">
        <v>38</v>
      </c>
      <c r="AC109" s="129" t="s">
        <v>38</v>
      </c>
      <c r="AD109" s="426"/>
      <c r="AE109" s="625"/>
      <c r="AF109" s="585"/>
      <c r="AG109" s="357" t="s">
        <v>19</v>
      </c>
      <c r="AH109" s="124">
        <v>1000</v>
      </c>
      <c r="AI109" s="124"/>
      <c r="AJ109" s="124">
        <v>1000</v>
      </c>
      <c r="AK109" s="125" t="s">
        <v>44</v>
      </c>
      <c r="AL109" s="125">
        <v>3334</v>
      </c>
      <c r="AM109" s="129">
        <v>44951</v>
      </c>
      <c r="AN109" s="426"/>
      <c r="AO109" s="341">
        <f>AH121+AI121-AJ121</f>
        <v>0</v>
      </c>
      <c r="AP109" s="342" t="s">
        <v>1028</v>
      </c>
    </row>
    <row r="110" spans="1:42" ht="23.1" customHeight="1" x14ac:dyDescent="0.25">
      <c r="A110" s="423"/>
      <c r="B110" s="877" t="s">
        <v>76</v>
      </c>
      <c r="C110" s="357" t="s">
        <v>20</v>
      </c>
      <c r="D110" s="124">
        <v>1000</v>
      </c>
      <c r="E110" s="124">
        <f t="shared" si="8"/>
        <v>130</v>
      </c>
      <c r="F110" s="124">
        <v>0</v>
      </c>
      <c r="G110" s="125" t="s">
        <v>38</v>
      </c>
      <c r="H110" s="125" t="s">
        <v>38</v>
      </c>
      <c r="I110" s="129" t="s">
        <v>38</v>
      </c>
      <c r="J110" s="125"/>
      <c r="K110" s="358"/>
      <c r="L110" s="585"/>
      <c r="M110" s="357" t="s">
        <v>20</v>
      </c>
      <c r="N110" s="124">
        <v>1000</v>
      </c>
      <c r="O110" s="124">
        <f>O111+10</f>
        <v>10</v>
      </c>
      <c r="P110" s="124">
        <v>0</v>
      </c>
      <c r="Q110" s="125" t="s">
        <v>38</v>
      </c>
      <c r="R110" s="125" t="s">
        <v>38</v>
      </c>
      <c r="S110" s="129" t="s">
        <v>38</v>
      </c>
      <c r="T110" s="125"/>
      <c r="U110" s="358"/>
      <c r="V110" s="585"/>
      <c r="W110" s="357" t="s">
        <v>20</v>
      </c>
      <c r="X110" s="124">
        <v>1000</v>
      </c>
      <c r="Y110" s="124">
        <f>Y111+10</f>
        <v>20</v>
      </c>
      <c r="Z110" s="124">
        <v>0</v>
      </c>
      <c r="AA110" s="125" t="s">
        <v>38</v>
      </c>
      <c r="AB110" s="125" t="s">
        <v>38</v>
      </c>
      <c r="AC110" s="129" t="s">
        <v>38</v>
      </c>
      <c r="AD110" s="629"/>
      <c r="AE110" s="698"/>
      <c r="AF110" s="585"/>
      <c r="AG110" s="357" t="s">
        <v>20</v>
      </c>
      <c r="AH110" s="124">
        <v>1000</v>
      </c>
      <c r="AI110" s="124"/>
      <c r="AJ110" s="124">
        <v>1000</v>
      </c>
      <c r="AK110" s="125" t="s">
        <v>44</v>
      </c>
      <c r="AL110" s="125">
        <v>3422</v>
      </c>
      <c r="AM110" s="129">
        <v>44975</v>
      </c>
      <c r="AN110" s="629"/>
      <c r="AO110" s="336"/>
      <c r="AP110" s="335"/>
    </row>
    <row r="111" spans="1:42" ht="23.1" customHeight="1" x14ac:dyDescent="0.25">
      <c r="A111" s="423"/>
      <c r="B111" s="877"/>
      <c r="C111" s="357" t="s">
        <v>21</v>
      </c>
      <c r="D111" s="124">
        <v>1000</v>
      </c>
      <c r="E111" s="124">
        <f t="shared" si="8"/>
        <v>120</v>
      </c>
      <c r="F111" s="124">
        <v>0</v>
      </c>
      <c r="G111" s="125" t="s">
        <v>38</v>
      </c>
      <c r="H111" s="125" t="s">
        <v>38</v>
      </c>
      <c r="I111" s="129" t="s">
        <v>38</v>
      </c>
      <c r="J111" s="125"/>
      <c r="K111" s="358"/>
      <c r="L111" s="585"/>
      <c r="M111" s="357" t="s">
        <v>21</v>
      </c>
      <c r="N111" s="124">
        <v>1000</v>
      </c>
      <c r="O111" s="124">
        <v>0</v>
      </c>
      <c r="P111" s="124">
        <v>15120</v>
      </c>
      <c r="Q111" s="125" t="s">
        <v>38</v>
      </c>
      <c r="R111" s="125">
        <v>881</v>
      </c>
      <c r="S111" s="129">
        <v>44269</v>
      </c>
      <c r="T111" s="125"/>
      <c r="U111" s="358"/>
      <c r="V111" s="585"/>
      <c r="W111" s="357" t="s">
        <v>21</v>
      </c>
      <c r="X111" s="124">
        <v>1000</v>
      </c>
      <c r="Y111" s="124">
        <f>Y112+10</f>
        <v>10</v>
      </c>
      <c r="Z111" s="124">
        <v>0</v>
      </c>
      <c r="AA111" s="125" t="s">
        <v>38</v>
      </c>
      <c r="AB111" s="125" t="s">
        <v>38</v>
      </c>
      <c r="AC111" s="129" t="s">
        <v>38</v>
      </c>
      <c r="AD111" s="629"/>
      <c r="AE111" s="698"/>
      <c r="AF111" s="585"/>
      <c r="AG111" s="357" t="s">
        <v>21</v>
      </c>
      <c r="AH111" s="124">
        <v>1000</v>
      </c>
      <c r="AI111" s="124"/>
      <c r="AJ111" s="124">
        <v>1000</v>
      </c>
      <c r="AK111" s="125" t="s">
        <v>44</v>
      </c>
      <c r="AL111" s="125">
        <v>3516</v>
      </c>
      <c r="AM111" s="129">
        <v>45005</v>
      </c>
      <c r="AN111" s="629"/>
      <c r="AO111" s="336"/>
      <c r="AP111" s="335"/>
    </row>
    <row r="112" spans="1:42" ht="23.1" customHeight="1" x14ac:dyDescent="0.25">
      <c r="A112" s="423"/>
      <c r="B112" s="877"/>
      <c r="C112" s="357" t="s">
        <v>22</v>
      </c>
      <c r="D112" s="124">
        <v>1000</v>
      </c>
      <c r="E112" s="124">
        <f t="shared" si="8"/>
        <v>110</v>
      </c>
      <c r="F112" s="124">
        <v>0</v>
      </c>
      <c r="G112" s="125" t="s">
        <v>38</v>
      </c>
      <c r="H112" s="125" t="s">
        <v>38</v>
      </c>
      <c r="I112" s="129" t="s">
        <v>38</v>
      </c>
      <c r="J112" s="125"/>
      <c r="K112" s="358"/>
      <c r="L112" s="585"/>
      <c r="M112" s="357" t="s">
        <v>22</v>
      </c>
      <c r="N112" s="124">
        <v>1000</v>
      </c>
      <c r="O112" s="124">
        <f t="shared" ref="O112:O117" si="9">O113+10</f>
        <v>70</v>
      </c>
      <c r="P112" s="124">
        <v>0</v>
      </c>
      <c r="Q112" s="125" t="s">
        <v>38</v>
      </c>
      <c r="R112" s="125" t="s">
        <v>38</v>
      </c>
      <c r="S112" s="129" t="s">
        <v>38</v>
      </c>
      <c r="T112" s="125"/>
      <c r="U112" s="358"/>
      <c r="V112" s="585"/>
      <c r="W112" s="357" t="s">
        <v>22</v>
      </c>
      <c r="X112" s="124">
        <v>1000</v>
      </c>
      <c r="Y112" s="124">
        <v>0</v>
      </c>
      <c r="Z112" s="124">
        <v>4340</v>
      </c>
      <c r="AA112" s="125" t="s">
        <v>38</v>
      </c>
      <c r="AB112" s="125">
        <v>2166</v>
      </c>
      <c r="AC112" s="129">
        <v>44655</v>
      </c>
      <c r="AD112" s="629"/>
      <c r="AE112" s="698"/>
      <c r="AF112" s="585"/>
      <c r="AG112" s="357" t="s">
        <v>22</v>
      </c>
      <c r="AH112" s="124">
        <v>1000</v>
      </c>
      <c r="AI112" s="124"/>
      <c r="AJ112" s="124">
        <v>1000</v>
      </c>
      <c r="AK112" s="125" t="s">
        <v>44</v>
      </c>
      <c r="AL112" s="125">
        <v>3644</v>
      </c>
      <c r="AM112" s="129">
        <v>45042</v>
      </c>
      <c r="AN112" s="629"/>
      <c r="AO112" s="336"/>
      <c r="AP112" s="335"/>
    </row>
    <row r="113" spans="1:42" ht="23.1" customHeight="1" x14ac:dyDescent="0.25">
      <c r="A113" s="423"/>
      <c r="B113" s="877"/>
      <c r="C113" s="357" t="s">
        <v>23</v>
      </c>
      <c r="D113" s="124">
        <v>1000</v>
      </c>
      <c r="E113" s="124">
        <f t="shared" si="8"/>
        <v>100</v>
      </c>
      <c r="F113" s="124">
        <v>0</v>
      </c>
      <c r="G113" s="125" t="s">
        <v>38</v>
      </c>
      <c r="H113" s="125" t="s">
        <v>38</v>
      </c>
      <c r="I113" s="129" t="s">
        <v>38</v>
      </c>
      <c r="J113" s="125"/>
      <c r="K113" s="358"/>
      <c r="L113" s="585"/>
      <c r="M113" s="357" t="s">
        <v>23</v>
      </c>
      <c r="N113" s="124">
        <v>1000</v>
      </c>
      <c r="O113" s="124">
        <f t="shared" si="9"/>
        <v>60</v>
      </c>
      <c r="P113" s="124">
        <v>0</v>
      </c>
      <c r="Q113" s="125" t="s">
        <v>38</v>
      </c>
      <c r="R113" s="125" t="s">
        <v>38</v>
      </c>
      <c r="S113" s="129" t="s">
        <v>38</v>
      </c>
      <c r="T113" s="125"/>
      <c r="U113" s="358"/>
      <c r="V113" s="585"/>
      <c r="W113" s="357" t="s">
        <v>23</v>
      </c>
      <c r="X113" s="124">
        <v>1000</v>
      </c>
      <c r="Y113" s="124">
        <f>Y114+10</f>
        <v>30</v>
      </c>
      <c r="Z113" s="124">
        <v>0</v>
      </c>
      <c r="AA113" s="125" t="s">
        <v>38</v>
      </c>
      <c r="AB113" s="125" t="s">
        <v>38</v>
      </c>
      <c r="AC113" s="129" t="s">
        <v>38</v>
      </c>
      <c r="AD113" s="629"/>
      <c r="AE113" s="698"/>
      <c r="AF113" s="585"/>
      <c r="AG113" s="357" t="s">
        <v>23</v>
      </c>
      <c r="AH113" s="124">
        <v>1000</v>
      </c>
      <c r="AI113" s="124"/>
      <c r="AJ113" s="124">
        <v>1000</v>
      </c>
      <c r="AK113" s="125" t="s">
        <v>44</v>
      </c>
      <c r="AL113" s="125">
        <v>3734</v>
      </c>
      <c r="AM113" s="129">
        <v>45054</v>
      </c>
      <c r="AN113" s="629"/>
      <c r="AO113" s="336"/>
      <c r="AP113" s="335"/>
    </row>
    <row r="114" spans="1:42" ht="23.1" customHeight="1" x14ac:dyDescent="0.25">
      <c r="A114" s="423"/>
      <c r="B114" s="877"/>
      <c r="C114" s="357" t="s">
        <v>24</v>
      </c>
      <c r="D114" s="124">
        <v>1000</v>
      </c>
      <c r="E114" s="124">
        <f t="shared" si="8"/>
        <v>90</v>
      </c>
      <c r="F114" s="124">
        <v>0</v>
      </c>
      <c r="G114" s="125" t="s">
        <v>38</v>
      </c>
      <c r="H114" s="125" t="s">
        <v>38</v>
      </c>
      <c r="I114" s="129" t="s">
        <v>38</v>
      </c>
      <c r="J114" s="125"/>
      <c r="K114" s="358"/>
      <c r="L114" s="585"/>
      <c r="M114" s="357" t="s">
        <v>24</v>
      </c>
      <c r="N114" s="124">
        <v>1000</v>
      </c>
      <c r="O114" s="124">
        <f t="shared" si="9"/>
        <v>50</v>
      </c>
      <c r="P114" s="124">
        <v>0</v>
      </c>
      <c r="Q114" s="125" t="s">
        <v>38</v>
      </c>
      <c r="R114" s="125" t="s">
        <v>38</v>
      </c>
      <c r="S114" s="129" t="s">
        <v>38</v>
      </c>
      <c r="T114" s="125"/>
      <c r="U114" s="358"/>
      <c r="V114" s="585"/>
      <c r="W114" s="357" t="s">
        <v>24</v>
      </c>
      <c r="X114" s="124">
        <v>1000</v>
      </c>
      <c r="Y114" s="124">
        <f>Y115+10</f>
        <v>20</v>
      </c>
      <c r="Z114" s="124">
        <v>0</v>
      </c>
      <c r="AA114" s="125" t="s">
        <v>38</v>
      </c>
      <c r="AB114" s="125" t="s">
        <v>38</v>
      </c>
      <c r="AC114" s="129" t="s">
        <v>38</v>
      </c>
      <c r="AD114" s="629"/>
      <c r="AE114" s="698"/>
      <c r="AF114" s="585"/>
      <c r="AG114" s="357" t="s">
        <v>24</v>
      </c>
      <c r="AH114" s="124">
        <v>1000</v>
      </c>
      <c r="AI114" s="124">
        <v>20</v>
      </c>
      <c r="AJ114" s="124"/>
      <c r="AK114" s="125"/>
      <c r="AL114" s="125"/>
      <c r="AM114" s="129"/>
      <c r="AN114" s="629"/>
      <c r="AO114" s="336"/>
      <c r="AP114" s="335"/>
    </row>
    <row r="115" spans="1:42" ht="23.1" customHeight="1" x14ac:dyDescent="0.25">
      <c r="A115" s="423"/>
      <c r="B115" s="877"/>
      <c r="C115" s="357" t="s">
        <v>25</v>
      </c>
      <c r="D115" s="124">
        <v>1000</v>
      </c>
      <c r="E115" s="124">
        <f t="shared" si="8"/>
        <v>80</v>
      </c>
      <c r="F115" s="124">
        <v>0</v>
      </c>
      <c r="G115" s="125" t="s">
        <v>38</v>
      </c>
      <c r="H115" s="125" t="s">
        <v>38</v>
      </c>
      <c r="I115" s="129" t="s">
        <v>38</v>
      </c>
      <c r="J115" s="125"/>
      <c r="K115" s="358"/>
      <c r="L115" s="585"/>
      <c r="M115" s="357" t="s">
        <v>25</v>
      </c>
      <c r="N115" s="124">
        <v>1000</v>
      </c>
      <c r="O115" s="124">
        <f t="shared" si="9"/>
        <v>40</v>
      </c>
      <c r="P115" s="124">
        <v>0</v>
      </c>
      <c r="Q115" s="125" t="s">
        <v>38</v>
      </c>
      <c r="R115" s="125" t="s">
        <v>38</v>
      </c>
      <c r="S115" s="129" t="s">
        <v>38</v>
      </c>
      <c r="T115" s="125"/>
      <c r="U115" s="358"/>
      <c r="V115" s="585"/>
      <c r="W115" s="357" t="s">
        <v>25</v>
      </c>
      <c r="X115" s="124">
        <v>1000</v>
      </c>
      <c r="Y115" s="124">
        <f>Y116+10</f>
        <v>10</v>
      </c>
      <c r="Z115" s="124">
        <v>0</v>
      </c>
      <c r="AA115" s="125" t="s">
        <v>38</v>
      </c>
      <c r="AB115" s="125" t="s">
        <v>38</v>
      </c>
      <c r="AC115" s="129" t="s">
        <v>38</v>
      </c>
      <c r="AD115" s="629"/>
      <c r="AE115" s="698"/>
      <c r="AF115" s="585"/>
      <c r="AG115" s="357" t="s">
        <v>25</v>
      </c>
      <c r="AH115" s="124">
        <v>1000</v>
      </c>
      <c r="AI115" s="124">
        <v>10</v>
      </c>
      <c r="AJ115" s="124"/>
      <c r="AK115" s="125"/>
      <c r="AL115" s="125"/>
      <c r="AM115" s="129"/>
      <c r="AN115" s="629"/>
      <c r="AO115" s="336"/>
      <c r="AP115" s="335"/>
    </row>
    <row r="116" spans="1:42" ht="23.1" customHeight="1" x14ac:dyDescent="0.25">
      <c r="A116" s="423"/>
      <c r="B116" s="877"/>
      <c r="C116" s="357" t="s">
        <v>26</v>
      </c>
      <c r="D116" s="124">
        <v>1000</v>
      </c>
      <c r="E116" s="124">
        <f t="shared" si="8"/>
        <v>70</v>
      </c>
      <c r="F116" s="124">
        <v>0</v>
      </c>
      <c r="G116" s="125" t="s">
        <v>38</v>
      </c>
      <c r="H116" s="125" t="s">
        <v>38</v>
      </c>
      <c r="I116" s="129" t="s">
        <v>38</v>
      </c>
      <c r="J116" s="125"/>
      <c r="K116" s="358"/>
      <c r="L116" s="585"/>
      <c r="M116" s="357" t="s">
        <v>26</v>
      </c>
      <c r="N116" s="124">
        <v>1000</v>
      </c>
      <c r="O116" s="124">
        <f t="shared" si="9"/>
        <v>30</v>
      </c>
      <c r="P116" s="124">
        <v>0</v>
      </c>
      <c r="Q116" s="125" t="s">
        <v>38</v>
      </c>
      <c r="R116" s="125" t="s">
        <v>38</v>
      </c>
      <c r="S116" s="129" t="s">
        <v>38</v>
      </c>
      <c r="T116" s="125"/>
      <c r="U116" s="358"/>
      <c r="V116" s="585"/>
      <c r="W116" s="357" t="s">
        <v>26</v>
      </c>
      <c r="X116" s="124">
        <v>1000</v>
      </c>
      <c r="Y116" s="124">
        <v>0</v>
      </c>
      <c r="Z116" s="124">
        <v>5100</v>
      </c>
      <c r="AA116" s="125" t="s">
        <v>41</v>
      </c>
      <c r="AB116" s="125">
        <v>2570</v>
      </c>
      <c r="AC116" s="129">
        <v>44775</v>
      </c>
      <c r="AD116" s="629"/>
      <c r="AE116" s="698"/>
      <c r="AF116" s="585"/>
      <c r="AG116" s="357" t="s">
        <v>26</v>
      </c>
      <c r="AH116" s="124">
        <v>1000</v>
      </c>
      <c r="AI116" s="124"/>
      <c r="AJ116" s="124">
        <v>3030</v>
      </c>
      <c r="AK116" s="125" t="s">
        <v>44</v>
      </c>
      <c r="AL116" s="125">
        <v>4074</v>
      </c>
      <c r="AM116" s="129">
        <v>45148</v>
      </c>
      <c r="AN116" s="629"/>
      <c r="AO116" s="336"/>
      <c r="AP116" s="335"/>
    </row>
    <row r="117" spans="1:42" ht="23.1" customHeight="1" x14ac:dyDescent="0.25">
      <c r="A117" s="423"/>
      <c r="B117" s="877"/>
      <c r="C117" s="357" t="s">
        <v>27</v>
      </c>
      <c r="D117" s="124">
        <v>1000</v>
      </c>
      <c r="E117" s="124">
        <f t="shared" si="8"/>
        <v>60</v>
      </c>
      <c r="F117" s="124">
        <v>0</v>
      </c>
      <c r="G117" s="125" t="s">
        <v>38</v>
      </c>
      <c r="H117" s="125" t="s">
        <v>38</v>
      </c>
      <c r="I117" s="129" t="s">
        <v>38</v>
      </c>
      <c r="J117" s="125"/>
      <c r="K117" s="358"/>
      <c r="L117" s="585"/>
      <c r="M117" s="357" t="s">
        <v>27</v>
      </c>
      <c r="N117" s="124">
        <v>1000</v>
      </c>
      <c r="O117" s="124">
        <f t="shared" si="9"/>
        <v>20</v>
      </c>
      <c r="P117" s="124">
        <v>0</v>
      </c>
      <c r="Q117" s="125" t="s">
        <v>38</v>
      </c>
      <c r="R117" s="125" t="s">
        <v>38</v>
      </c>
      <c r="S117" s="129" t="s">
        <v>38</v>
      </c>
      <c r="T117" s="125"/>
      <c r="U117" s="358"/>
      <c r="V117" s="585"/>
      <c r="W117" s="357" t="s">
        <v>27</v>
      </c>
      <c r="X117" s="124">
        <v>1000</v>
      </c>
      <c r="Y117" s="124">
        <v>0</v>
      </c>
      <c r="Z117" s="124">
        <v>1930</v>
      </c>
      <c r="AA117" s="125" t="s">
        <v>44</v>
      </c>
      <c r="AB117" s="125">
        <v>2852</v>
      </c>
      <c r="AC117" s="129">
        <v>44820</v>
      </c>
      <c r="AD117" s="629"/>
      <c r="AE117" s="698"/>
      <c r="AF117" s="585"/>
      <c r="AG117" s="357" t="s">
        <v>27</v>
      </c>
      <c r="AH117" s="124"/>
      <c r="AI117" s="124"/>
      <c r="AJ117" s="124"/>
      <c r="AK117" s="125"/>
      <c r="AL117" s="125"/>
      <c r="AM117" s="129"/>
      <c r="AN117" s="629"/>
      <c r="AO117" s="336"/>
      <c r="AP117" s="335"/>
    </row>
    <row r="118" spans="1:42" ht="23.1" customHeight="1" x14ac:dyDescent="0.25">
      <c r="A118" s="423"/>
      <c r="B118" s="877"/>
      <c r="C118" s="357" t="s">
        <v>28</v>
      </c>
      <c r="D118" s="124">
        <v>1000</v>
      </c>
      <c r="E118" s="124">
        <f t="shared" si="8"/>
        <v>50</v>
      </c>
      <c r="F118" s="124">
        <v>0</v>
      </c>
      <c r="G118" s="125" t="s">
        <v>38</v>
      </c>
      <c r="H118" s="125" t="s">
        <v>38</v>
      </c>
      <c r="I118" s="129" t="s">
        <v>38</v>
      </c>
      <c r="J118" s="125"/>
      <c r="K118" s="358"/>
      <c r="L118" s="585"/>
      <c r="M118" s="357" t="s">
        <v>28</v>
      </c>
      <c r="N118" s="124">
        <v>1000</v>
      </c>
      <c r="O118" s="124">
        <f>O119+10</f>
        <v>10</v>
      </c>
      <c r="P118" s="124">
        <v>0</v>
      </c>
      <c r="Q118" s="125" t="s">
        <v>38</v>
      </c>
      <c r="R118" s="125" t="s">
        <v>38</v>
      </c>
      <c r="S118" s="129" t="s">
        <v>38</v>
      </c>
      <c r="T118" s="125"/>
      <c r="U118" s="358"/>
      <c r="V118" s="585"/>
      <c r="W118" s="357" t="s">
        <v>28</v>
      </c>
      <c r="X118" s="124">
        <v>1000</v>
      </c>
      <c r="Y118" s="124">
        <v>0</v>
      </c>
      <c r="Z118" s="124">
        <v>1000</v>
      </c>
      <c r="AA118" s="125" t="s">
        <v>44</v>
      </c>
      <c r="AB118" s="125">
        <v>2969</v>
      </c>
      <c r="AC118" s="129">
        <v>44862</v>
      </c>
      <c r="AD118" s="629"/>
      <c r="AE118" s="698"/>
      <c r="AF118" s="585"/>
      <c r="AG118" s="357" t="s">
        <v>28</v>
      </c>
      <c r="AH118" s="124"/>
      <c r="AI118" s="124"/>
      <c r="AJ118" s="124"/>
      <c r="AK118" s="125"/>
      <c r="AL118" s="125"/>
      <c r="AM118" s="129"/>
      <c r="AN118" s="629"/>
      <c r="AO118" s="336"/>
      <c r="AP118" s="335"/>
    </row>
    <row r="119" spans="1:42" ht="23.1" customHeight="1" x14ac:dyDescent="0.25">
      <c r="A119" s="423"/>
      <c r="B119" s="877"/>
      <c r="C119" s="357" t="s">
        <v>29</v>
      </c>
      <c r="D119" s="124">
        <v>1000</v>
      </c>
      <c r="E119" s="124">
        <f>E120+10</f>
        <v>40</v>
      </c>
      <c r="F119" s="124">
        <v>0</v>
      </c>
      <c r="G119" s="125" t="s">
        <v>38</v>
      </c>
      <c r="H119" s="125" t="s">
        <v>38</v>
      </c>
      <c r="I119" s="129" t="s">
        <v>38</v>
      </c>
      <c r="J119" s="125"/>
      <c r="K119" s="358"/>
      <c r="L119" s="585"/>
      <c r="M119" s="357" t="s">
        <v>29</v>
      </c>
      <c r="N119" s="124">
        <v>1000</v>
      </c>
      <c r="O119" s="124">
        <v>0</v>
      </c>
      <c r="P119" s="124">
        <v>8000</v>
      </c>
      <c r="Q119" s="125" t="s">
        <v>38</v>
      </c>
      <c r="R119" s="125">
        <v>1558</v>
      </c>
      <c r="S119" s="129">
        <v>44519</v>
      </c>
      <c r="T119" s="125"/>
      <c r="U119" s="358"/>
      <c r="V119" s="585"/>
      <c r="W119" s="357" t="s">
        <v>29</v>
      </c>
      <c r="X119" s="124">
        <v>1000</v>
      </c>
      <c r="Y119" s="124">
        <v>0</v>
      </c>
      <c r="Z119" s="124">
        <v>1000</v>
      </c>
      <c r="AA119" s="125" t="s">
        <v>44</v>
      </c>
      <c r="AB119" s="125">
        <v>3057</v>
      </c>
      <c r="AC119" s="129">
        <v>44893</v>
      </c>
      <c r="AD119" s="629"/>
      <c r="AE119" s="698"/>
      <c r="AF119" s="585"/>
      <c r="AG119" s="357" t="s">
        <v>29</v>
      </c>
      <c r="AH119" s="124"/>
      <c r="AI119" s="124"/>
      <c r="AJ119" s="124"/>
      <c r="AK119" s="125"/>
      <c r="AL119" s="125"/>
      <c r="AM119" s="129"/>
      <c r="AN119" s="629"/>
      <c r="AO119" s="336"/>
      <c r="AP119" s="335"/>
    </row>
    <row r="120" spans="1:42" ht="23.1" customHeight="1" x14ac:dyDescent="0.25">
      <c r="A120" s="423"/>
      <c r="B120" s="877"/>
      <c r="C120" s="360" t="s">
        <v>30</v>
      </c>
      <c r="D120" s="278">
        <v>1000</v>
      </c>
      <c r="E120" s="124">
        <f>O109+10</f>
        <v>30</v>
      </c>
      <c r="F120" s="124">
        <v>0</v>
      </c>
      <c r="G120" s="125" t="s">
        <v>38</v>
      </c>
      <c r="H120" s="125" t="s">
        <v>38</v>
      </c>
      <c r="I120" s="129" t="s">
        <v>38</v>
      </c>
      <c r="J120" s="361"/>
      <c r="K120" s="362"/>
      <c r="L120" s="586"/>
      <c r="M120" s="360" t="s">
        <v>30</v>
      </c>
      <c r="N120" s="278">
        <v>1000</v>
      </c>
      <c r="O120" s="124">
        <f>Y109+10</f>
        <v>40</v>
      </c>
      <c r="P120" s="124">
        <v>0</v>
      </c>
      <c r="Q120" s="125" t="s">
        <v>38</v>
      </c>
      <c r="R120" s="125" t="s">
        <v>38</v>
      </c>
      <c r="S120" s="129" t="s">
        <v>38</v>
      </c>
      <c r="T120" s="125"/>
      <c r="U120" s="358"/>
      <c r="V120" s="586"/>
      <c r="W120" s="360" t="s">
        <v>30</v>
      </c>
      <c r="X120" s="278">
        <v>1000</v>
      </c>
      <c r="Y120" s="124">
        <v>0</v>
      </c>
      <c r="Z120" s="124">
        <v>1000</v>
      </c>
      <c r="AA120" s="125" t="s">
        <v>44</v>
      </c>
      <c r="AB120" s="125">
        <v>3129</v>
      </c>
      <c r="AC120" s="129">
        <v>44905</v>
      </c>
      <c r="AD120" s="629"/>
      <c r="AE120" s="698"/>
      <c r="AF120" s="586"/>
      <c r="AG120" s="360" t="s">
        <v>30</v>
      </c>
      <c r="AH120" s="278"/>
      <c r="AI120" s="124"/>
      <c r="AJ120" s="124"/>
      <c r="AK120" s="125"/>
      <c r="AL120" s="125"/>
      <c r="AM120" s="129"/>
      <c r="AN120" s="629"/>
      <c r="AO120" s="338"/>
      <c r="AP120" s="339"/>
    </row>
    <row r="121" spans="1:42" ht="23.1" customHeight="1" x14ac:dyDescent="0.25">
      <c r="A121" s="424"/>
      <c r="B121" s="878"/>
      <c r="C121" s="364"/>
      <c r="D121" s="365">
        <f>SUM(D109:D120)</f>
        <v>12000</v>
      </c>
      <c r="E121" s="365">
        <f>SUM(E109:E120)</f>
        <v>1020</v>
      </c>
      <c r="F121" s="365">
        <f>SUM(F109:F120)</f>
        <v>0</v>
      </c>
      <c r="G121" s="340"/>
      <c r="H121" s="340"/>
      <c r="I121" s="366"/>
      <c r="J121" s="340"/>
      <c r="K121" s="367"/>
      <c r="L121" s="587"/>
      <c r="M121" s="364"/>
      <c r="N121" s="365">
        <f>SUM(N108:N120)</f>
        <v>24000</v>
      </c>
      <c r="O121" s="365">
        <f>SUM(O108:O120)</f>
        <v>1370</v>
      </c>
      <c r="P121" s="365">
        <f>SUM(P108:P120)</f>
        <v>23120</v>
      </c>
      <c r="Q121" s="340"/>
      <c r="R121" s="340"/>
      <c r="S121" s="340"/>
      <c r="T121" s="340"/>
      <c r="U121" s="367"/>
      <c r="V121" s="587"/>
      <c r="W121" s="364"/>
      <c r="X121" s="365">
        <f>SUM(X108:X120)</f>
        <v>36000</v>
      </c>
      <c r="Y121" s="365">
        <f>SUM(Y108:Y120)</f>
        <v>1490</v>
      </c>
      <c r="Z121" s="365">
        <f>SUM(Z108:Z120)</f>
        <v>37490</v>
      </c>
      <c r="AA121" s="340"/>
      <c r="AB121" s="340"/>
      <c r="AC121" s="340"/>
      <c r="AD121" s="340"/>
      <c r="AE121" s="613"/>
      <c r="AF121" s="587"/>
      <c r="AG121" s="364"/>
      <c r="AH121" s="365">
        <f>SUM(AH108:AH120)</f>
        <v>44000</v>
      </c>
      <c r="AI121" s="365">
        <f>SUM(AI108:AI120)</f>
        <v>1520</v>
      </c>
      <c r="AJ121" s="365">
        <f>SUM(AJ108:AJ120)</f>
        <v>45520</v>
      </c>
      <c r="AK121" s="340"/>
      <c r="AL121" s="340"/>
      <c r="AM121" s="340"/>
      <c r="AN121" s="340"/>
      <c r="AO121" s="365"/>
      <c r="AP121" s="340"/>
    </row>
    <row r="122" spans="1:42" ht="23.1" customHeight="1" x14ac:dyDescent="0.25">
      <c r="B122" s="106"/>
      <c r="C122" s="65"/>
      <c r="D122" s="66"/>
      <c r="E122" s="66"/>
      <c r="F122" s="66"/>
      <c r="G122" s="67"/>
      <c r="H122" s="67"/>
      <c r="I122" s="68"/>
      <c r="J122" s="67"/>
      <c r="K122" s="67"/>
      <c r="L122" s="588"/>
      <c r="M122" s="67"/>
      <c r="N122" s="66"/>
      <c r="O122" s="66"/>
      <c r="P122" s="66"/>
      <c r="Q122" s="67"/>
      <c r="R122" s="67"/>
      <c r="S122" s="67"/>
      <c r="T122" s="67"/>
      <c r="U122" s="67"/>
      <c r="V122" s="588"/>
      <c r="W122" s="67"/>
      <c r="X122" s="66"/>
      <c r="Y122" s="66"/>
      <c r="Z122" s="66"/>
      <c r="AA122" s="67"/>
      <c r="AB122" s="67"/>
      <c r="AC122" s="67"/>
      <c r="AD122" s="67"/>
      <c r="AE122" s="67"/>
      <c r="AF122" s="588"/>
      <c r="AG122" s="67"/>
      <c r="AH122" s="66"/>
      <c r="AI122" s="66"/>
      <c r="AJ122" s="66"/>
      <c r="AK122" s="67"/>
      <c r="AL122" s="67"/>
      <c r="AM122" s="67"/>
      <c r="AN122" s="67"/>
      <c r="AO122" s="777"/>
      <c r="AP122" s="123"/>
    </row>
    <row r="123" spans="1:42" ht="23.1" customHeight="1" x14ac:dyDescent="0.25">
      <c r="B123" s="107"/>
      <c r="C123" s="70"/>
      <c r="D123" s="71"/>
      <c r="E123" s="72"/>
      <c r="F123" s="73"/>
      <c r="G123" s="72"/>
      <c r="H123" s="73"/>
      <c r="I123" s="73"/>
      <c r="J123" s="73"/>
      <c r="K123" s="74"/>
      <c r="L123" s="584"/>
      <c r="M123" s="75" t="s">
        <v>42</v>
      </c>
      <c r="N123" s="76">
        <f>D136</f>
        <v>12000</v>
      </c>
      <c r="O123" s="76">
        <f>E136</f>
        <v>3660</v>
      </c>
      <c r="P123" s="76">
        <f>F136</f>
        <v>0</v>
      </c>
      <c r="Q123" s="72"/>
      <c r="R123" s="73"/>
      <c r="S123" s="73"/>
      <c r="T123" s="73"/>
      <c r="U123" s="74"/>
      <c r="V123" s="584"/>
      <c r="W123" s="75" t="s">
        <v>42</v>
      </c>
      <c r="X123" s="76">
        <f>N136</f>
        <v>24000</v>
      </c>
      <c r="Y123" s="76">
        <f>O136</f>
        <v>5880</v>
      </c>
      <c r="Z123" s="76">
        <f>P136</f>
        <v>0</v>
      </c>
      <c r="AA123" s="72"/>
      <c r="AB123" s="73"/>
      <c r="AC123" s="73"/>
      <c r="AD123" s="73"/>
      <c r="AE123" s="73"/>
      <c r="AF123" s="584"/>
      <c r="AG123" s="75" t="s">
        <v>42</v>
      </c>
      <c r="AH123" s="76">
        <f>X136</f>
        <v>36000</v>
      </c>
      <c r="AI123" s="76">
        <f>Y136</f>
        <v>6660</v>
      </c>
      <c r="AJ123" s="76">
        <f>Z136</f>
        <v>0</v>
      </c>
      <c r="AK123" s="72"/>
      <c r="AL123" s="73"/>
      <c r="AM123" s="73"/>
      <c r="AN123" s="73"/>
      <c r="AO123" s="776" t="s">
        <v>221</v>
      </c>
      <c r="AP123" s="183" t="s">
        <v>36</v>
      </c>
    </row>
    <row r="124" spans="1:42" ht="23.1" customHeight="1" x14ac:dyDescent="0.25">
      <c r="A124" s="201" t="s">
        <v>8</v>
      </c>
      <c r="B124" s="108">
        <v>217</v>
      </c>
      <c r="C124" s="77" t="s">
        <v>19</v>
      </c>
      <c r="D124" s="78">
        <v>1000</v>
      </c>
      <c r="E124" s="78">
        <f t="shared" ref="E124:E133" si="10">E125+10</f>
        <v>360</v>
      </c>
      <c r="F124" s="78">
        <v>0</v>
      </c>
      <c r="G124" s="79" t="s">
        <v>38</v>
      </c>
      <c r="H124" s="79" t="s">
        <v>38</v>
      </c>
      <c r="I124" s="80" t="s">
        <v>38</v>
      </c>
      <c r="J124" s="79"/>
      <c r="K124" s="81"/>
      <c r="L124" s="585"/>
      <c r="M124" s="77" t="s">
        <v>19</v>
      </c>
      <c r="N124" s="78">
        <v>1000</v>
      </c>
      <c r="O124" s="78">
        <f t="shared" ref="O124:O133" si="11">O125+10</f>
        <v>240</v>
      </c>
      <c r="P124" s="78">
        <v>0</v>
      </c>
      <c r="Q124" s="79" t="s">
        <v>38</v>
      </c>
      <c r="R124" s="79" t="s">
        <v>38</v>
      </c>
      <c r="S124" s="80" t="s">
        <v>38</v>
      </c>
      <c r="T124" s="79"/>
      <c r="U124" s="81"/>
      <c r="V124" s="585"/>
      <c r="W124" s="77" t="s">
        <v>19</v>
      </c>
      <c r="X124" s="78">
        <v>1000</v>
      </c>
      <c r="Y124" s="78">
        <f t="shared" ref="Y124:Y130" si="12">Y125+10</f>
        <v>120</v>
      </c>
      <c r="Z124" s="78">
        <v>0</v>
      </c>
      <c r="AA124" s="79" t="s">
        <v>38</v>
      </c>
      <c r="AB124" s="79" t="s">
        <v>38</v>
      </c>
      <c r="AC124" s="80" t="s">
        <v>38</v>
      </c>
      <c r="AD124" s="651"/>
      <c r="AE124" s="607"/>
      <c r="AF124" s="585"/>
      <c r="AG124" s="77" t="s">
        <v>19</v>
      </c>
      <c r="AH124" s="78">
        <v>1000</v>
      </c>
      <c r="AI124" s="78"/>
      <c r="AJ124" s="78">
        <v>45660</v>
      </c>
      <c r="AK124" s="79" t="s">
        <v>47</v>
      </c>
      <c r="AL124" s="79">
        <v>3293</v>
      </c>
      <c r="AM124" s="80">
        <v>44936</v>
      </c>
      <c r="AN124" s="651"/>
      <c r="AO124" s="177">
        <f>AH136+AI136-AJ136</f>
        <v>0</v>
      </c>
      <c r="AP124" s="178" t="s">
        <v>979</v>
      </c>
    </row>
    <row r="125" spans="1:42" ht="23.1" customHeight="1" x14ac:dyDescent="0.25">
      <c r="A125" s="199"/>
      <c r="B125" s="879" t="s">
        <v>79</v>
      </c>
      <c r="C125" s="77" t="s">
        <v>20</v>
      </c>
      <c r="D125" s="78">
        <v>1000</v>
      </c>
      <c r="E125" s="78">
        <f t="shared" si="10"/>
        <v>350</v>
      </c>
      <c r="F125" s="78">
        <v>0</v>
      </c>
      <c r="G125" s="79" t="s">
        <v>38</v>
      </c>
      <c r="H125" s="79" t="s">
        <v>38</v>
      </c>
      <c r="I125" s="80" t="s">
        <v>38</v>
      </c>
      <c r="J125" s="79"/>
      <c r="K125" s="81"/>
      <c r="L125" s="585"/>
      <c r="M125" s="77" t="s">
        <v>20</v>
      </c>
      <c r="N125" s="78">
        <v>1000</v>
      </c>
      <c r="O125" s="78">
        <f t="shared" si="11"/>
        <v>230</v>
      </c>
      <c r="P125" s="78">
        <v>0</v>
      </c>
      <c r="Q125" s="79" t="s">
        <v>38</v>
      </c>
      <c r="R125" s="79" t="s">
        <v>38</v>
      </c>
      <c r="S125" s="80" t="s">
        <v>38</v>
      </c>
      <c r="T125" s="79"/>
      <c r="U125" s="81"/>
      <c r="V125" s="585"/>
      <c r="W125" s="77" t="s">
        <v>20</v>
      </c>
      <c r="X125" s="78">
        <v>1000</v>
      </c>
      <c r="Y125" s="78">
        <f t="shared" si="12"/>
        <v>110</v>
      </c>
      <c r="Z125" s="78">
        <v>0</v>
      </c>
      <c r="AA125" s="79" t="s">
        <v>38</v>
      </c>
      <c r="AB125" s="79" t="s">
        <v>38</v>
      </c>
      <c r="AC125" s="80" t="s">
        <v>38</v>
      </c>
      <c r="AD125" s="558"/>
      <c r="AE125" s="697"/>
      <c r="AF125" s="585"/>
      <c r="AG125" s="77" t="s">
        <v>20</v>
      </c>
      <c r="AH125" s="78">
        <v>1000</v>
      </c>
      <c r="AI125" s="78"/>
      <c r="AJ125" s="78"/>
      <c r="AK125" s="79"/>
      <c r="AL125" s="79"/>
      <c r="AM125" s="80"/>
      <c r="AN125" s="558"/>
      <c r="AO125" s="180"/>
      <c r="AP125" s="179"/>
    </row>
    <row r="126" spans="1:42" ht="23.1" customHeight="1" x14ac:dyDescent="0.25">
      <c r="A126" s="199"/>
      <c r="B126" s="879"/>
      <c r="C126" s="77" t="s">
        <v>21</v>
      </c>
      <c r="D126" s="78">
        <v>1000</v>
      </c>
      <c r="E126" s="78">
        <f t="shared" si="10"/>
        <v>340</v>
      </c>
      <c r="F126" s="78">
        <v>0</v>
      </c>
      <c r="G126" s="79" t="s">
        <v>38</v>
      </c>
      <c r="H126" s="79" t="s">
        <v>38</v>
      </c>
      <c r="I126" s="80" t="s">
        <v>38</v>
      </c>
      <c r="J126" s="79"/>
      <c r="K126" s="81"/>
      <c r="L126" s="585"/>
      <c r="M126" s="77" t="s">
        <v>21</v>
      </c>
      <c r="N126" s="78">
        <v>1000</v>
      </c>
      <c r="O126" s="78">
        <f t="shared" si="11"/>
        <v>220</v>
      </c>
      <c r="P126" s="78">
        <v>0</v>
      </c>
      <c r="Q126" s="79" t="s">
        <v>38</v>
      </c>
      <c r="R126" s="79" t="s">
        <v>38</v>
      </c>
      <c r="S126" s="80" t="s">
        <v>38</v>
      </c>
      <c r="T126" s="79"/>
      <c r="U126" s="81"/>
      <c r="V126" s="585"/>
      <c r="W126" s="77" t="s">
        <v>21</v>
      </c>
      <c r="X126" s="78">
        <v>1000</v>
      </c>
      <c r="Y126" s="78">
        <f t="shared" si="12"/>
        <v>100</v>
      </c>
      <c r="Z126" s="78">
        <v>0</v>
      </c>
      <c r="AA126" s="79" t="s">
        <v>38</v>
      </c>
      <c r="AB126" s="79" t="s">
        <v>38</v>
      </c>
      <c r="AC126" s="80" t="s">
        <v>38</v>
      </c>
      <c r="AD126" s="558"/>
      <c r="AE126" s="697"/>
      <c r="AF126" s="585"/>
      <c r="AG126" s="77" t="s">
        <v>21</v>
      </c>
      <c r="AH126" s="78">
        <v>1000</v>
      </c>
      <c r="AI126" s="78"/>
      <c r="AJ126" s="78"/>
      <c r="AK126" s="79"/>
      <c r="AL126" s="79"/>
      <c r="AM126" s="80"/>
      <c r="AN126" s="558"/>
      <c r="AO126" s="180"/>
      <c r="AP126" s="179"/>
    </row>
    <row r="127" spans="1:42" ht="23.1" customHeight="1" x14ac:dyDescent="0.25">
      <c r="A127" s="199"/>
      <c r="B127" s="879"/>
      <c r="C127" s="77" t="s">
        <v>22</v>
      </c>
      <c r="D127" s="78">
        <v>1000</v>
      </c>
      <c r="E127" s="78">
        <f t="shared" si="10"/>
        <v>330</v>
      </c>
      <c r="F127" s="78">
        <v>0</v>
      </c>
      <c r="G127" s="79" t="s">
        <v>38</v>
      </c>
      <c r="H127" s="79" t="s">
        <v>38</v>
      </c>
      <c r="I127" s="80" t="s">
        <v>38</v>
      </c>
      <c r="J127" s="79"/>
      <c r="K127" s="81"/>
      <c r="L127" s="585"/>
      <c r="M127" s="77" t="s">
        <v>22</v>
      </c>
      <c r="N127" s="78">
        <v>1000</v>
      </c>
      <c r="O127" s="78">
        <f t="shared" si="11"/>
        <v>210</v>
      </c>
      <c r="P127" s="78">
        <v>0</v>
      </c>
      <c r="Q127" s="79" t="s">
        <v>38</v>
      </c>
      <c r="R127" s="79" t="s">
        <v>38</v>
      </c>
      <c r="S127" s="80" t="s">
        <v>38</v>
      </c>
      <c r="T127" s="79"/>
      <c r="U127" s="81"/>
      <c r="V127" s="585"/>
      <c r="W127" s="77" t="s">
        <v>22</v>
      </c>
      <c r="X127" s="78">
        <v>1000</v>
      </c>
      <c r="Y127" s="78">
        <f t="shared" si="12"/>
        <v>90</v>
      </c>
      <c r="Z127" s="78">
        <v>0</v>
      </c>
      <c r="AA127" s="79" t="s">
        <v>38</v>
      </c>
      <c r="AB127" s="79" t="s">
        <v>38</v>
      </c>
      <c r="AC127" s="80" t="s">
        <v>38</v>
      </c>
      <c r="AD127" s="558"/>
      <c r="AE127" s="697"/>
      <c r="AF127" s="585"/>
      <c r="AG127" s="77" t="s">
        <v>22</v>
      </c>
      <c r="AH127" s="78">
        <v>1000</v>
      </c>
      <c r="AI127" s="78"/>
      <c r="AJ127" s="78">
        <v>3000</v>
      </c>
      <c r="AK127" s="79" t="s">
        <v>47</v>
      </c>
      <c r="AL127" s="79">
        <v>3691</v>
      </c>
      <c r="AM127" s="80">
        <v>45043</v>
      </c>
      <c r="AN127" s="558"/>
      <c r="AO127" s="180"/>
      <c r="AP127" s="179"/>
    </row>
    <row r="128" spans="1:42" ht="23.1" customHeight="1" x14ac:dyDescent="0.25">
      <c r="A128" s="199"/>
      <c r="B128" s="879"/>
      <c r="C128" s="77" t="s">
        <v>23</v>
      </c>
      <c r="D128" s="78">
        <v>1000</v>
      </c>
      <c r="E128" s="78">
        <f t="shared" si="10"/>
        <v>320</v>
      </c>
      <c r="F128" s="78">
        <v>0</v>
      </c>
      <c r="G128" s="79" t="s">
        <v>38</v>
      </c>
      <c r="H128" s="79" t="s">
        <v>38</v>
      </c>
      <c r="I128" s="80" t="s">
        <v>38</v>
      </c>
      <c r="J128" s="79"/>
      <c r="K128" s="81"/>
      <c r="L128" s="585"/>
      <c r="M128" s="77" t="s">
        <v>23</v>
      </c>
      <c r="N128" s="78">
        <v>1000</v>
      </c>
      <c r="O128" s="78">
        <f t="shared" si="11"/>
        <v>200</v>
      </c>
      <c r="P128" s="78">
        <v>0</v>
      </c>
      <c r="Q128" s="79" t="s">
        <v>38</v>
      </c>
      <c r="R128" s="79" t="s">
        <v>38</v>
      </c>
      <c r="S128" s="80" t="s">
        <v>38</v>
      </c>
      <c r="T128" s="79"/>
      <c r="U128" s="81"/>
      <c r="V128" s="585"/>
      <c r="W128" s="77" t="s">
        <v>23</v>
      </c>
      <c r="X128" s="78">
        <v>1000</v>
      </c>
      <c r="Y128" s="78">
        <f t="shared" si="12"/>
        <v>80</v>
      </c>
      <c r="Z128" s="78">
        <v>0</v>
      </c>
      <c r="AA128" s="79" t="s">
        <v>38</v>
      </c>
      <c r="AB128" s="79" t="s">
        <v>38</v>
      </c>
      <c r="AC128" s="80" t="s">
        <v>38</v>
      </c>
      <c r="AD128" s="558"/>
      <c r="AE128" s="697"/>
      <c r="AF128" s="585"/>
      <c r="AG128" s="77" t="s">
        <v>23</v>
      </c>
      <c r="AH128" s="78">
        <v>1000</v>
      </c>
      <c r="AI128" s="78"/>
      <c r="AJ128" s="78"/>
      <c r="AK128" s="79"/>
      <c r="AL128" s="79"/>
      <c r="AM128" s="80"/>
      <c r="AN128" s="558"/>
      <c r="AO128" s="180"/>
      <c r="AP128" s="179"/>
    </row>
    <row r="129" spans="1:42" ht="23.1" customHeight="1" x14ac:dyDescent="0.25">
      <c r="A129" s="199"/>
      <c r="B129" s="879"/>
      <c r="C129" s="77" t="s">
        <v>24</v>
      </c>
      <c r="D129" s="78">
        <v>1000</v>
      </c>
      <c r="E129" s="78">
        <f t="shared" si="10"/>
        <v>310</v>
      </c>
      <c r="F129" s="78">
        <v>0</v>
      </c>
      <c r="G129" s="79" t="s">
        <v>38</v>
      </c>
      <c r="H129" s="79" t="s">
        <v>38</v>
      </c>
      <c r="I129" s="80" t="s">
        <v>38</v>
      </c>
      <c r="J129" s="79"/>
      <c r="K129" s="81"/>
      <c r="L129" s="585"/>
      <c r="M129" s="77" t="s">
        <v>24</v>
      </c>
      <c r="N129" s="78">
        <v>1000</v>
      </c>
      <c r="O129" s="78">
        <f t="shared" si="11"/>
        <v>190</v>
      </c>
      <c r="P129" s="78">
        <v>0</v>
      </c>
      <c r="Q129" s="79" t="s">
        <v>38</v>
      </c>
      <c r="R129" s="79" t="s">
        <v>38</v>
      </c>
      <c r="S129" s="80" t="s">
        <v>38</v>
      </c>
      <c r="T129" s="79"/>
      <c r="U129" s="81"/>
      <c r="V129" s="585"/>
      <c r="W129" s="77" t="s">
        <v>24</v>
      </c>
      <c r="X129" s="78">
        <v>1000</v>
      </c>
      <c r="Y129" s="78">
        <f t="shared" si="12"/>
        <v>70</v>
      </c>
      <c r="Z129" s="78">
        <v>0</v>
      </c>
      <c r="AA129" s="79" t="s">
        <v>38</v>
      </c>
      <c r="AB129" s="79" t="s">
        <v>38</v>
      </c>
      <c r="AC129" s="80" t="s">
        <v>38</v>
      </c>
      <c r="AD129" s="558"/>
      <c r="AE129" s="697"/>
      <c r="AF129" s="585"/>
      <c r="AG129" s="77" t="s">
        <v>24</v>
      </c>
      <c r="AH129" s="78">
        <v>1000</v>
      </c>
      <c r="AI129" s="78"/>
      <c r="AJ129" s="78"/>
      <c r="AK129" s="79"/>
      <c r="AL129" s="79"/>
      <c r="AM129" s="80"/>
      <c r="AN129" s="558"/>
      <c r="AO129" s="180"/>
      <c r="AP129" s="179"/>
    </row>
    <row r="130" spans="1:42" ht="23.1" customHeight="1" x14ac:dyDescent="0.25">
      <c r="A130" s="199"/>
      <c r="B130" s="879"/>
      <c r="C130" s="77" t="s">
        <v>25</v>
      </c>
      <c r="D130" s="78">
        <v>1000</v>
      </c>
      <c r="E130" s="78">
        <f t="shared" si="10"/>
        <v>300</v>
      </c>
      <c r="F130" s="78">
        <v>0</v>
      </c>
      <c r="G130" s="79" t="s">
        <v>38</v>
      </c>
      <c r="H130" s="79" t="s">
        <v>38</v>
      </c>
      <c r="I130" s="80" t="s">
        <v>38</v>
      </c>
      <c r="J130" s="79"/>
      <c r="K130" s="81"/>
      <c r="L130" s="585"/>
      <c r="M130" s="77" t="s">
        <v>25</v>
      </c>
      <c r="N130" s="78">
        <v>1000</v>
      </c>
      <c r="O130" s="78">
        <f t="shared" si="11"/>
        <v>180</v>
      </c>
      <c r="P130" s="78">
        <v>0</v>
      </c>
      <c r="Q130" s="79" t="s">
        <v>38</v>
      </c>
      <c r="R130" s="79" t="s">
        <v>38</v>
      </c>
      <c r="S130" s="80" t="s">
        <v>38</v>
      </c>
      <c r="T130" s="79"/>
      <c r="U130" s="81"/>
      <c r="V130" s="585"/>
      <c r="W130" s="77" t="s">
        <v>25</v>
      </c>
      <c r="X130" s="78">
        <v>1000</v>
      </c>
      <c r="Y130" s="78">
        <f t="shared" si="12"/>
        <v>60</v>
      </c>
      <c r="Z130" s="78">
        <v>0</v>
      </c>
      <c r="AA130" s="79" t="s">
        <v>38</v>
      </c>
      <c r="AB130" s="79" t="s">
        <v>38</v>
      </c>
      <c r="AC130" s="80" t="s">
        <v>38</v>
      </c>
      <c r="AD130" s="558"/>
      <c r="AE130" s="697"/>
      <c r="AF130" s="585"/>
      <c r="AG130" s="77" t="s">
        <v>25</v>
      </c>
      <c r="AH130" s="78">
        <v>1000</v>
      </c>
      <c r="AI130" s="78"/>
      <c r="AJ130" s="78">
        <v>3000</v>
      </c>
      <c r="AK130" s="79" t="s">
        <v>47</v>
      </c>
      <c r="AL130" s="79">
        <v>4016</v>
      </c>
      <c r="AM130" s="80">
        <v>45135</v>
      </c>
      <c r="AN130" s="558"/>
      <c r="AO130" s="180"/>
      <c r="AP130" s="179"/>
    </row>
    <row r="131" spans="1:42" ht="23.1" customHeight="1" x14ac:dyDescent="0.25">
      <c r="A131" s="199"/>
      <c r="B131" s="879"/>
      <c r="C131" s="77" t="s">
        <v>26</v>
      </c>
      <c r="D131" s="78">
        <v>1000</v>
      </c>
      <c r="E131" s="78">
        <f t="shared" si="10"/>
        <v>290</v>
      </c>
      <c r="F131" s="78">
        <v>0</v>
      </c>
      <c r="G131" s="79" t="s">
        <v>38</v>
      </c>
      <c r="H131" s="79" t="s">
        <v>38</v>
      </c>
      <c r="I131" s="80" t="s">
        <v>38</v>
      </c>
      <c r="J131" s="79"/>
      <c r="K131" s="81"/>
      <c r="L131" s="585"/>
      <c r="M131" s="77" t="s">
        <v>26</v>
      </c>
      <c r="N131" s="78">
        <v>1000</v>
      </c>
      <c r="O131" s="78">
        <f t="shared" si="11"/>
        <v>170</v>
      </c>
      <c r="P131" s="78">
        <v>0</v>
      </c>
      <c r="Q131" s="79" t="s">
        <v>38</v>
      </c>
      <c r="R131" s="79" t="s">
        <v>38</v>
      </c>
      <c r="S131" s="80" t="s">
        <v>38</v>
      </c>
      <c r="T131" s="79"/>
      <c r="U131" s="81"/>
      <c r="V131" s="585"/>
      <c r="W131" s="77" t="s">
        <v>26</v>
      </c>
      <c r="X131" s="78">
        <v>1000</v>
      </c>
      <c r="Y131" s="78">
        <v>50</v>
      </c>
      <c r="Z131" s="78">
        <v>0</v>
      </c>
      <c r="AA131" s="79" t="s">
        <v>38</v>
      </c>
      <c r="AB131" s="79" t="s">
        <v>38</v>
      </c>
      <c r="AC131" s="80" t="s">
        <v>38</v>
      </c>
      <c r="AD131" s="558"/>
      <c r="AE131" s="697"/>
      <c r="AF131" s="585"/>
      <c r="AG131" s="77" t="s">
        <v>26</v>
      </c>
      <c r="AH131" s="78">
        <v>1000</v>
      </c>
      <c r="AI131" s="78"/>
      <c r="AJ131" s="78"/>
      <c r="AK131" s="79"/>
      <c r="AL131" s="79"/>
      <c r="AM131" s="80"/>
      <c r="AN131" s="558"/>
      <c r="AO131" s="180"/>
      <c r="AP131" s="179"/>
    </row>
    <row r="132" spans="1:42" ht="23.1" customHeight="1" x14ac:dyDescent="0.25">
      <c r="A132" s="199"/>
      <c r="B132" s="879"/>
      <c r="C132" s="77" t="s">
        <v>27</v>
      </c>
      <c r="D132" s="78">
        <v>1000</v>
      </c>
      <c r="E132" s="78">
        <f t="shared" si="10"/>
        <v>280</v>
      </c>
      <c r="F132" s="78">
        <v>0</v>
      </c>
      <c r="G132" s="79" t="s">
        <v>38</v>
      </c>
      <c r="H132" s="79" t="s">
        <v>38</v>
      </c>
      <c r="I132" s="80" t="s">
        <v>38</v>
      </c>
      <c r="J132" s="79"/>
      <c r="K132" s="81"/>
      <c r="L132" s="585"/>
      <c r="M132" s="77" t="s">
        <v>27</v>
      </c>
      <c r="N132" s="78">
        <v>1000</v>
      </c>
      <c r="O132" s="78">
        <f t="shared" si="11"/>
        <v>160</v>
      </c>
      <c r="P132" s="78">
        <v>0</v>
      </c>
      <c r="Q132" s="79" t="s">
        <v>38</v>
      </c>
      <c r="R132" s="79" t="s">
        <v>38</v>
      </c>
      <c r="S132" s="80" t="s">
        <v>38</v>
      </c>
      <c r="T132" s="79"/>
      <c r="U132" s="81"/>
      <c r="V132" s="585"/>
      <c r="W132" s="77" t="s">
        <v>27</v>
      </c>
      <c r="X132" s="78">
        <v>1000</v>
      </c>
      <c r="Y132" s="78">
        <v>40</v>
      </c>
      <c r="Z132" s="78">
        <v>0</v>
      </c>
      <c r="AA132" s="79" t="s">
        <v>38</v>
      </c>
      <c r="AB132" s="79" t="s">
        <v>38</v>
      </c>
      <c r="AC132" s="80" t="s">
        <v>38</v>
      </c>
      <c r="AD132" s="558"/>
      <c r="AE132" s="697"/>
      <c r="AF132" s="585"/>
      <c r="AG132" s="77" t="s">
        <v>27</v>
      </c>
      <c r="AH132" s="78">
        <v>1000</v>
      </c>
      <c r="AI132" s="78"/>
      <c r="AJ132" s="78"/>
      <c r="AK132" s="79"/>
      <c r="AL132" s="79"/>
      <c r="AM132" s="80"/>
      <c r="AN132" s="558"/>
      <c r="AO132" s="180"/>
      <c r="AP132" s="179"/>
    </row>
    <row r="133" spans="1:42" ht="23.1" customHeight="1" x14ac:dyDescent="0.25">
      <c r="A133" s="199"/>
      <c r="B133" s="879"/>
      <c r="C133" s="77" t="s">
        <v>28</v>
      </c>
      <c r="D133" s="78">
        <v>1000</v>
      </c>
      <c r="E133" s="78">
        <f t="shared" si="10"/>
        <v>270</v>
      </c>
      <c r="F133" s="78">
        <v>0</v>
      </c>
      <c r="G133" s="79" t="s">
        <v>38</v>
      </c>
      <c r="H133" s="79" t="s">
        <v>38</v>
      </c>
      <c r="I133" s="80" t="s">
        <v>38</v>
      </c>
      <c r="J133" s="79"/>
      <c r="K133" s="81"/>
      <c r="L133" s="585"/>
      <c r="M133" s="77" t="s">
        <v>28</v>
      </c>
      <c r="N133" s="78">
        <v>1000</v>
      </c>
      <c r="O133" s="78">
        <f t="shared" si="11"/>
        <v>150</v>
      </c>
      <c r="P133" s="78">
        <v>0</v>
      </c>
      <c r="Q133" s="79" t="s">
        <v>38</v>
      </c>
      <c r="R133" s="79" t="s">
        <v>38</v>
      </c>
      <c r="S133" s="80" t="s">
        <v>38</v>
      </c>
      <c r="T133" s="79"/>
      <c r="U133" s="81"/>
      <c r="V133" s="585"/>
      <c r="W133" s="77" t="s">
        <v>28</v>
      </c>
      <c r="X133" s="78">
        <v>1000</v>
      </c>
      <c r="Y133" s="78">
        <v>30</v>
      </c>
      <c r="Z133" s="78">
        <v>0</v>
      </c>
      <c r="AA133" s="79" t="s">
        <v>38</v>
      </c>
      <c r="AB133" s="79" t="s">
        <v>38</v>
      </c>
      <c r="AC133" s="80" t="s">
        <v>38</v>
      </c>
      <c r="AD133" s="558"/>
      <c r="AE133" s="697"/>
      <c r="AF133" s="585"/>
      <c r="AG133" s="77" t="s">
        <v>28</v>
      </c>
      <c r="AH133" s="78"/>
      <c r="AI133" s="78"/>
      <c r="AJ133" s="78"/>
      <c r="AK133" s="79"/>
      <c r="AL133" s="79"/>
      <c r="AM133" s="80"/>
      <c r="AN133" s="558"/>
      <c r="AO133" s="180"/>
      <c r="AP133" s="179"/>
    </row>
    <row r="134" spans="1:42" ht="23.1" customHeight="1" x14ac:dyDescent="0.25">
      <c r="A134" s="199"/>
      <c r="B134" s="879"/>
      <c r="C134" s="77" t="s">
        <v>29</v>
      </c>
      <c r="D134" s="78">
        <v>1000</v>
      </c>
      <c r="E134" s="78">
        <f>E135+10</f>
        <v>260</v>
      </c>
      <c r="F134" s="78">
        <v>0</v>
      </c>
      <c r="G134" s="79" t="s">
        <v>38</v>
      </c>
      <c r="H134" s="79" t="s">
        <v>38</v>
      </c>
      <c r="I134" s="80" t="s">
        <v>38</v>
      </c>
      <c r="J134" s="79"/>
      <c r="K134" s="81"/>
      <c r="L134" s="585"/>
      <c r="M134" s="77" t="s">
        <v>29</v>
      </c>
      <c r="N134" s="78">
        <v>1000</v>
      </c>
      <c r="O134" s="78">
        <f>O135+10</f>
        <v>140</v>
      </c>
      <c r="P134" s="78">
        <v>0</v>
      </c>
      <c r="Q134" s="79" t="s">
        <v>38</v>
      </c>
      <c r="R134" s="79" t="s">
        <v>38</v>
      </c>
      <c r="S134" s="80" t="s">
        <v>38</v>
      </c>
      <c r="T134" s="79"/>
      <c r="U134" s="81"/>
      <c r="V134" s="585"/>
      <c r="W134" s="77" t="s">
        <v>29</v>
      </c>
      <c r="X134" s="78">
        <v>1000</v>
      </c>
      <c r="Y134" s="78">
        <v>20</v>
      </c>
      <c r="Z134" s="78">
        <v>0</v>
      </c>
      <c r="AA134" s="79" t="s">
        <v>38</v>
      </c>
      <c r="AB134" s="79" t="s">
        <v>38</v>
      </c>
      <c r="AC134" s="80" t="s">
        <v>38</v>
      </c>
      <c r="AD134" s="558"/>
      <c r="AE134" s="697"/>
      <c r="AF134" s="585"/>
      <c r="AG134" s="77" t="s">
        <v>29</v>
      </c>
      <c r="AH134" s="78"/>
      <c r="AI134" s="78"/>
      <c r="AJ134" s="78"/>
      <c r="AK134" s="79"/>
      <c r="AL134" s="79"/>
      <c r="AM134" s="80"/>
      <c r="AN134" s="558"/>
      <c r="AO134" s="180"/>
      <c r="AP134" s="179"/>
    </row>
    <row r="135" spans="1:42" ht="23.1" customHeight="1" x14ac:dyDescent="0.25">
      <c r="A135" s="199"/>
      <c r="B135" s="879"/>
      <c r="C135" s="83" t="s">
        <v>30</v>
      </c>
      <c r="D135" s="84">
        <v>1000</v>
      </c>
      <c r="E135" s="78">
        <f>O124+10</f>
        <v>250</v>
      </c>
      <c r="F135" s="78">
        <v>0</v>
      </c>
      <c r="G135" s="79" t="s">
        <v>38</v>
      </c>
      <c r="H135" s="79" t="s">
        <v>38</v>
      </c>
      <c r="I135" s="80" t="s">
        <v>38</v>
      </c>
      <c r="J135" s="85"/>
      <c r="K135" s="86"/>
      <c r="L135" s="586"/>
      <c r="M135" s="83" t="s">
        <v>30</v>
      </c>
      <c r="N135" s="84">
        <v>1000</v>
      </c>
      <c r="O135" s="78">
        <f>Y124+10</f>
        <v>130</v>
      </c>
      <c r="P135" s="78">
        <v>0</v>
      </c>
      <c r="Q135" s="79" t="s">
        <v>38</v>
      </c>
      <c r="R135" s="79" t="s">
        <v>38</v>
      </c>
      <c r="S135" s="80" t="s">
        <v>38</v>
      </c>
      <c r="T135" s="79"/>
      <c r="U135" s="81"/>
      <c r="V135" s="586"/>
      <c r="W135" s="83" t="s">
        <v>30</v>
      </c>
      <c r="X135" s="78">
        <v>1000</v>
      </c>
      <c r="Y135" s="78">
        <v>10</v>
      </c>
      <c r="Z135" s="78">
        <v>0</v>
      </c>
      <c r="AA135" s="79" t="s">
        <v>38</v>
      </c>
      <c r="AB135" s="79" t="s">
        <v>38</v>
      </c>
      <c r="AC135" s="80" t="s">
        <v>38</v>
      </c>
      <c r="AD135" s="558"/>
      <c r="AE135" s="697"/>
      <c r="AF135" s="586"/>
      <c r="AG135" s="83" t="s">
        <v>30</v>
      </c>
      <c r="AH135" s="78"/>
      <c r="AI135" s="78"/>
      <c r="AJ135" s="78"/>
      <c r="AK135" s="79"/>
      <c r="AL135" s="79"/>
      <c r="AM135" s="80"/>
      <c r="AN135" s="558"/>
      <c r="AO135" s="181"/>
      <c r="AP135" s="182"/>
    </row>
    <row r="136" spans="1:42" ht="23.1" customHeight="1" x14ac:dyDescent="0.25">
      <c r="A136" s="200"/>
      <c r="B136" s="880"/>
      <c r="C136" s="89"/>
      <c r="D136" s="90">
        <f>SUM(D124:D135)</f>
        <v>12000</v>
      </c>
      <c r="E136" s="90">
        <f>SUM(E124:E135)</f>
        <v>3660</v>
      </c>
      <c r="F136" s="90">
        <f>SUM(F124:F135)</f>
        <v>0</v>
      </c>
      <c r="G136" s="91"/>
      <c r="H136" s="91"/>
      <c r="I136" s="92"/>
      <c r="J136" s="91"/>
      <c r="K136" s="93"/>
      <c r="L136" s="587"/>
      <c r="M136" s="89"/>
      <c r="N136" s="90">
        <f>SUM(N123:N135)</f>
        <v>24000</v>
      </c>
      <c r="O136" s="90">
        <f>SUM(O123:O135)</f>
        <v>5880</v>
      </c>
      <c r="P136" s="90">
        <f>SUM(P123:P135)</f>
        <v>0</v>
      </c>
      <c r="Q136" s="91"/>
      <c r="R136" s="91"/>
      <c r="S136" s="91"/>
      <c r="T136" s="91"/>
      <c r="U136" s="93"/>
      <c r="V136" s="587"/>
      <c r="W136" s="89"/>
      <c r="X136" s="90">
        <f>SUM(X123:X135)</f>
        <v>36000</v>
      </c>
      <c r="Y136" s="90">
        <f>SUM(Y123:Y135)</f>
        <v>6660</v>
      </c>
      <c r="Z136" s="90">
        <f>SUM(Z123:Z135)</f>
        <v>0</v>
      </c>
      <c r="AA136" s="91"/>
      <c r="AB136" s="91"/>
      <c r="AC136" s="91"/>
      <c r="AD136" s="91"/>
      <c r="AE136" s="608"/>
      <c r="AF136" s="587"/>
      <c r="AG136" s="89"/>
      <c r="AH136" s="90">
        <f>SUM(AH123:AH135)</f>
        <v>45000</v>
      </c>
      <c r="AI136" s="90">
        <f>SUM(AI123:AI135)</f>
        <v>6660</v>
      </c>
      <c r="AJ136" s="90">
        <f>SUM(AJ123:AJ135)</f>
        <v>51660</v>
      </c>
      <c r="AK136" s="91"/>
      <c r="AL136" s="91"/>
      <c r="AM136" s="91"/>
      <c r="AN136" s="91"/>
      <c r="AO136" s="90"/>
      <c r="AP136" s="91"/>
    </row>
    <row r="137" spans="1:42" ht="23.1" customHeight="1" x14ac:dyDescent="0.25">
      <c r="B137" s="106"/>
      <c r="C137" s="65"/>
      <c r="D137" s="66"/>
      <c r="E137" s="66"/>
      <c r="F137" s="66"/>
      <c r="G137" s="67"/>
      <c r="H137" s="67"/>
      <c r="I137" s="68"/>
      <c r="J137" s="67"/>
      <c r="K137" s="67"/>
      <c r="L137" s="588"/>
      <c r="M137" s="67"/>
      <c r="N137" s="66"/>
      <c r="O137" s="66"/>
      <c r="P137" s="66"/>
      <c r="Q137" s="67"/>
      <c r="R137" s="67"/>
      <c r="S137" s="67"/>
      <c r="T137" s="67"/>
      <c r="U137" s="67"/>
      <c r="V137" s="588"/>
      <c r="W137" s="67"/>
      <c r="X137" s="66"/>
      <c r="Y137" s="66"/>
      <c r="Z137" s="66"/>
      <c r="AA137" s="67"/>
      <c r="AB137" s="67"/>
      <c r="AC137" s="67"/>
      <c r="AD137" s="67"/>
      <c r="AE137" s="67"/>
      <c r="AF137" s="588"/>
      <c r="AG137" s="67"/>
      <c r="AH137" s="66"/>
      <c r="AI137" s="66"/>
      <c r="AJ137" s="66"/>
      <c r="AK137" s="67"/>
      <c r="AL137" s="67"/>
      <c r="AM137" s="67"/>
      <c r="AN137" s="67"/>
      <c r="AO137" s="777"/>
      <c r="AP137" s="123"/>
    </row>
    <row r="138" spans="1:42" ht="23.1" customHeight="1" x14ac:dyDescent="0.25">
      <c r="B138" s="107"/>
      <c r="C138" s="70"/>
      <c r="D138" s="71"/>
      <c r="E138" s="72"/>
      <c r="F138" s="73"/>
      <c r="G138" s="72"/>
      <c r="H138" s="73"/>
      <c r="I138" s="73"/>
      <c r="J138" s="73"/>
      <c r="K138" s="74"/>
      <c r="L138" s="584"/>
      <c r="M138" s="75" t="s">
        <v>42</v>
      </c>
      <c r="N138" s="76">
        <f>D151</f>
        <v>12000</v>
      </c>
      <c r="O138" s="76">
        <f>E151</f>
        <v>880</v>
      </c>
      <c r="P138" s="76">
        <f>F151</f>
        <v>10000</v>
      </c>
      <c r="Q138" s="72"/>
      <c r="R138" s="73"/>
      <c r="S138" s="73"/>
      <c r="T138" s="73"/>
      <c r="U138" s="74"/>
      <c r="V138" s="584"/>
      <c r="W138" s="75" t="s">
        <v>42</v>
      </c>
      <c r="X138" s="76">
        <f>N151</f>
        <v>24000</v>
      </c>
      <c r="Y138" s="76">
        <f>O151</f>
        <v>1200</v>
      </c>
      <c r="Z138" s="76">
        <f>P151</f>
        <v>22120</v>
      </c>
      <c r="AA138" s="72"/>
      <c r="AB138" s="73"/>
      <c r="AC138" s="73"/>
      <c r="AD138" s="73"/>
      <c r="AE138" s="73"/>
      <c r="AF138" s="584"/>
      <c r="AG138" s="75" t="s">
        <v>42</v>
      </c>
      <c r="AH138" s="76">
        <f>X151</f>
        <v>36000</v>
      </c>
      <c r="AI138" s="76">
        <f>Y151</f>
        <v>1450</v>
      </c>
      <c r="AJ138" s="76">
        <f>Z151</f>
        <v>36330</v>
      </c>
      <c r="AK138" s="72"/>
      <c r="AL138" s="73"/>
      <c r="AM138" s="73"/>
      <c r="AN138" s="73"/>
      <c r="AO138" s="776" t="s">
        <v>221</v>
      </c>
      <c r="AP138" s="183" t="s">
        <v>36</v>
      </c>
    </row>
    <row r="139" spans="1:42" ht="23.1" customHeight="1" x14ac:dyDescent="0.25">
      <c r="A139" s="201" t="s">
        <v>8</v>
      </c>
      <c r="B139" s="128">
        <v>218</v>
      </c>
      <c r="C139" s="77" t="s">
        <v>19</v>
      </c>
      <c r="D139" s="714">
        <v>1000</v>
      </c>
      <c r="E139" s="714">
        <f t="shared" ref="E139:E146" si="13">E140+10</f>
        <v>120</v>
      </c>
      <c r="F139" s="714">
        <v>10000</v>
      </c>
      <c r="G139" s="772" t="s">
        <v>38</v>
      </c>
      <c r="H139" s="772">
        <v>795</v>
      </c>
      <c r="I139" s="818">
        <v>44225</v>
      </c>
      <c r="J139" s="772" t="s">
        <v>811</v>
      </c>
      <c r="K139" s="718"/>
      <c r="L139" s="585"/>
      <c r="M139" s="819" t="s">
        <v>19</v>
      </c>
      <c r="N139" s="714">
        <v>1000</v>
      </c>
      <c r="O139" s="714">
        <f>O140+10</f>
        <v>50</v>
      </c>
      <c r="P139" s="714">
        <v>0</v>
      </c>
      <c r="Q139" s="772" t="s">
        <v>38</v>
      </c>
      <c r="R139" s="772" t="s">
        <v>38</v>
      </c>
      <c r="S139" s="773" t="s">
        <v>38</v>
      </c>
      <c r="T139" s="772"/>
      <c r="U139" s="718"/>
      <c r="V139" s="585"/>
      <c r="W139" s="77" t="s">
        <v>19</v>
      </c>
      <c r="X139" s="714">
        <v>1000</v>
      </c>
      <c r="Y139" s="714">
        <f>Y140+10</f>
        <v>40</v>
      </c>
      <c r="Z139" s="714">
        <v>0</v>
      </c>
      <c r="AA139" s="772" t="s">
        <v>38</v>
      </c>
      <c r="AB139" s="772" t="s">
        <v>38</v>
      </c>
      <c r="AC139" s="773" t="s">
        <v>38</v>
      </c>
      <c r="AD139" s="790"/>
      <c r="AE139" s="817"/>
      <c r="AF139" s="585"/>
      <c r="AG139" s="77" t="s">
        <v>19</v>
      </c>
      <c r="AH139" s="714">
        <v>1000</v>
      </c>
      <c r="AI139" s="714">
        <v>20</v>
      </c>
      <c r="AJ139" s="714"/>
      <c r="AK139" s="772"/>
      <c r="AL139" s="772"/>
      <c r="AM139" s="773"/>
      <c r="AN139" s="790"/>
      <c r="AO139" s="791">
        <f>AH151+AI151-AJ151</f>
        <v>0</v>
      </c>
      <c r="AP139" s="178" t="s">
        <v>969</v>
      </c>
    </row>
    <row r="140" spans="1:42" ht="23.1" customHeight="1" x14ac:dyDescent="0.25">
      <c r="A140" s="199"/>
      <c r="B140" s="879" t="s">
        <v>82</v>
      </c>
      <c r="C140" s="77" t="s">
        <v>20</v>
      </c>
      <c r="D140" s="714">
        <v>1000</v>
      </c>
      <c r="E140" s="714">
        <f t="shared" si="13"/>
        <v>110</v>
      </c>
      <c r="F140" s="714">
        <v>0</v>
      </c>
      <c r="G140" s="772" t="s">
        <v>38</v>
      </c>
      <c r="H140" s="772" t="s">
        <v>38</v>
      </c>
      <c r="I140" s="773" t="s">
        <v>38</v>
      </c>
      <c r="J140" s="772"/>
      <c r="K140" s="718"/>
      <c r="L140" s="585"/>
      <c r="M140" s="819" t="s">
        <v>20</v>
      </c>
      <c r="N140" s="714">
        <v>1000</v>
      </c>
      <c r="O140" s="714">
        <f>O141+10</f>
        <v>40</v>
      </c>
      <c r="P140" s="714">
        <v>0</v>
      </c>
      <c r="Q140" s="772" t="s">
        <v>38</v>
      </c>
      <c r="R140" s="772" t="s">
        <v>38</v>
      </c>
      <c r="S140" s="773" t="s">
        <v>38</v>
      </c>
      <c r="T140" s="772"/>
      <c r="U140" s="718"/>
      <c r="V140" s="585"/>
      <c r="W140" s="77" t="s">
        <v>20</v>
      </c>
      <c r="X140" s="714">
        <v>1000</v>
      </c>
      <c r="Y140" s="714">
        <f>Y141+10</f>
        <v>30</v>
      </c>
      <c r="Z140" s="714">
        <v>0</v>
      </c>
      <c r="AA140" s="772" t="s">
        <v>38</v>
      </c>
      <c r="AB140" s="772" t="s">
        <v>38</v>
      </c>
      <c r="AC140" s="773" t="s">
        <v>38</v>
      </c>
      <c r="AD140" s="772"/>
      <c r="AE140" s="836"/>
      <c r="AF140" s="835"/>
      <c r="AG140" s="77" t="s">
        <v>20</v>
      </c>
      <c r="AH140" s="714">
        <v>1000</v>
      </c>
      <c r="AI140" s="714">
        <v>10</v>
      </c>
      <c r="AJ140" s="714"/>
      <c r="AK140" s="772"/>
      <c r="AL140" s="772"/>
      <c r="AM140" s="773"/>
      <c r="AN140" s="773"/>
      <c r="AO140" s="714"/>
      <c r="AP140" s="179"/>
    </row>
    <row r="141" spans="1:42" ht="23.1" customHeight="1" x14ac:dyDescent="0.25">
      <c r="A141" s="199"/>
      <c r="B141" s="879"/>
      <c r="C141" s="77" t="s">
        <v>21</v>
      </c>
      <c r="D141" s="714">
        <v>1000</v>
      </c>
      <c r="E141" s="714">
        <f t="shared" si="13"/>
        <v>100</v>
      </c>
      <c r="F141" s="714">
        <v>0</v>
      </c>
      <c r="G141" s="772" t="s">
        <v>38</v>
      </c>
      <c r="H141" s="772" t="s">
        <v>38</v>
      </c>
      <c r="I141" s="773" t="s">
        <v>38</v>
      </c>
      <c r="J141" s="772"/>
      <c r="K141" s="718"/>
      <c r="L141" s="585"/>
      <c r="M141" s="819" t="s">
        <v>21</v>
      </c>
      <c r="N141" s="714">
        <v>1000</v>
      </c>
      <c r="O141" s="714">
        <f>O142+10</f>
        <v>30</v>
      </c>
      <c r="P141" s="714">
        <v>0</v>
      </c>
      <c r="Q141" s="772" t="s">
        <v>38</v>
      </c>
      <c r="R141" s="772" t="s">
        <v>38</v>
      </c>
      <c r="S141" s="773" t="s">
        <v>38</v>
      </c>
      <c r="T141" s="772"/>
      <c r="U141" s="718"/>
      <c r="V141" s="585"/>
      <c r="W141" s="77" t="s">
        <v>21</v>
      </c>
      <c r="X141" s="714">
        <v>1000</v>
      </c>
      <c r="Y141" s="714">
        <f>Y142+10</f>
        <v>20</v>
      </c>
      <c r="Z141" s="714">
        <v>0</v>
      </c>
      <c r="AA141" s="772" t="s">
        <v>38</v>
      </c>
      <c r="AB141" s="772" t="s">
        <v>38</v>
      </c>
      <c r="AC141" s="773" t="s">
        <v>38</v>
      </c>
      <c r="AD141" s="772"/>
      <c r="AE141" s="836"/>
      <c r="AF141" s="835"/>
      <c r="AG141" s="77" t="s">
        <v>21</v>
      </c>
      <c r="AH141" s="714">
        <v>1000</v>
      </c>
      <c r="AI141" s="714"/>
      <c r="AJ141" s="714">
        <v>12000</v>
      </c>
      <c r="AK141" s="772" t="s">
        <v>47</v>
      </c>
      <c r="AL141" s="772">
        <v>3545</v>
      </c>
      <c r="AM141" s="773">
        <v>45013</v>
      </c>
      <c r="AN141" s="773"/>
      <c r="AO141" s="714"/>
      <c r="AP141" s="179"/>
    </row>
    <row r="142" spans="1:42" ht="23.1" customHeight="1" x14ac:dyDescent="0.25">
      <c r="A142" s="199"/>
      <c r="B142" s="879"/>
      <c r="C142" s="77" t="s">
        <v>22</v>
      </c>
      <c r="D142" s="714">
        <v>1000</v>
      </c>
      <c r="E142" s="714">
        <f t="shared" si="13"/>
        <v>90</v>
      </c>
      <c r="F142" s="714">
        <v>0</v>
      </c>
      <c r="G142" s="772" t="s">
        <v>38</v>
      </c>
      <c r="H142" s="772" t="s">
        <v>38</v>
      </c>
      <c r="I142" s="773" t="s">
        <v>38</v>
      </c>
      <c r="J142" s="772"/>
      <c r="K142" s="718"/>
      <c r="L142" s="585"/>
      <c r="M142" s="819" t="s">
        <v>22</v>
      </c>
      <c r="N142" s="714">
        <v>1000</v>
      </c>
      <c r="O142" s="771">
        <v>20</v>
      </c>
      <c r="P142" s="714">
        <v>0</v>
      </c>
      <c r="Q142" s="772" t="s">
        <v>38</v>
      </c>
      <c r="R142" s="772" t="s">
        <v>38</v>
      </c>
      <c r="S142" s="773" t="s">
        <v>38</v>
      </c>
      <c r="T142" s="772"/>
      <c r="U142" s="718"/>
      <c r="V142" s="585"/>
      <c r="W142" s="77" t="s">
        <v>22</v>
      </c>
      <c r="X142" s="714">
        <v>1000</v>
      </c>
      <c r="Y142" s="714">
        <v>10</v>
      </c>
      <c r="Z142" s="714">
        <v>0</v>
      </c>
      <c r="AA142" s="772" t="s">
        <v>38</v>
      </c>
      <c r="AB142" s="772" t="s">
        <v>38</v>
      </c>
      <c r="AC142" s="773" t="s">
        <v>38</v>
      </c>
      <c r="AD142" s="772"/>
      <c r="AE142" s="836"/>
      <c r="AF142" s="835"/>
      <c r="AG142" s="77" t="s">
        <v>22</v>
      </c>
      <c r="AH142" s="714">
        <v>1000</v>
      </c>
      <c r="AI142" s="714"/>
      <c r="AJ142" s="714">
        <v>1150</v>
      </c>
      <c r="AK142" s="772" t="s">
        <v>47</v>
      </c>
      <c r="AL142" s="772">
        <v>3551</v>
      </c>
      <c r="AM142" s="773">
        <v>45015</v>
      </c>
      <c r="AN142" s="773"/>
      <c r="AO142" s="832"/>
      <c r="AP142" s="179"/>
    </row>
    <row r="143" spans="1:42" ht="30" x14ac:dyDescent="0.25">
      <c r="A143" s="199"/>
      <c r="B143" s="879"/>
      <c r="C143" s="77" t="s">
        <v>23</v>
      </c>
      <c r="D143" s="714">
        <v>1000</v>
      </c>
      <c r="E143" s="714">
        <f t="shared" si="13"/>
        <v>80</v>
      </c>
      <c r="F143" s="714">
        <v>0</v>
      </c>
      <c r="G143" s="772" t="s">
        <v>38</v>
      </c>
      <c r="H143" s="772" t="s">
        <v>38</v>
      </c>
      <c r="I143" s="773" t="s">
        <v>38</v>
      </c>
      <c r="J143" s="772"/>
      <c r="K143" s="718"/>
      <c r="L143" s="585"/>
      <c r="M143" s="819" t="s">
        <v>23</v>
      </c>
      <c r="N143" s="714">
        <v>1000</v>
      </c>
      <c r="O143" s="714">
        <f>O144+10</f>
        <v>30</v>
      </c>
      <c r="P143" s="714">
        <v>0</v>
      </c>
      <c r="Q143" s="772" t="s">
        <v>38</v>
      </c>
      <c r="R143" s="772" t="s">
        <v>38</v>
      </c>
      <c r="S143" s="773" t="s">
        <v>38</v>
      </c>
      <c r="T143" s="772"/>
      <c r="U143" s="718"/>
      <c r="V143" s="585"/>
      <c r="W143" s="77" t="s">
        <v>23</v>
      </c>
      <c r="X143" s="714">
        <v>1000</v>
      </c>
      <c r="Y143" s="714">
        <v>0</v>
      </c>
      <c r="Z143" s="714">
        <v>7210</v>
      </c>
      <c r="AA143" s="772" t="s">
        <v>38</v>
      </c>
      <c r="AB143" s="772">
        <v>2333</v>
      </c>
      <c r="AC143" s="773">
        <v>44695</v>
      </c>
      <c r="AD143" s="820" t="s">
        <v>814</v>
      </c>
      <c r="AE143" s="837"/>
      <c r="AF143" s="835"/>
      <c r="AG143" s="77" t="s">
        <v>23</v>
      </c>
      <c r="AH143" s="714">
        <v>1000</v>
      </c>
      <c r="AI143" s="714"/>
      <c r="AJ143" s="714"/>
      <c r="AK143" s="772"/>
      <c r="AL143" s="772"/>
      <c r="AM143" s="773"/>
      <c r="AN143" s="773"/>
      <c r="AO143" s="833"/>
      <c r="AP143" s="179"/>
    </row>
    <row r="144" spans="1:42" ht="32.25" customHeight="1" x14ac:dyDescent="0.25">
      <c r="A144" s="199"/>
      <c r="B144" s="879"/>
      <c r="C144" s="77" t="s">
        <v>24</v>
      </c>
      <c r="D144" s="714">
        <v>1000</v>
      </c>
      <c r="E144" s="714">
        <f t="shared" si="13"/>
        <v>70</v>
      </c>
      <c r="F144" s="714">
        <v>0</v>
      </c>
      <c r="G144" s="772" t="s">
        <v>38</v>
      </c>
      <c r="H144" s="772" t="s">
        <v>38</v>
      </c>
      <c r="I144" s="773" t="s">
        <v>38</v>
      </c>
      <c r="J144" s="772"/>
      <c r="K144" s="718"/>
      <c r="L144" s="585"/>
      <c r="M144" s="819" t="s">
        <v>24</v>
      </c>
      <c r="N144" s="714">
        <v>1000</v>
      </c>
      <c r="O144" s="714">
        <f>O145+10</f>
        <v>20</v>
      </c>
      <c r="P144" s="714">
        <v>6000</v>
      </c>
      <c r="Q144" s="772" t="s">
        <v>38</v>
      </c>
      <c r="R144" s="772">
        <v>1078</v>
      </c>
      <c r="S144" s="773">
        <v>44371</v>
      </c>
      <c r="T144" s="820" t="s">
        <v>812</v>
      </c>
      <c r="U144" s="718"/>
      <c r="V144" s="585"/>
      <c r="W144" s="77" t="s">
        <v>24</v>
      </c>
      <c r="X144" s="78">
        <v>1000</v>
      </c>
      <c r="Y144" s="78">
        <f>Y145+10</f>
        <v>50</v>
      </c>
      <c r="Z144" s="78">
        <v>0</v>
      </c>
      <c r="AA144" s="79" t="s">
        <v>38</v>
      </c>
      <c r="AB144" s="79" t="s">
        <v>38</v>
      </c>
      <c r="AC144" s="80" t="s">
        <v>38</v>
      </c>
      <c r="AD144" s="78"/>
      <c r="AE144" s="840"/>
      <c r="AF144" s="835"/>
      <c r="AG144" s="77" t="s">
        <v>24</v>
      </c>
      <c r="AH144" s="714">
        <v>1000</v>
      </c>
      <c r="AI144" s="714"/>
      <c r="AJ144" s="714"/>
      <c r="AK144" s="772"/>
      <c r="AL144" s="772"/>
      <c r="AM144" s="773"/>
      <c r="AN144" s="773"/>
      <c r="AO144" s="714"/>
      <c r="AP144" s="179"/>
    </row>
    <row r="145" spans="1:42" ht="23.1" customHeight="1" x14ac:dyDescent="0.25">
      <c r="A145" s="199"/>
      <c r="B145" s="879"/>
      <c r="C145" s="77" t="s">
        <v>25</v>
      </c>
      <c r="D145" s="714">
        <v>1000</v>
      </c>
      <c r="E145" s="714">
        <f t="shared" si="13"/>
        <v>60</v>
      </c>
      <c r="F145" s="714">
        <v>0</v>
      </c>
      <c r="G145" s="772" t="s">
        <v>38</v>
      </c>
      <c r="H145" s="772" t="s">
        <v>38</v>
      </c>
      <c r="I145" s="773" t="s">
        <v>38</v>
      </c>
      <c r="J145" s="772"/>
      <c r="K145" s="718"/>
      <c r="L145" s="585"/>
      <c r="M145" s="819" t="s">
        <v>25</v>
      </c>
      <c r="N145" s="714">
        <v>1000</v>
      </c>
      <c r="O145" s="771">
        <v>10</v>
      </c>
      <c r="P145" s="714">
        <v>0</v>
      </c>
      <c r="Q145" s="772" t="s">
        <v>38</v>
      </c>
      <c r="R145" s="772" t="s">
        <v>38</v>
      </c>
      <c r="S145" s="773" t="s">
        <v>38</v>
      </c>
      <c r="T145" s="772"/>
      <c r="U145" s="718"/>
      <c r="V145" s="585"/>
      <c r="W145" s="77" t="s">
        <v>25</v>
      </c>
      <c r="X145" s="78">
        <v>1000</v>
      </c>
      <c r="Y145" s="78">
        <v>40</v>
      </c>
      <c r="Z145" s="78">
        <v>0</v>
      </c>
      <c r="AA145" s="79" t="s">
        <v>38</v>
      </c>
      <c r="AB145" s="79" t="s">
        <v>38</v>
      </c>
      <c r="AC145" s="80" t="s">
        <v>38</v>
      </c>
      <c r="AD145" s="838"/>
      <c r="AE145" s="839"/>
      <c r="AF145" s="835"/>
      <c r="AG145" s="77" t="s">
        <v>25</v>
      </c>
      <c r="AH145" s="714">
        <v>1000</v>
      </c>
      <c r="AI145" s="78"/>
      <c r="AJ145" s="78"/>
      <c r="AK145" s="79"/>
      <c r="AL145" s="79"/>
      <c r="AM145" s="80"/>
      <c r="AN145" s="831"/>
      <c r="AO145" s="234"/>
      <c r="AP145" s="179"/>
    </row>
    <row r="146" spans="1:42" ht="23.1" customHeight="1" x14ac:dyDescent="0.25">
      <c r="A146" s="199"/>
      <c r="B146" s="879"/>
      <c r="C146" s="77" t="s">
        <v>26</v>
      </c>
      <c r="D146" s="714">
        <v>1000</v>
      </c>
      <c r="E146" s="714">
        <f t="shared" si="13"/>
        <v>50</v>
      </c>
      <c r="F146" s="714">
        <v>0</v>
      </c>
      <c r="G146" s="772" t="s">
        <v>38</v>
      </c>
      <c r="H146" s="772" t="s">
        <v>38</v>
      </c>
      <c r="I146" s="773" t="s">
        <v>38</v>
      </c>
      <c r="J146" s="772"/>
      <c r="K146" s="718"/>
      <c r="L146" s="585"/>
      <c r="M146" s="819" t="s">
        <v>26</v>
      </c>
      <c r="N146" s="714">
        <v>1000</v>
      </c>
      <c r="O146" s="714">
        <v>0</v>
      </c>
      <c r="P146" s="714">
        <v>4000</v>
      </c>
      <c r="Q146" s="772" t="s">
        <v>38</v>
      </c>
      <c r="R146" s="772">
        <v>1209</v>
      </c>
      <c r="S146" s="773">
        <v>44417</v>
      </c>
      <c r="T146" s="772" t="s">
        <v>813</v>
      </c>
      <c r="U146" s="718"/>
      <c r="V146" s="585"/>
      <c r="W146" s="77" t="s">
        <v>26</v>
      </c>
      <c r="X146" s="78">
        <v>1000</v>
      </c>
      <c r="Y146" s="78">
        <v>30</v>
      </c>
      <c r="Z146" s="78">
        <v>0</v>
      </c>
      <c r="AA146" s="79" t="s">
        <v>38</v>
      </c>
      <c r="AB146" s="79" t="s">
        <v>38</v>
      </c>
      <c r="AC146" s="80" t="s">
        <v>38</v>
      </c>
      <c r="AD146" s="558"/>
      <c r="AE146" s="697"/>
      <c r="AF146" s="585"/>
      <c r="AG146" s="77" t="s">
        <v>26</v>
      </c>
      <c r="AH146" s="714">
        <v>1000</v>
      </c>
      <c r="AI146" s="78"/>
      <c r="AJ146" s="78"/>
      <c r="AK146" s="79"/>
      <c r="AL146" s="79"/>
      <c r="AM146" s="80"/>
      <c r="AN146" s="558"/>
      <c r="AO146" s="277"/>
      <c r="AP146" s="834"/>
    </row>
    <row r="147" spans="1:42" ht="23.1" customHeight="1" x14ac:dyDescent="0.25">
      <c r="A147" s="199"/>
      <c r="B147" s="879"/>
      <c r="C147" s="77" t="s">
        <v>27</v>
      </c>
      <c r="D147" s="714">
        <v>1000</v>
      </c>
      <c r="E147" s="714">
        <f>E148+10</f>
        <v>40</v>
      </c>
      <c r="F147" s="714">
        <v>0</v>
      </c>
      <c r="G147" s="772" t="s">
        <v>38</v>
      </c>
      <c r="H147" s="772" t="s">
        <v>38</v>
      </c>
      <c r="I147" s="773" t="s">
        <v>38</v>
      </c>
      <c r="J147" s="772"/>
      <c r="K147" s="718"/>
      <c r="L147" s="585"/>
      <c r="M147" s="819" t="s">
        <v>27</v>
      </c>
      <c r="N147" s="714">
        <v>1000</v>
      </c>
      <c r="O147" s="714">
        <v>0</v>
      </c>
      <c r="P147" s="714">
        <v>1120</v>
      </c>
      <c r="Q147" s="772" t="s">
        <v>38</v>
      </c>
      <c r="R147" s="772">
        <v>1311</v>
      </c>
      <c r="S147" s="773">
        <v>44453</v>
      </c>
      <c r="T147" s="821">
        <v>44440</v>
      </c>
      <c r="U147" s="718"/>
      <c r="V147" s="585"/>
      <c r="W147" s="77" t="s">
        <v>27</v>
      </c>
      <c r="X147" s="78">
        <v>1000</v>
      </c>
      <c r="Y147" s="78">
        <v>20</v>
      </c>
      <c r="Z147" s="78">
        <v>0</v>
      </c>
      <c r="AA147" s="79" t="s">
        <v>38</v>
      </c>
      <c r="AB147" s="79" t="s">
        <v>38</v>
      </c>
      <c r="AC147" s="80" t="s">
        <v>38</v>
      </c>
      <c r="AD147" s="558"/>
      <c r="AE147" s="697"/>
      <c r="AF147" s="585"/>
      <c r="AG147" s="77" t="s">
        <v>27</v>
      </c>
      <c r="AH147" s="714">
        <v>1000</v>
      </c>
      <c r="AI147" s="78"/>
      <c r="AJ147" s="78"/>
      <c r="AK147" s="79"/>
      <c r="AL147" s="79"/>
      <c r="AM147" s="80"/>
      <c r="AN147" s="558"/>
      <c r="AO147" s="180"/>
      <c r="AP147" s="179"/>
    </row>
    <row r="148" spans="1:42" ht="23.1" customHeight="1" x14ac:dyDescent="0.25">
      <c r="A148" s="199"/>
      <c r="B148" s="879"/>
      <c r="C148" s="77" t="s">
        <v>28</v>
      </c>
      <c r="D148" s="714">
        <v>1000</v>
      </c>
      <c r="E148" s="771">
        <v>30</v>
      </c>
      <c r="F148" s="714">
        <v>0</v>
      </c>
      <c r="G148" s="772" t="s">
        <v>38</v>
      </c>
      <c r="H148" s="772" t="s">
        <v>38</v>
      </c>
      <c r="I148" s="773" t="s">
        <v>38</v>
      </c>
      <c r="J148" s="772"/>
      <c r="K148" s="718"/>
      <c r="L148" s="585"/>
      <c r="M148" s="819" t="s">
        <v>28</v>
      </c>
      <c r="N148" s="714">
        <v>1000</v>
      </c>
      <c r="O148" s="714">
        <v>10</v>
      </c>
      <c r="P148" s="714">
        <v>0</v>
      </c>
      <c r="Q148" s="772" t="s">
        <v>38</v>
      </c>
      <c r="R148" s="772" t="s">
        <v>38</v>
      </c>
      <c r="S148" s="773" t="s">
        <v>38</v>
      </c>
      <c r="T148" s="772"/>
      <c r="U148" s="718"/>
      <c r="V148" s="585"/>
      <c r="W148" s="77" t="s">
        <v>28</v>
      </c>
      <c r="X148" s="78">
        <v>1000</v>
      </c>
      <c r="Y148" s="78">
        <v>10</v>
      </c>
      <c r="Z148" s="78">
        <v>0</v>
      </c>
      <c r="AA148" s="79" t="s">
        <v>38</v>
      </c>
      <c r="AB148" s="79" t="s">
        <v>38</v>
      </c>
      <c r="AC148" s="80" t="s">
        <v>38</v>
      </c>
      <c r="AD148" s="558"/>
      <c r="AE148" s="697"/>
      <c r="AF148" s="585"/>
      <c r="AG148" s="77" t="s">
        <v>28</v>
      </c>
      <c r="AH148" s="714">
        <v>1000</v>
      </c>
      <c r="AI148" s="78"/>
      <c r="AJ148" s="78"/>
      <c r="AK148" s="79"/>
      <c r="AL148" s="79"/>
      <c r="AM148" s="80"/>
      <c r="AN148" s="558"/>
      <c r="AO148" s="180"/>
      <c r="AP148" s="179"/>
    </row>
    <row r="149" spans="1:42" ht="23.1" customHeight="1" x14ac:dyDescent="0.25">
      <c r="A149" s="199"/>
      <c r="B149" s="879"/>
      <c r="C149" s="77" t="s">
        <v>29</v>
      </c>
      <c r="D149" s="714">
        <v>1000</v>
      </c>
      <c r="E149" s="714">
        <f>E150+10</f>
        <v>70</v>
      </c>
      <c r="F149" s="771">
        <v>0</v>
      </c>
      <c r="G149" s="822" t="s">
        <v>38</v>
      </c>
      <c r="H149" s="772" t="s">
        <v>38</v>
      </c>
      <c r="I149" s="773" t="s">
        <v>38</v>
      </c>
      <c r="J149" s="772"/>
      <c r="K149" s="718"/>
      <c r="L149" s="585"/>
      <c r="M149" s="819" t="s">
        <v>29</v>
      </c>
      <c r="N149" s="714">
        <v>1000</v>
      </c>
      <c r="O149" s="714">
        <f>O150+10</f>
        <v>60</v>
      </c>
      <c r="P149" s="714">
        <v>1000</v>
      </c>
      <c r="Q149" s="772" t="s">
        <v>38</v>
      </c>
      <c r="R149" s="772">
        <v>1512</v>
      </c>
      <c r="S149" s="773">
        <v>44504</v>
      </c>
      <c r="T149" s="821">
        <v>44470</v>
      </c>
      <c r="U149" s="718"/>
      <c r="V149" s="585"/>
      <c r="W149" s="77" t="s">
        <v>29</v>
      </c>
      <c r="X149" s="78">
        <v>1000</v>
      </c>
      <c r="Y149" s="78">
        <v>0</v>
      </c>
      <c r="Z149" s="78">
        <v>7000</v>
      </c>
      <c r="AA149" s="79" t="s">
        <v>47</v>
      </c>
      <c r="AB149" s="79" t="s">
        <v>38</v>
      </c>
      <c r="AC149" s="80">
        <v>44895</v>
      </c>
      <c r="AD149" s="558" t="s">
        <v>932</v>
      </c>
      <c r="AE149" s="697"/>
      <c r="AF149" s="585"/>
      <c r="AG149" s="77" t="s">
        <v>29</v>
      </c>
      <c r="AH149" s="714">
        <v>1000</v>
      </c>
      <c r="AI149" s="78"/>
      <c r="AJ149" s="78"/>
      <c r="AK149" s="79"/>
      <c r="AL149" s="79"/>
      <c r="AM149" s="80"/>
      <c r="AN149" s="558"/>
      <c r="AO149" s="277" t="s">
        <v>947</v>
      </c>
      <c r="AP149" s="179"/>
    </row>
    <row r="150" spans="1:42" ht="23.1" customHeight="1" x14ac:dyDescent="0.25">
      <c r="A150" s="199"/>
      <c r="B150" s="879"/>
      <c r="C150" s="83" t="s">
        <v>30</v>
      </c>
      <c r="D150" s="823">
        <v>1000</v>
      </c>
      <c r="E150" s="714">
        <f>O139+10</f>
        <v>60</v>
      </c>
      <c r="F150" s="771">
        <v>0</v>
      </c>
      <c r="G150" s="822" t="s">
        <v>38</v>
      </c>
      <c r="H150" s="772" t="s">
        <v>38</v>
      </c>
      <c r="I150" s="773" t="s">
        <v>38</v>
      </c>
      <c r="J150" s="824"/>
      <c r="K150" s="720"/>
      <c r="L150" s="586"/>
      <c r="M150" s="825" t="s">
        <v>30</v>
      </c>
      <c r="N150" s="823">
        <v>1000</v>
      </c>
      <c r="O150" s="714">
        <f>Y139+10</f>
        <v>50</v>
      </c>
      <c r="P150" s="714">
        <v>0</v>
      </c>
      <c r="Q150" s="772" t="s">
        <v>38</v>
      </c>
      <c r="R150" s="772" t="s">
        <v>38</v>
      </c>
      <c r="S150" s="773" t="s">
        <v>38</v>
      </c>
      <c r="T150" s="772"/>
      <c r="U150" s="718"/>
      <c r="V150" s="586"/>
      <c r="W150" s="83" t="s">
        <v>30</v>
      </c>
      <c r="X150" s="84">
        <v>1000</v>
      </c>
      <c r="Y150" s="78"/>
      <c r="Z150" s="78">
        <v>0</v>
      </c>
      <c r="AA150" s="79" t="s">
        <v>38</v>
      </c>
      <c r="AB150" s="79" t="s">
        <v>38</v>
      </c>
      <c r="AC150" s="80" t="s">
        <v>38</v>
      </c>
      <c r="AD150" s="558"/>
      <c r="AE150" s="697"/>
      <c r="AF150" s="586"/>
      <c r="AG150" s="83" t="s">
        <v>30</v>
      </c>
      <c r="AH150" s="714">
        <v>1000</v>
      </c>
      <c r="AI150" s="78"/>
      <c r="AJ150" s="78"/>
      <c r="AK150" s="79"/>
      <c r="AL150" s="79"/>
      <c r="AM150" s="80"/>
      <c r="AN150" s="558"/>
      <c r="AO150" s="234"/>
      <c r="AP150" s="182"/>
    </row>
    <row r="151" spans="1:42" ht="23.1" customHeight="1" x14ac:dyDescent="0.25">
      <c r="A151" s="200"/>
      <c r="B151" s="880"/>
      <c r="C151" s="89"/>
      <c r="D151" s="826">
        <f>SUM(D139:D150)</f>
        <v>12000</v>
      </c>
      <c r="E151" s="826">
        <f>SUM(E139:E150)</f>
        <v>880</v>
      </c>
      <c r="F151" s="826">
        <f>SUM(F139:F150)</f>
        <v>10000</v>
      </c>
      <c r="G151" s="827"/>
      <c r="H151" s="827"/>
      <c r="I151" s="828"/>
      <c r="J151" s="827"/>
      <c r="K151" s="829"/>
      <c r="L151" s="587"/>
      <c r="M151" s="830"/>
      <c r="N151" s="826">
        <f>SUM(N138:N150)</f>
        <v>24000</v>
      </c>
      <c r="O151" s="826">
        <f>SUM(O138:O150)</f>
        <v>1200</v>
      </c>
      <c r="P151" s="826">
        <f>SUM(P138:P150)</f>
        <v>22120</v>
      </c>
      <c r="Q151" s="827"/>
      <c r="R151" s="827"/>
      <c r="S151" s="827"/>
      <c r="T151" s="827"/>
      <c r="U151" s="829"/>
      <c r="V151" s="587"/>
      <c r="W151" s="89"/>
      <c r="X151" s="90">
        <f>SUM(X138:X150)</f>
        <v>36000</v>
      </c>
      <c r="Y151" s="90">
        <f>SUM(Y138:Y150)</f>
        <v>1450</v>
      </c>
      <c r="Z151" s="90">
        <f>SUM(Z138:Z150)</f>
        <v>36330</v>
      </c>
      <c r="AA151" s="91"/>
      <c r="AB151" s="91"/>
      <c r="AC151" s="91"/>
      <c r="AD151" s="91"/>
      <c r="AE151" s="608"/>
      <c r="AF151" s="587"/>
      <c r="AG151" s="89"/>
      <c r="AH151" s="90">
        <f>SUM(AH138:AH150)</f>
        <v>48000</v>
      </c>
      <c r="AI151" s="90">
        <f>SUM(AI138:AI150)</f>
        <v>1480</v>
      </c>
      <c r="AJ151" s="90">
        <f>SUM(AJ138:AJ150)</f>
        <v>49480</v>
      </c>
      <c r="AK151" s="91"/>
      <c r="AL151" s="91"/>
      <c r="AM151" s="91"/>
      <c r="AN151" s="91"/>
      <c r="AO151" s="90"/>
      <c r="AP151" s="91"/>
    </row>
    <row r="152" spans="1:42" ht="23.1" customHeight="1" x14ac:dyDescent="0.25">
      <c r="B152" s="106"/>
      <c r="C152" s="65"/>
      <c r="D152" s="66"/>
      <c r="E152" s="66"/>
      <c r="F152" s="66"/>
      <c r="G152" s="67"/>
      <c r="H152" s="67"/>
      <c r="I152" s="68"/>
      <c r="J152" s="67"/>
      <c r="K152" s="67"/>
      <c r="L152" s="588"/>
      <c r="M152" s="67"/>
      <c r="N152" s="66"/>
      <c r="O152" s="66"/>
      <c r="P152" s="66"/>
      <c r="Q152" s="67"/>
      <c r="R152" s="67"/>
      <c r="S152" s="67"/>
      <c r="T152" s="67"/>
      <c r="U152" s="67"/>
      <c r="V152" s="588"/>
      <c r="W152" s="67"/>
      <c r="X152" s="66"/>
      <c r="Y152" s="66"/>
      <c r="Z152" s="66"/>
      <c r="AA152" s="67"/>
      <c r="AB152" s="67"/>
      <c r="AC152" s="67"/>
      <c r="AD152" s="67"/>
      <c r="AE152" s="67"/>
      <c r="AF152" s="588"/>
      <c r="AG152" s="67"/>
      <c r="AH152" s="66"/>
      <c r="AI152" s="66"/>
      <c r="AJ152" s="66"/>
      <c r="AK152" s="67"/>
      <c r="AL152" s="67"/>
      <c r="AM152" s="67"/>
      <c r="AN152" s="67"/>
      <c r="AO152" s="777"/>
      <c r="AP152" s="123"/>
    </row>
    <row r="153" spans="1:42" ht="23.1" customHeight="1" x14ac:dyDescent="0.25">
      <c r="B153" s="107"/>
      <c r="C153" s="70"/>
      <c r="D153" s="71"/>
      <c r="E153" s="72"/>
      <c r="F153" s="73"/>
      <c r="G153" s="72"/>
      <c r="H153" s="73"/>
      <c r="I153" s="73"/>
      <c r="J153" s="73"/>
      <c r="K153" s="74"/>
      <c r="L153" s="584"/>
      <c r="M153" s="75" t="s">
        <v>42</v>
      </c>
      <c r="N153" s="76">
        <f>D166</f>
        <v>12000</v>
      </c>
      <c r="O153" s="76">
        <f>E166</f>
        <v>10</v>
      </c>
      <c r="P153" s="76">
        <f>F166</f>
        <v>12000</v>
      </c>
      <c r="Q153" s="72"/>
      <c r="R153" s="73"/>
      <c r="S153" s="73"/>
      <c r="T153" s="73"/>
      <c r="U153" s="74"/>
      <c r="V153" s="584"/>
      <c r="W153" s="75" t="s">
        <v>42</v>
      </c>
      <c r="X153" s="76">
        <f>N166</f>
        <v>23500</v>
      </c>
      <c r="Y153" s="76">
        <f>O166</f>
        <v>10</v>
      </c>
      <c r="Z153" s="76">
        <f>P166</f>
        <v>23500</v>
      </c>
      <c r="AA153" s="72"/>
      <c r="AB153" s="73"/>
      <c r="AC153" s="73"/>
      <c r="AD153" s="73"/>
      <c r="AE153" s="73"/>
      <c r="AF153" s="584"/>
      <c r="AG153" s="75" t="s">
        <v>42</v>
      </c>
      <c r="AH153" s="76">
        <f>X166</f>
        <v>35000</v>
      </c>
      <c r="AI153" s="76">
        <f>Y166</f>
        <v>10</v>
      </c>
      <c r="AJ153" s="76">
        <f>Z166</f>
        <v>35000</v>
      </c>
      <c r="AK153" s="72"/>
      <c r="AL153" s="73"/>
      <c r="AM153" s="73"/>
      <c r="AN153" s="73"/>
      <c r="AO153" s="789" t="s">
        <v>221</v>
      </c>
      <c r="AP153" s="286" t="s">
        <v>36</v>
      </c>
    </row>
    <row r="154" spans="1:42" ht="23.1" customHeight="1" x14ac:dyDescent="0.25">
      <c r="A154" s="201" t="s">
        <v>8</v>
      </c>
      <c r="B154" s="128">
        <v>219</v>
      </c>
      <c r="C154" s="77" t="s">
        <v>19</v>
      </c>
      <c r="D154" s="78">
        <v>1000</v>
      </c>
      <c r="E154" s="78">
        <v>0</v>
      </c>
      <c r="F154" s="78">
        <v>3000</v>
      </c>
      <c r="G154" s="79" t="s">
        <v>38</v>
      </c>
      <c r="H154" s="79">
        <v>9</v>
      </c>
      <c r="I154" s="80">
        <v>43861</v>
      </c>
      <c r="J154" s="99"/>
      <c r="K154" s="81"/>
      <c r="L154" s="589"/>
      <c r="M154" s="77" t="s">
        <v>19</v>
      </c>
      <c r="N154" s="78">
        <v>1000</v>
      </c>
      <c r="O154" s="78">
        <v>0</v>
      </c>
      <c r="P154" s="78">
        <v>11500</v>
      </c>
      <c r="Q154" s="79" t="s">
        <v>38</v>
      </c>
      <c r="R154" s="79">
        <v>709</v>
      </c>
      <c r="S154" s="80">
        <v>44204</v>
      </c>
      <c r="T154" s="79"/>
      <c r="U154" s="81"/>
      <c r="V154" s="589"/>
      <c r="W154" s="77" t="s">
        <v>19</v>
      </c>
      <c r="X154" s="78">
        <v>1000</v>
      </c>
      <c r="Y154" s="78">
        <v>0</v>
      </c>
      <c r="Z154" s="78">
        <v>11500</v>
      </c>
      <c r="AA154" s="79" t="s">
        <v>44</v>
      </c>
      <c r="AB154" s="79">
        <v>1817</v>
      </c>
      <c r="AC154" s="80">
        <v>44568</v>
      </c>
      <c r="AD154" s="651"/>
      <c r="AE154" s="607"/>
      <c r="AF154" s="589"/>
      <c r="AG154" s="77" t="s">
        <v>19</v>
      </c>
      <c r="AH154" s="78">
        <v>1000</v>
      </c>
      <c r="AI154" s="78"/>
      <c r="AJ154" s="78">
        <v>1000</v>
      </c>
      <c r="AK154" s="79" t="s">
        <v>924</v>
      </c>
      <c r="AL154" s="79">
        <v>3169</v>
      </c>
      <c r="AM154" s="80">
        <v>44936</v>
      </c>
      <c r="AN154" s="651"/>
      <c r="AO154" s="203">
        <f>AH166+AI166-AJ166</f>
        <v>20</v>
      </c>
      <c r="AP154" s="256" t="s">
        <v>973</v>
      </c>
    </row>
    <row r="155" spans="1:42" ht="23.1" customHeight="1" x14ac:dyDescent="0.25">
      <c r="A155" s="199"/>
      <c r="B155" s="879" t="s">
        <v>259</v>
      </c>
      <c r="C155" s="77" t="s">
        <v>20</v>
      </c>
      <c r="D155" s="78">
        <v>1000</v>
      </c>
      <c r="E155" s="78"/>
      <c r="F155" s="98">
        <v>0</v>
      </c>
      <c r="G155" s="99" t="s">
        <v>38</v>
      </c>
      <c r="H155" s="99" t="s">
        <v>38</v>
      </c>
      <c r="I155" s="100" t="s">
        <v>38</v>
      </c>
      <c r="J155" s="99"/>
      <c r="K155" s="81"/>
      <c r="L155" s="585"/>
      <c r="M155" s="77" t="s">
        <v>20</v>
      </c>
      <c r="N155" s="78">
        <v>1000</v>
      </c>
      <c r="O155" s="78">
        <v>0</v>
      </c>
      <c r="P155" s="78">
        <v>0</v>
      </c>
      <c r="Q155" s="79" t="s">
        <v>38</v>
      </c>
      <c r="R155" s="79" t="s">
        <v>38</v>
      </c>
      <c r="S155" s="80" t="s">
        <v>38</v>
      </c>
      <c r="T155" s="79"/>
      <c r="U155" s="81"/>
      <c r="V155" s="585"/>
      <c r="W155" s="77" t="s">
        <v>20</v>
      </c>
      <c r="X155" s="78">
        <v>1000</v>
      </c>
      <c r="Y155" s="78">
        <v>0</v>
      </c>
      <c r="Z155" s="78">
        <v>0</v>
      </c>
      <c r="AA155" s="79" t="s">
        <v>38</v>
      </c>
      <c r="AB155" s="79" t="s">
        <v>38</v>
      </c>
      <c r="AC155" s="80" t="s">
        <v>38</v>
      </c>
      <c r="AD155" s="558"/>
      <c r="AE155" s="697"/>
      <c r="AF155" s="585"/>
      <c r="AG155" s="77" t="s">
        <v>20</v>
      </c>
      <c r="AH155" s="78">
        <v>1000</v>
      </c>
      <c r="AI155" s="78">
        <v>10</v>
      </c>
      <c r="AJ155" s="78"/>
      <c r="AK155" s="79"/>
      <c r="AL155" s="79"/>
      <c r="AM155" s="80"/>
      <c r="AN155" s="558"/>
      <c r="AO155" s="258"/>
      <c r="AP155" s="257"/>
    </row>
    <row r="156" spans="1:42" ht="23.1" customHeight="1" x14ac:dyDescent="0.25">
      <c r="A156" s="199"/>
      <c r="B156" s="879"/>
      <c r="C156" s="77" t="s">
        <v>21</v>
      </c>
      <c r="D156" s="78">
        <v>1000</v>
      </c>
      <c r="E156" s="78"/>
      <c r="F156" s="98">
        <v>0</v>
      </c>
      <c r="G156" s="99" t="s">
        <v>38</v>
      </c>
      <c r="H156" s="99" t="s">
        <v>38</v>
      </c>
      <c r="I156" s="100" t="s">
        <v>38</v>
      </c>
      <c r="J156" s="99"/>
      <c r="K156" s="81"/>
      <c r="L156" s="589"/>
      <c r="M156" s="77" t="s">
        <v>21</v>
      </c>
      <c r="N156" s="78">
        <v>1000</v>
      </c>
      <c r="O156" s="78">
        <v>0</v>
      </c>
      <c r="P156" s="78">
        <v>0</v>
      </c>
      <c r="Q156" s="79" t="s">
        <v>38</v>
      </c>
      <c r="R156" s="79" t="s">
        <v>38</v>
      </c>
      <c r="S156" s="80" t="s">
        <v>38</v>
      </c>
      <c r="T156" s="79"/>
      <c r="U156" s="81"/>
      <c r="V156" s="589"/>
      <c r="W156" s="77" t="s">
        <v>21</v>
      </c>
      <c r="X156" s="78">
        <v>1000</v>
      </c>
      <c r="Y156" s="78">
        <v>0</v>
      </c>
      <c r="Z156" s="78">
        <v>0</v>
      </c>
      <c r="AA156" s="79" t="s">
        <v>38</v>
      </c>
      <c r="AB156" s="79" t="s">
        <v>38</v>
      </c>
      <c r="AC156" s="80" t="s">
        <v>38</v>
      </c>
      <c r="AD156" s="558"/>
      <c r="AE156" s="697"/>
      <c r="AF156" s="589"/>
      <c r="AG156" s="77" t="s">
        <v>21</v>
      </c>
      <c r="AH156" s="78">
        <v>1000</v>
      </c>
      <c r="AI156" s="78"/>
      <c r="AJ156" s="78">
        <v>2000</v>
      </c>
      <c r="AK156" s="79" t="s">
        <v>924</v>
      </c>
      <c r="AL156" s="79">
        <v>3557</v>
      </c>
      <c r="AM156" s="80">
        <v>45005</v>
      </c>
      <c r="AN156" s="558"/>
      <c r="AO156" s="258"/>
      <c r="AP156" s="257"/>
    </row>
    <row r="157" spans="1:42" ht="23.1" customHeight="1" x14ac:dyDescent="0.25">
      <c r="A157" s="199"/>
      <c r="B157" s="879"/>
      <c r="C157" s="77" t="s">
        <v>22</v>
      </c>
      <c r="D157" s="78">
        <v>1000</v>
      </c>
      <c r="E157" s="78">
        <v>0</v>
      </c>
      <c r="F157" s="78">
        <v>3000</v>
      </c>
      <c r="G157" s="79" t="s">
        <v>38</v>
      </c>
      <c r="H157" s="79">
        <v>173</v>
      </c>
      <c r="I157" s="80">
        <v>43927</v>
      </c>
      <c r="J157" s="99"/>
      <c r="K157" s="81"/>
      <c r="L157" s="585"/>
      <c r="M157" s="77" t="s">
        <v>22</v>
      </c>
      <c r="N157" s="78">
        <v>1000</v>
      </c>
      <c r="O157" s="78">
        <v>0</v>
      </c>
      <c r="P157" s="78">
        <v>0</v>
      </c>
      <c r="Q157" s="79" t="s">
        <v>38</v>
      </c>
      <c r="R157" s="79" t="s">
        <v>38</v>
      </c>
      <c r="S157" s="80" t="s">
        <v>38</v>
      </c>
      <c r="T157" s="79"/>
      <c r="U157" s="81"/>
      <c r="V157" s="585"/>
      <c r="W157" s="77" t="s">
        <v>22</v>
      </c>
      <c r="X157" s="78">
        <v>1000</v>
      </c>
      <c r="Y157" s="78">
        <v>0</v>
      </c>
      <c r="Z157" s="78">
        <v>0</v>
      </c>
      <c r="AA157" s="79" t="s">
        <v>38</v>
      </c>
      <c r="AB157" s="79" t="s">
        <v>38</v>
      </c>
      <c r="AC157" s="80" t="s">
        <v>38</v>
      </c>
      <c r="AD157" s="558"/>
      <c r="AE157" s="697"/>
      <c r="AF157" s="585"/>
      <c r="AG157" s="77" t="s">
        <v>22</v>
      </c>
      <c r="AH157" s="78">
        <v>1000</v>
      </c>
      <c r="AI157" s="78"/>
      <c r="AJ157" s="78">
        <v>1000</v>
      </c>
      <c r="AK157" s="79" t="s">
        <v>44</v>
      </c>
      <c r="AL157" s="79">
        <v>3662</v>
      </c>
      <c r="AM157" s="80">
        <v>45031</v>
      </c>
      <c r="AN157" s="558"/>
      <c r="AO157" s="258"/>
      <c r="AP157" s="257"/>
    </row>
    <row r="158" spans="1:42" ht="23.1" customHeight="1" x14ac:dyDescent="0.25">
      <c r="A158" s="199"/>
      <c r="B158" s="879"/>
      <c r="C158" s="77" t="s">
        <v>23</v>
      </c>
      <c r="D158" s="78">
        <v>1000</v>
      </c>
      <c r="E158" s="78"/>
      <c r="F158" s="98">
        <v>0</v>
      </c>
      <c r="G158" s="99" t="s">
        <v>38</v>
      </c>
      <c r="H158" s="99" t="s">
        <v>38</v>
      </c>
      <c r="I158" s="100" t="s">
        <v>38</v>
      </c>
      <c r="J158" s="99"/>
      <c r="K158" s="81"/>
      <c r="L158" s="585"/>
      <c r="M158" s="77" t="s">
        <v>23</v>
      </c>
      <c r="N158" s="78">
        <v>1000</v>
      </c>
      <c r="O158" s="78">
        <v>0</v>
      </c>
      <c r="P158" s="78">
        <v>0</v>
      </c>
      <c r="Q158" s="79" t="s">
        <v>38</v>
      </c>
      <c r="R158" s="79" t="s">
        <v>38</v>
      </c>
      <c r="S158" s="80" t="s">
        <v>38</v>
      </c>
      <c r="T158" s="79"/>
      <c r="U158" s="81"/>
      <c r="V158" s="585"/>
      <c r="W158" s="77" t="s">
        <v>23</v>
      </c>
      <c r="X158" s="78">
        <v>1000</v>
      </c>
      <c r="Y158" s="78">
        <v>0</v>
      </c>
      <c r="Z158" s="78">
        <v>0</v>
      </c>
      <c r="AA158" s="79" t="s">
        <v>38</v>
      </c>
      <c r="AB158" s="79" t="s">
        <v>38</v>
      </c>
      <c r="AC158" s="80" t="s">
        <v>38</v>
      </c>
      <c r="AD158" s="558"/>
      <c r="AE158" s="697"/>
      <c r="AF158" s="585"/>
      <c r="AG158" s="77" t="s">
        <v>23</v>
      </c>
      <c r="AH158" s="78">
        <v>1000</v>
      </c>
      <c r="AI158" s="78"/>
      <c r="AJ158" s="78">
        <v>1000</v>
      </c>
      <c r="AK158" s="79" t="s">
        <v>44</v>
      </c>
      <c r="AL158" s="79">
        <v>3752</v>
      </c>
      <c r="AM158" s="80">
        <v>45055</v>
      </c>
      <c r="AN158" s="558"/>
      <c r="AO158" s="258">
        <v>20</v>
      </c>
      <c r="AP158" s="257" t="s">
        <v>848</v>
      </c>
    </row>
    <row r="159" spans="1:42" ht="23.1" customHeight="1" x14ac:dyDescent="0.25">
      <c r="A159" s="199"/>
      <c r="B159" s="879"/>
      <c r="C159" s="77" t="s">
        <v>24</v>
      </c>
      <c r="D159" s="78">
        <v>1000</v>
      </c>
      <c r="E159" s="78"/>
      <c r="F159" s="98">
        <v>0</v>
      </c>
      <c r="G159" s="99" t="s">
        <v>38</v>
      </c>
      <c r="H159" s="99" t="s">
        <v>38</v>
      </c>
      <c r="I159" s="100" t="s">
        <v>38</v>
      </c>
      <c r="J159" s="99"/>
      <c r="K159" s="81"/>
      <c r="L159" s="585"/>
      <c r="M159" s="77" t="s">
        <v>24</v>
      </c>
      <c r="N159" s="78">
        <v>1000</v>
      </c>
      <c r="O159" s="78">
        <v>0</v>
      </c>
      <c r="P159" s="78">
        <v>0</v>
      </c>
      <c r="Q159" s="79" t="s">
        <v>38</v>
      </c>
      <c r="R159" s="79" t="s">
        <v>38</v>
      </c>
      <c r="S159" s="80" t="s">
        <v>38</v>
      </c>
      <c r="T159" s="79"/>
      <c r="U159" s="81"/>
      <c r="V159" s="585"/>
      <c r="W159" s="77" t="s">
        <v>24</v>
      </c>
      <c r="X159" s="78">
        <v>1000</v>
      </c>
      <c r="Y159" s="78">
        <v>0</v>
      </c>
      <c r="Z159" s="78">
        <v>0</v>
      </c>
      <c r="AA159" s="79" t="s">
        <v>38</v>
      </c>
      <c r="AB159" s="79" t="s">
        <v>38</v>
      </c>
      <c r="AC159" s="80" t="s">
        <v>38</v>
      </c>
      <c r="AD159" s="558"/>
      <c r="AE159" s="697"/>
      <c r="AF159" s="585"/>
      <c r="AG159" s="77" t="s">
        <v>24</v>
      </c>
      <c r="AH159" s="78">
        <v>1000</v>
      </c>
      <c r="AI159" s="78"/>
      <c r="AJ159" s="78">
        <v>1000</v>
      </c>
      <c r="AK159" s="79" t="s">
        <v>44</v>
      </c>
      <c r="AL159" s="79">
        <v>3792</v>
      </c>
      <c r="AM159" s="80">
        <v>45073</v>
      </c>
      <c r="AN159" s="558"/>
      <c r="AO159" s="258"/>
      <c r="AP159" s="257"/>
    </row>
    <row r="160" spans="1:42" ht="23.1" customHeight="1" x14ac:dyDescent="0.25">
      <c r="A160" s="199"/>
      <c r="B160" s="879"/>
      <c r="C160" s="77" t="s">
        <v>25</v>
      </c>
      <c r="D160" s="78">
        <v>1000</v>
      </c>
      <c r="E160" s="78">
        <v>0</v>
      </c>
      <c r="F160" s="78">
        <v>3000</v>
      </c>
      <c r="G160" s="79" t="s">
        <v>38</v>
      </c>
      <c r="H160" s="79">
        <v>329</v>
      </c>
      <c r="I160" s="80">
        <v>44016</v>
      </c>
      <c r="J160" s="99"/>
      <c r="K160" s="81"/>
      <c r="L160" s="585"/>
      <c r="M160" s="77" t="s">
        <v>25</v>
      </c>
      <c r="N160" s="78">
        <v>1000</v>
      </c>
      <c r="O160" s="78">
        <v>0</v>
      </c>
      <c r="P160" s="78">
        <v>0</v>
      </c>
      <c r="Q160" s="79" t="s">
        <v>38</v>
      </c>
      <c r="R160" s="79" t="s">
        <v>38</v>
      </c>
      <c r="S160" s="80" t="s">
        <v>38</v>
      </c>
      <c r="T160" s="79"/>
      <c r="U160" s="81"/>
      <c r="V160" s="585"/>
      <c r="W160" s="77" t="s">
        <v>25</v>
      </c>
      <c r="X160" s="78">
        <v>1000</v>
      </c>
      <c r="Y160" s="78">
        <v>0</v>
      </c>
      <c r="Z160" s="78">
        <v>0</v>
      </c>
      <c r="AA160" s="79" t="s">
        <v>38</v>
      </c>
      <c r="AB160" s="79" t="s">
        <v>38</v>
      </c>
      <c r="AC160" s="80" t="s">
        <v>38</v>
      </c>
      <c r="AD160" s="558"/>
      <c r="AE160" s="697"/>
      <c r="AF160" s="585"/>
      <c r="AG160" s="77" t="s">
        <v>25</v>
      </c>
      <c r="AH160" s="78">
        <v>1000</v>
      </c>
      <c r="AI160" s="78"/>
      <c r="AJ160" s="78">
        <v>1000</v>
      </c>
      <c r="AK160" s="79" t="s">
        <v>44</v>
      </c>
      <c r="AL160" s="79">
        <v>3970</v>
      </c>
      <c r="AM160" s="80">
        <v>45119</v>
      </c>
      <c r="AN160" s="558"/>
      <c r="AO160" s="258"/>
      <c r="AP160" s="257"/>
    </row>
    <row r="161" spans="1:42" ht="23.1" customHeight="1" x14ac:dyDescent="0.25">
      <c r="A161" s="199"/>
      <c r="B161" s="879"/>
      <c r="C161" s="77" t="s">
        <v>26</v>
      </c>
      <c r="D161" s="78">
        <v>1000</v>
      </c>
      <c r="E161" s="78"/>
      <c r="F161" s="98">
        <v>0</v>
      </c>
      <c r="G161" s="99" t="s">
        <v>38</v>
      </c>
      <c r="H161" s="99" t="s">
        <v>38</v>
      </c>
      <c r="I161" s="100" t="s">
        <v>38</v>
      </c>
      <c r="J161" s="99"/>
      <c r="K161" s="81"/>
      <c r="L161" s="585"/>
      <c r="M161" s="77" t="s">
        <v>26</v>
      </c>
      <c r="N161" s="78">
        <v>1000</v>
      </c>
      <c r="O161" s="78">
        <v>0</v>
      </c>
      <c r="P161" s="78">
        <v>0</v>
      </c>
      <c r="Q161" s="79" t="s">
        <v>38</v>
      </c>
      <c r="R161" s="79" t="s">
        <v>38</v>
      </c>
      <c r="S161" s="80" t="s">
        <v>38</v>
      </c>
      <c r="T161" s="79"/>
      <c r="U161" s="81"/>
      <c r="V161" s="585"/>
      <c r="W161" s="77" t="s">
        <v>26</v>
      </c>
      <c r="X161" s="78">
        <v>1000</v>
      </c>
      <c r="Y161" s="78">
        <v>0</v>
      </c>
      <c r="Z161" s="78">
        <v>0</v>
      </c>
      <c r="AA161" s="79" t="s">
        <v>38</v>
      </c>
      <c r="AB161" s="79" t="s">
        <v>38</v>
      </c>
      <c r="AC161" s="80" t="s">
        <v>38</v>
      </c>
      <c r="AD161" s="558"/>
      <c r="AE161" s="697"/>
      <c r="AF161" s="585"/>
      <c r="AG161" s="77" t="s">
        <v>26</v>
      </c>
      <c r="AH161" s="78"/>
      <c r="AI161" s="78"/>
      <c r="AJ161" s="78"/>
      <c r="AK161" s="79"/>
      <c r="AL161" s="79"/>
      <c r="AM161" s="80"/>
      <c r="AN161" s="558"/>
      <c r="AO161" s="258"/>
      <c r="AP161" s="257"/>
    </row>
    <row r="162" spans="1:42" ht="23.1" customHeight="1" x14ac:dyDescent="0.25">
      <c r="A162" s="199"/>
      <c r="B162" s="879"/>
      <c r="C162" s="77" t="s">
        <v>27</v>
      </c>
      <c r="D162" s="78">
        <v>1000</v>
      </c>
      <c r="E162" s="78"/>
      <c r="F162" s="98">
        <v>0</v>
      </c>
      <c r="G162" s="99" t="s">
        <v>38</v>
      </c>
      <c r="H162" s="99" t="s">
        <v>38</v>
      </c>
      <c r="I162" s="100" t="s">
        <v>38</v>
      </c>
      <c r="J162" s="99"/>
      <c r="K162" s="81"/>
      <c r="L162" s="585"/>
      <c r="M162" s="77" t="s">
        <v>27</v>
      </c>
      <c r="N162" s="78">
        <v>1000</v>
      </c>
      <c r="O162" s="78">
        <v>0</v>
      </c>
      <c r="P162" s="78">
        <v>0</v>
      </c>
      <c r="Q162" s="79" t="s">
        <v>38</v>
      </c>
      <c r="R162" s="79" t="s">
        <v>38</v>
      </c>
      <c r="S162" s="80" t="s">
        <v>38</v>
      </c>
      <c r="T162" s="79"/>
      <c r="U162" s="81"/>
      <c r="V162" s="585"/>
      <c r="W162" s="77" t="s">
        <v>27</v>
      </c>
      <c r="X162" s="78">
        <v>1000</v>
      </c>
      <c r="Y162" s="78">
        <v>0</v>
      </c>
      <c r="Z162" s="78">
        <v>0</v>
      </c>
      <c r="AA162" s="79" t="s">
        <v>38</v>
      </c>
      <c r="AB162" s="79" t="s">
        <v>38</v>
      </c>
      <c r="AC162" s="80" t="s">
        <v>38</v>
      </c>
      <c r="AD162" s="558"/>
      <c r="AE162" s="697"/>
      <c r="AF162" s="585"/>
      <c r="AG162" s="77" t="s">
        <v>27</v>
      </c>
      <c r="AH162" s="78"/>
      <c r="AI162" s="78"/>
      <c r="AJ162" s="78"/>
      <c r="AK162" s="79"/>
      <c r="AL162" s="79"/>
      <c r="AM162" s="80"/>
      <c r="AN162" s="558"/>
      <c r="AO162" s="258"/>
      <c r="AP162" s="257"/>
    </row>
    <row r="163" spans="1:42" ht="23.1" customHeight="1" x14ac:dyDescent="0.25">
      <c r="A163" s="199"/>
      <c r="B163" s="879"/>
      <c r="C163" s="77" t="s">
        <v>28</v>
      </c>
      <c r="D163" s="78">
        <v>1000</v>
      </c>
      <c r="E163" s="78">
        <v>10</v>
      </c>
      <c r="J163" s="99"/>
      <c r="K163" s="81"/>
      <c r="L163" s="611"/>
      <c r="M163" s="77" t="s">
        <v>28</v>
      </c>
      <c r="N163" s="78">
        <v>1000</v>
      </c>
      <c r="O163" s="78">
        <v>0</v>
      </c>
      <c r="P163" s="78">
        <v>0</v>
      </c>
      <c r="Q163" s="79" t="s">
        <v>38</v>
      </c>
      <c r="R163" s="79" t="s">
        <v>38</v>
      </c>
      <c r="S163" s="80" t="s">
        <v>38</v>
      </c>
      <c r="T163" s="79"/>
      <c r="U163" s="81"/>
      <c r="V163" s="611"/>
      <c r="W163" s="77" t="s">
        <v>28</v>
      </c>
      <c r="X163" s="78">
        <v>1000</v>
      </c>
      <c r="Y163" s="78">
        <v>0</v>
      </c>
      <c r="Z163" s="78">
        <v>0</v>
      </c>
      <c r="AA163" s="79" t="s">
        <v>38</v>
      </c>
      <c r="AB163" s="79" t="s">
        <v>38</v>
      </c>
      <c r="AC163" s="80" t="s">
        <v>38</v>
      </c>
      <c r="AD163" s="558"/>
      <c r="AE163" s="697"/>
      <c r="AF163" s="611"/>
      <c r="AG163" s="77" t="s">
        <v>28</v>
      </c>
      <c r="AH163" s="78"/>
      <c r="AI163" s="78"/>
      <c r="AJ163" s="78"/>
      <c r="AK163" s="79"/>
      <c r="AL163" s="79"/>
      <c r="AM163" s="80"/>
      <c r="AN163" s="558"/>
      <c r="AO163" s="258"/>
      <c r="AP163" s="257"/>
    </row>
    <row r="164" spans="1:42" ht="23.1" customHeight="1" x14ac:dyDescent="0.25">
      <c r="A164" s="199"/>
      <c r="B164" s="879"/>
      <c r="C164" s="77" t="s">
        <v>29</v>
      </c>
      <c r="D164" s="78">
        <v>1000</v>
      </c>
      <c r="E164" s="714">
        <v>0</v>
      </c>
      <c r="F164" s="78">
        <v>3000</v>
      </c>
      <c r="G164" s="79" t="s">
        <v>38</v>
      </c>
      <c r="H164" s="79">
        <v>580</v>
      </c>
      <c r="I164" s="130">
        <v>44138</v>
      </c>
      <c r="J164" s="716"/>
      <c r="K164" s="718"/>
      <c r="L164" s="585"/>
      <c r="M164" s="77" t="s">
        <v>29</v>
      </c>
      <c r="N164" s="78">
        <v>1000</v>
      </c>
      <c r="O164" s="78">
        <v>0</v>
      </c>
      <c r="P164" s="78">
        <v>0</v>
      </c>
      <c r="Q164" s="79" t="s">
        <v>38</v>
      </c>
      <c r="R164" s="79" t="s">
        <v>38</v>
      </c>
      <c r="S164" s="80" t="s">
        <v>38</v>
      </c>
      <c r="T164" s="79"/>
      <c r="U164" s="81"/>
      <c r="V164" s="585"/>
      <c r="W164" s="77" t="s">
        <v>29</v>
      </c>
      <c r="X164" s="78">
        <v>1000</v>
      </c>
      <c r="Y164" s="78">
        <v>0</v>
      </c>
      <c r="Z164" s="78">
        <v>0</v>
      </c>
      <c r="AA164" s="79" t="s">
        <v>38</v>
      </c>
      <c r="AB164" s="79" t="s">
        <v>38</v>
      </c>
      <c r="AC164" s="80" t="s">
        <v>38</v>
      </c>
      <c r="AD164" s="558"/>
      <c r="AE164" s="697"/>
      <c r="AF164" s="585"/>
      <c r="AG164" s="77" t="s">
        <v>29</v>
      </c>
      <c r="AH164" s="78"/>
      <c r="AI164" s="78"/>
      <c r="AJ164" s="78"/>
      <c r="AK164" s="79"/>
      <c r="AL164" s="79"/>
      <c r="AM164" s="80"/>
      <c r="AN164" s="558"/>
      <c r="AO164" s="258"/>
      <c r="AP164" s="257"/>
    </row>
    <row r="165" spans="1:42" ht="23.1" customHeight="1" x14ac:dyDescent="0.25">
      <c r="A165" s="199"/>
      <c r="B165" s="879"/>
      <c r="C165" s="83" t="s">
        <v>30</v>
      </c>
      <c r="D165" s="84">
        <v>1000</v>
      </c>
      <c r="E165" s="714">
        <v>0</v>
      </c>
      <c r="F165" s="715">
        <v>0</v>
      </c>
      <c r="G165" s="716" t="s">
        <v>38</v>
      </c>
      <c r="H165" s="716" t="s">
        <v>38</v>
      </c>
      <c r="I165" s="717" t="s">
        <v>38</v>
      </c>
      <c r="J165" s="719"/>
      <c r="K165" s="720"/>
      <c r="L165" s="586"/>
      <c r="M165" s="83" t="s">
        <v>30</v>
      </c>
      <c r="N165" s="84">
        <v>500</v>
      </c>
      <c r="O165" s="78">
        <v>0</v>
      </c>
      <c r="P165" s="78">
        <v>0</v>
      </c>
      <c r="Q165" s="79" t="s">
        <v>38</v>
      </c>
      <c r="R165" s="79" t="s">
        <v>38</v>
      </c>
      <c r="S165" s="80" t="s">
        <v>38</v>
      </c>
      <c r="T165" s="79"/>
      <c r="U165" s="81"/>
      <c r="V165" s="586"/>
      <c r="W165" s="83" t="s">
        <v>30</v>
      </c>
      <c r="X165" s="78">
        <v>500</v>
      </c>
      <c r="Y165" s="87"/>
      <c r="Z165" s="78">
        <v>0</v>
      </c>
      <c r="AA165" s="79" t="s">
        <v>38</v>
      </c>
      <c r="AB165" s="79" t="s">
        <v>38</v>
      </c>
      <c r="AC165" s="80" t="s">
        <v>38</v>
      </c>
      <c r="AD165" s="558"/>
      <c r="AE165" s="697"/>
      <c r="AF165" s="586"/>
      <c r="AG165" s="83" t="s">
        <v>30</v>
      </c>
      <c r="AH165" s="78"/>
      <c r="AI165" s="87"/>
      <c r="AJ165" s="78"/>
      <c r="AK165" s="79"/>
      <c r="AL165" s="79"/>
      <c r="AM165" s="80"/>
      <c r="AN165" s="558"/>
      <c r="AO165" s="259"/>
      <c r="AP165" s="260"/>
    </row>
    <row r="166" spans="1:42" ht="23.1" customHeight="1" x14ac:dyDescent="0.25">
      <c r="A166" s="200"/>
      <c r="B166" s="880"/>
      <c r="C166" s="89"/>
      <c r="D166" s="90">
        <f>SUM(D154:D165)</f>
        <v>12000</v>
      </c>
      <c r="E166" s="90">
        <f>SUM(E154:E165)</f>
        <v>10</v>
      </c>
      <c r="F166" s="90">
        <f>SUM(F154:F165)</f>
        <v>12000</v>
      </c>
      <c r="G166" s="91"/>
      <c r="H166" s="91"/>
      <c r="I166" s="92"/>
      <c r="J166" s="91"/>
      <c r="K166" s="93"/>
      <c r="L166" s="587"/>
      <c r="M166" s="89"/>
      <c r="N166" s="90">
        <f>SUM(N153:N165)</f>
        <v>23500</v>
      </c>
      <c r="O166" s="90">
        <f>SUM(O153:O165)</f>
        <v>10</v>
      </c>
      <c r="P166" s="90">
        <f>SUM(P153:P165)</f>
        <v>23500</v>
      </c>
      <c r="Q166" s="91"/>
      <c r="R166" s="91"/>
      <c r="S166" s="91"/>
      <c r="T166" s="91"/>
      <c r="U166" s="93"/>
      <c r="V166" s="587"/>
      <c r="W166" s="89"/>
      <c r="X166" s="90">
        <f>SUM(X153:X165)</f>
        <v>35000</v>
      </c>
      <c r="Y166" s="90">
        <f>SUM(Y153:Y165)</f>
        <v>10</v>
      </c>
      <c r="Z166" s="90">
        <f>SUM(Z153:Z165)</f>
        <v>35000</v>
      </c>
      <c r="AA166" s="91"/>
      <c r="AB166" s="91"/>
      <c r="AC166" s="91"/>
      <c r="AD166" s="91"/>
      <c r="AE166" s="608"/>
      <c r="AF166" s="587"/>
      <c r="AG166" s="89"/>
      <c r="AH166" s="90">
        <f>SUM(AH153:AH165)</f>
        <v>42000</v>
      </c>
      <c r="AI166" s="90">
        <f>SUM(AI153:AI165)</f>
        <v>20</v>
      </c>
      <c r="AJ166" s="90">
        <f>SUM(AJ153:AJ165)</f>
        <v>42000</v>
      </c>
      <c r="AK166" s="91"/>
      <c r="AL166" s="91"/>
      <c r="AM166" s="91"/>
      <c r="AN166" s="91"/>
      <c r="AO166" s="784"/>
      <c r="AP166" s="261"/>
    </row>
    <row r="167" spans="1:42" ht="23.1" customHeight="1" x14ac:dyDescent="0.25">
      <c r="B167" s="106"/>
      <c r="C167" s="65"/>
      <c r="D167" s="66"/>
      <c r="E167" s="66"/>
      <c r="F167" s="66"/>
      <c r="G167" s="67"/>
      <c r="H167" s="67"/>
      <c r="I167" s="68"/>
      <c r="J167" s="67"/>
      <c r="K167" s="67"/>
      <c r="L167" s="588"/>
      <c r="M167" s="67"/>
      <c r="N167" s="66"/>
      <c r="O167" s="66"/>
      <c r="P167" s="66"/>
      <c r="Q167" s="67"/>
      <c r="R167" s="67"/>
      <c r="S167" s="67"/>
      <c r="T167" s="67"/>
      <c r="U167" s="67"/>
      <c r="V167" s="588"/>
      <c r="W167" s="67"/>
      <c r="X167" s="66"/>
      <c r="Y167" s="66"/>
      <c r="Z167" s="66"/>
      <c r="AA167" s="67"/>
      <c r="AB167" s="67"/>
      <c r="AC167" s="67"/>
      <c r="AD167" s="67"/>
      <c r="AE167" s="67"/>
      <c r="AF167" s="588"/>
      <c r="AG167" s="67"/>
      <c r="AH167" s="66"/>
      <c r="AI167" s="66"/>
      <c r="AJ167" s="66"/>
      <c r="AK167" s="67"/>
      <c r="AL167" s="67"/>
      <c r="AM167" s="67"/>
      <c r="AN167" s="67"/>
      <c r="AO167" s="777"/>
      <c r="AP167" s="123"/>
    </row>
    <row r="168" spans="1:42" ht="23.1" customHeight="1" x14ac:dyDescent="0.25">
      <c r="B168" s="107"/>
      <c r="C168" s="70"/>
      <c r="D168" s="71"/>
      <c r="E168" s="72"/>
      <c r="F168" s="73"/>
      <c r="G168" s="72"/>
      <c r="H168" s="73"/>
      <c r="I168" s="73"/>
      <c r="J168" s="73"/>
      <c r="K168" s="74"/>
      <c r="L168" s="584"/>
      <c r="M168" s="75" t="s">
        <v>42</v>
      </c>
      <c r="N168" s="76">
        <f>D181</f>
        <v>12000</v>
      </c>
      <c r="O168" s="76">
        <f>E181</f>
        <v>740</v>
      </c>
      <c r="P168" s="76">
        <f>F181</f>
        <v>10000</v>
      </c>
      <c r="Q168" s="72"/>
      <c r="R168" s="73"/>
      <c r="S168" s="73"/>
      <c r="T168" s="73"/>
      <c r="U168" s="74"/>
      <c r="V168" s="584"/>
      <c r="W168" s="75" t="s">
        <v>42</v>
      </c>
      <c r="X168" s="76">
        <f>N181</f>
        <v>24000</v>
      </c>
      <c r="Y168" s="76">
        <f>O181</f>
        <v>3440</v>
      </c>
      <c r="Z168" s="76">
        <f>P181</f>
        <v>10000</v>
      </c>
      <c r="AA168" s="72"/>
      <c r="AB168" s="73"/>
      <c r="AC168" s="73"/>
      <c r="AD168" s="73"/>
      <c r="AE168" s="73"/>
      <c r="AF168" s="584"/>
      <c r="AG168" s="75" t="s">
        <v>42</v>
      </c>
      <c r="AH168" s="76">
        <f>X181</f>
        <v>36000</v>
      </c>
      <c r="AI168" s="76">
        <f>Y181</f>
        <v>4700</v>
      </c>
      <c r="AJ168" s="76">
        <f>Z181</f>
        <v>10000</v>
      </c>
      <c r="AK168" s="72"/>
      <c r="AL168" s="73"/>
      <c r="AM168" s="73"/>
      <c r="AN168" s="73"/>
      <c r="AO168" s="776" t="s">
        <v>221</v>
      </c>
      <c r="AP168" s="183" t="s">
        <v>36</v>
      </c>
    </row>
    <row r="169" spans="1:42" ht="23.1" customHeight="1" x14ac:dyDescent="0.25">
      <c r="A169" s="201" t="s">
        <v>8</v>
      </c>
      <c r="B169" s="108">
        <v>220</v>
      </c>
      <c r="C169" s="77" t="s">
        <v>19</v>
      </c>
      <c r="D169" s="78">
        <v>1000</v>
      </c>
      <c r="E169" s="78">
        <f>E170+10</f>
        <v>50</v>
      </c>
      <c r="F169" s="78">
        <v>0</v>
      </c>
      <c r="G169" s="79" t="s">
        <v>38</v>
      </c>
      <c r="H169" s="79" t="s">
        <v>38</v>
      </c>
      <c r="I169" s="80" t="s">
        <v>38</v>
      </c>
      <c r="J169" s="79"/>
      <c r="K169" s="81"/>
      <c r="L169" s="585"/>
      <c r="M169" s="77" t="s">
        <v>19</v>
      </c>
      <c r="N169" s="78">
        <v>1000</v>
      </c>
      <c r="O169" s="78">
        <f t="shared" ref="O169:O178" si="14">O170+10</f>
        <v>280</v>
      </c>
      <c r="P169" s="78">
        <v>0</v>
      </c>
      <c r="Q169" s="79" t="s">
        <v>38</v>
      </c>
      <c r="R169" s="79" t="s">
        <v>38</v>
      </c>
      <c r="S169" s="80" t="s">
        <v>38</v>
      </c>
      <c r="T169" s="79"/>
      <c r="U169" s="81"/>
      <c r="V169" s="585"/>
      <c r="W169" s="77" t="s">
        <v>19</v>
      </c>
      <c r="X169" s="78">
        <v>1000</v>
      </c>
      <c r="Y169" s="78">
        <f t="shared" ref="Y169:Y174" si="15">Y170+10</f>
        <v>160</v>
      </c>
      <c r="Z169" s="78">
        <v>0</v>
      </c>
      <c r="AA169" s="79" t="s">
        <v>38</v>
      </c>
      <c r="AB169" s="79" t="s">
        <v>38</v>
      </c>
      <c r="AC169" s="80" t="s">
        <v>38</v>
      </c>
      <c r="AD169" s="651"/>
      <c r="AE169" s="607"/>
      <c r="AF169" s="585"/>
      <c r="AG169" s="77" t="s">
        <v>19</v>
      </c>
      <c r="AH169" s="78">
        <v>1000</v>
      </c>
      <c r="AI169" s="78">
        <v>40</v>
      </c>
      <c r="AJ169" s="78"/>
      <c r="AK169" s="79"/>
      <c r="AL169" s="79"/>
      <c r="AM169" s="80"/>
      <c r="AN169" s="651"/>
      <c r="AO169" s="177">
        <f>AH181+AI181-AJ181</f>
        <v>15800</v>
      </c>
      <c r="AP169" s="178" t="s">
        <v>965</v>
      </c>
    </row>
    <row r="170" spans="1:42" ht="23.1" customHeight="1" x14ac:dyDescent="0.25">
      <c r="A170" s="199"/>
      <c r="B170" s="879" t="s">
        <v>72</v>
      </c>
      <c r="C170" s="77" t="s">
        <v>20</v>
      </c>
      <c r="D170" s="78">
        <v>1000</v>
      </c>
      <c r="E170" s="78">
        <f>E171+10</f>
        <v>40</v>
      </c>
      <c r="F170" s="78">
        <v>0</v>
      </c>
      <c r="G170" s="79" t="s">
        <v>38</v>
      </c>
      <c r="H170" s="79" t="s">
        <v>38</v>
      </c>
      <c r="I170" s="80" t="s">
        <v>38</v>
      </c>
      <c r="J170" s="79"/>
      <c r="K170" s="81"/>
      <c r="L170" s="585"/>
      <c r="M170" s="77" t="s">
        <v>20</v>
      </c>
      <c r="N170" s="78">
        <v>1000</v>
      </c>
      <c r="O170" s="78">
        <f t="shared" si="14"/>
        <v>270</v>
      </c>
      <c r="P170" s="78">
        <v>0</v>
      </c>
      <c r="Q170" s="79" t="s">
        <v>38</v>
      </c>
      <c r="R170" s="79" t="s">
        <v>38</v>
      </c>
      <c r="S170" s="80" t="s">
        <v>38</v>
      </c>
      <c r="T170" s="79"/>
      <c r="U170" s="81"/>
      <c r="V170" s="585"/>
      <c r="W170" s="77" t="s">
        <v>20</v>
      </c>
      <c r="X170" s="78">
        <v>1000</v>
      </c>
      <c r="Y170" s="78">
        <f t="shared" si="15"/>
        <v>150</v>
      </c>
      <c r="Z170" s="78">
        <v>0</v>
      </c>
      <c r="AA170" s="79" t="s">
        <v>38</v>
      </c>
      <c r="AB170" s="79" t="s">
        <v>38</v>
      </c>
      <c r="AC170" s="80" t="s">
        <v>38</v>
      </c>
      <c r="AD170" s="558"/>
      <c r="AE170" s="697"/>
      <c r="AF170" s="585"/>
      <c r="AG170" s="77" t="s">
        <v>20</v>
      </c>
      <c r="AH170" s="78">
        <v>1000</v>
      </c>
      <c r="AI170" s="78">
        <v>30</v>
      </c>
      <c r="AJ170" s="78"/>
      <c r="AK170" s="79"/>
      <c r="AL170" s="79"/>
      <c r="AM170" s="80"/>
      <c r="AN170" s="558"/>
      <c r="AO170" s="180"/>
      <c r="AP170" s="179" t="s">
        <v>250</v>
      </c>
    </row>
    <row r="171" spans="1:42" ht="23.1" customHeight="1" x14ac:dyDescent="0.25">
      <c r="A171" s="199"/>
      <c r="B171" s="879"/>
      <c r="C171" s="77" t="s">
        <v>21</v>
      </c>
      <c r="D171" s="78">
        <v>1000</v>
      </c>
      <c r="E171" s="78">
        <f>E172+10</f>
        <v>30</v>
      </c>
      <c r="F171" s="78">
        <v>0</v>
      </c>
      <c r="G171" s="79" t="s">
        <v>38</v>
      </c>
      <c r="H171" s="79" t="s">
        <v>38</v>
      </c>
      <c r="I171" s="80" t="s">
        <v>38</v>
      </c>
      <c r="J171" s="79"/>
      <c r="K171" s="81"/>
      <c r="L171" s="585"/>
      <c r="M171" s="77" t="s">
        <v>21</v>
      </c>
      <c r="N171" s="78">
        <v>1000</v>
      </c>
      <c r="O171" s="78">
        <f t="shared" si="14"/>
        <v>260</v>
      </c>
      <c r="P171" s="78">
        <v>0</v>
      </c>
      <c r="Q171" s="79" t="s">
        <v>38</v>
      </c>
      <c r="R171" s="79" t="s">
        <v>38</v>
      </c>
      <c r="S171" s="80" t="s">
        <v>38</v>
      </c>
      <c r="T171" s="79"/>
      <c r="U171" s="81"/>
      <c r="V171" s="585"/>
      <c r="W171" s="77" t="s">
        <v>21</v>
      </c>
      <c r="X171" s="78">
        <v>1000</v>
      </c>
      <c r="Y171" s="78">
        <f t="shared" si="15"/>
        <v>140</v>
      </c>
      <c r="Z171" s="78">
        <v>0</v>
      </c>
      <c r="AA171" s="79" t="s">
        <v>38</v>
      </c>
      <c r="AB171" s="79" t="s">
        <v>38</v>
      </c>
      <c r="AC171" s="80" t="s">
        <v>38</v>
      </c>
      <c r="AD171" s="558"/>
      <c r="AE171" s="697"/>
      <c r="AF171" s="585"/>
      <c r="AG171" s="77" t="s">
        <v>21</v>
      </c>
      <c r="AH171" s="78">
        <v>1000</v>
      </c>
      <c r="AI171" s="78">
        <v>20</v>
      </c>
      <c r="AJ171" s="78"/>
      <c r="AK171" s="79"/>
      <c r="AL171" s="79"/>
      <c r="AM171" s="80"/>
      <c r="AN171" s="558"/>
      <c r="AO171" s="180">
        <v>11000</v>
      </c>
      <c r="AP171" s="179" t="s">
        <v>847</v>
      </c>
    </row>
    <row r="172" spans="1:42" ht="23.1" customHeight="1" x14ac:dyDescent="0.25">
      <c r="A172" s="199"/>
      <c r="B172" s="879"/>
      <c r="C172" s="77" t="s">
        <v>22</v>
      </c>
      <c r="D172" s="78">
        <v>1000</v>
      </c>
      <c r="E172" s="78">
        <f>E173+10</f>
        <v>20</v>
      </c>
      <c r="F172" s="78">
        <v>0</v>
      </c>
      <c r="G172" s="79" t="s">
        <v>38</v>
      </c>
      <c r="H172" s="79" t="s">
        <v>38</v>
      </c>
      <c r="I172" s="80" t="s">
        <v>38</v>
      </c>
      <c r="J172" s="79"/>
      <c r="K172" s="81"/>
      <c r="L172" s="585"/>
      <c r="M172" s="77" t="s">
        <v>22</v>
      </c>
      <c r="N172" s="78">
        <v>1000</v>
      </c>
      <c r="O172" s="78">
        <f t="shared" si="14"/>
        <v>250</v>
      </c>
      <c r="P172" s="78">
        <v>0</v>
      </c>
      <c r="Q172" s="79" t="s">
        <v>38</v>
      </c>
      <c r="R172" s="79" t="s">
        <v>38</v>
      </c>
      <c r="S172" s="80" t="s">
        <v>38</v>
      </c>
      <c r="T172" s="79"/>
      <c r="U172" s="81"/>
      <c r="V172" s="585"/>
      <c r="W172" s="77" t="s">
        <v>22</v>
      </c>
      <c r="X172" s="78">
        <v>1000</v>
      </c>
      <c r="Y172" s="78">
        <f t="shared" si="15"/>
        <v>130</v>
      </c>
      <c r="Z172" s="78">
        <v>0</v>
      </c>
      <c r="AA172" s="79" t="s">
        <v>38</v>
      </c>
      <c r="AB172" s="79" t="s">
        <v>38</v>
      </c>
      <c r="AC172" s="80" t="s">
        <v>38</v>
      </c>
      <c r="AD172" s="558"/>
      <c r="AE172" s="697"/>
      <c r="AF172" s="585"/>
      <c r="AG172" s="77" t="s">
        <v>22</v>
      </c>
      <c r="AH172" s="78">
        <v>1000</v>
      </c>
      <c r="AI172" s="78">
        <v>10</v>
      </c>
      <c r="AJ172" s="78"/>
      <c r="AK172" s="79"/>
      <c r="AL172" s="79"/>
      <c r="AM172" s="80"/>
      <c r="AN172" s="903" t="s">
        <v>999</v>
      </c>
      <c r="AO172" s="180">
        <v>4800</v>
      </c>
      <c r="AP172" s="179" t="s">
        <v>848</v>
      </c>
    </row>
    <row r="173" spans="1:42" ht="23.1" customHeight="1" x14ac:dyDescent="0.25">
      <c r="A173" s="199"/>
      <c r="B173" s="879"/>
      <c r="C173" s="77" t="s">
        <v>23</v>
      </c>
      <c r="D173" s="78">
        <v>1000</v>
      </c>
      <c r="E173" s="78">
        <f>E174+10</f>
        <v>10</v>
      </c>
      <c r="F173" s="78">
        <v>0</v>
      </c>
      <c r="G173" s="79" t="s">
        <v>38</v>
      </c>
      <c r="H173" s="79" t="s">
        <v>38</v>
      </c>
      <c r="I173" s="80" t="s">
        <v>38</v>
      </c>
      <c r="J173" s="79"/>
      <c r="K173" s="81"/>
      <c r="L173" s="585"/>
      <c r="M173" s="77" t="s">
        <v>23</v>
      </c>
      <c r="N173" s="78">
        <v>1000</v>
      </c>
      <c r="O173" s="78">
        <f t="shared" si="14"/>
        <v>240</v>
      </c>
      <c r="P173" s="78">
        <v>0</v>
      </c>
      <c r="Q173" s="79" t="s">
        <v>38</v>
      </c>
      <c r="R173" s="79" t="s">
        <v>38</v>
      </c>
      <c r="S173" s="80" t="s">
        <v>38</v>
      </c>
      <c r="T173" s="79"/>
      <c r="U173" s="81"/>
      <c r="V173" s="585"/>
      <c r="W173" s="77" t="s">
        <v>23</v>
      </c>
      <c r="X173" s="78">
        <v>1000</v>
      </c>
      <c r="Y173" s="78">
        <f t="shared" si="15"/>
        <v>120</v>
      </c>
      <c r="Z173" s="78">
        <v>0</v>
      </c>
      <c r="AA173" s="79" t="s">
        <v>38</v>
      </c>
      <c r="AB173" s="79" t="s">
        <v>38</v>
      </c>
      <c r="AC173" s="80" t="s">
        <v>38</v>
      </c>
      <c r="AD173" s="558"/>
      <c r="AE173" s="697"/>
      <c r="AF173" s="585"/>
      <c r="AG173" s="77" t="s">
        <v>23</v>
      </c>
      <c r="AH173" s="78">
        <v>1000</v>
      </c>
      <c r="AI173" s="78"/>
      <c r="AJ173" s="78">
        <v>20000</v>
      </c>
      <c r="AK173" s="79" t="s">
        <v>47</v>
      </c>
      <c r="AL173" s="79">
        <v>3777</v>
      </c>
      <c r="AM173" s="80">
        <v>45058</v>
      </c>
      <c r="AN173" s="903"/>
      <c r="AO173" s="180"/>
      <c r="AP173" s="179"/>
    </row>
    <row r="174" spans="1:42" ht="23.1" customHeight="1" x14ac:dyDescent="0.25">
      <c r="A174" s="199"/>
      <c r="B174" s="879"/>
      <c r="C174" s="77" t="s">
        <v>24</v>
      </c>
      <c r="D174" s="78">
        <v>1000</v>
      </c>
      <c r="E174" s="78">
        <v>0</v>
      </c>
      <c r="F174" s="78">
        <v>10000</v>
      </c>
      <c r="G174" s="79" t="s">
        <v>38</v>
      </c>
      <c r="H174" s="79">
        <v>1190</v>
      </c>
      <c r="I174" s="80">
        <v>44362</v>
      </c>
      <c r="J174" s="79"/>
      <c r="K174" s="81"/>
      <c r="L174" s="585"/>
      <c r="M174" s="77" t="s">
        <v>24</v>
      </c>
      <c r="N174" s="78">
        <v>1000</v>
      </c>
      <c r="O174" s="78">
        <f t="shared" si="14"/>
        <v>230</v>
      </c>
      <c r="P174" s="78">
        <v>0</v>
      </c>
      <c r="Q174" s="79" t="s">
        <v>38</v>
      </c>
      <c r="R174" s="79" t="s">
        <v>38</v>
      </c>
      <c r="S174" s="80" t="s">
        <v>38</v>
      </c>
      <c r="T174" s="79"/>
      <c r="U174" s="81"/>
      <c r="V174" s="585"/>
      <c r="W174" s="77" t="s">
        <v>24</v>
      </c>
      <c r="X174" s="78">
        <v>1000</v>
      </c>
      <c r="Y174" s="78">
        <f t="shared" si="15"/>
        <v>110</v>
      </c>
      <c r="Z174" s="78">
        <v>0</v>
      </c>
      <c r="AA174" s="79" t="s">
        <v>38</v>
      </c>
      <c r="AB174" s="79" t="s">
        <v>38</v>
      </c>
      <c r="AC174" s="80" t="s">
        <v>38</v>
      </c>
      <c r="AD174" s="558"/>
      <c r="AE174" s="697"/>
      <c r="AF174" s="585"/>
      <c r="AG174" s="77" t="s">
        <v>24</v>
      </c>
      <c r="AH174" s="78"/>
      <c r="AI174" s="78"/>
      <c r="AJ174" s="78"/>
      <c r="AK174" s="79"/>
      <c r="AL174" s="79"/>
      <c r="AM174" s="80"/>
      <c r="AN174" s="558"/>
      <c r="AO174" s="180"/>
      <c r="AP174" s="179"/>
    </row>
    <row r="175" spans="1:42" ht="23.1" customHeight="1" x14ac:dyDescent="0.25">
      <c r="A175" s="199"/>
      <c r="B175" s="879"/>
      <c r="C175" s="77" t="s">
        <v>25</v>
      </c>
      <c r="D175" s="78">
        <v>1000</v>
      </c>
      <c r="E175" s="78">
        <v>0</v>
      </c>
      <c r="F175" s="78">
        <v>0</v>
      </c>
      <c r="G175" s="79" t="s">
        <v>38</v>
      </c>
      <c r="H175" s="79" t="s">
        <v>38</v>
      </c>
      <c r="I175" s="80" t="s">
        <v>38</v>
      </c>
      <c r="J175" s="79"/>
      <c r="K175" s="81"/>
      <c r="L175" s="585"/>
      <c r="M175" s="77" t="s">
        <v>25</v>
      </c>
      <c r="N175" s="78">
        <v>1000</v>
      </c>
      <c r="O175" s="78">
        <f t="shared" si="14"/>
        <v>220</v>
      </c>
      <c r="P175" s="78">
        <v>0</v>
      </c>
      <c r="Q175" s="79" t="s">
        <v>38</v>
      </c>
      <c r="R175" s="79" t="s">
        <v>38</v>
      </c>
      <c r="S175" s="80" t="s">
        <v>38</v>
      </c>
      <c r="T175" s="79"/>
      <c r="U175" s="81"/>
      <c r="V175" s="585"/>
      <c r="W175" s="77" t="s">
        <v>25</v>
      </c>
      <c r="X175" s="78">
        <v>1000</v>
      </c>
      <c r="Y175" s="78">
        <v>100</v>
      </c>
      <c r="Z175" s="78">
        <v>0</v>
      </c>
      <c r="AA175" s="79" t="s">
        <v>38</v>
      </c>
      <c r="AB175" s="79" t="s">
        <v>38</v>
      </c>
      <c r="AC175" s="80" t="s">
        <v>38</v>
      </c>
      <c r="AD175" s="558"/>
      <c r="AE175" s="697"/>
      <c r="AF175" s="585"/>
      <c r="AG175" s="77" t="s">
        <v>25</v>
      </c>
      <c r="AH175" s="78"/>
      <c r="AI175" s="78"/>
      <c r="AJ175" s="78"/>
      <c r="AK175" s="79"/>
      <c r="AL175" s="79"/>
      <c r="AM175" s="80"/>
      <c r="AN175" s="558"/>
      <c r="AO175" s="180"/>
      <c r="AP175" s="179"/>
    </row>
    <row r="176" spans="1:42" ht="23.1" customHeight="1" x14ac:dyDescent="0.25">
      <c r="A176" s="199"/>
      <c r="B176" s="879"/>
      <c r="C176" s="77" t="s">
        <v>26</v>
      </c>
      <c r="D176" s="78">
        <v>1000</v>
      </c>
      <c r="E176" s="78">
        <v>0</v>
      </c>
      <c r="F176" s="78">
        <v>0</v>
      </c>
      <c r="G176" s="79" t="s">
        <v>38</v>
      </c>
      <c r="H176" s="79" t="s">
        <v>38</v>
      </c>
      <c r="I176" s="80" t="s">
        <v>38</v>
      </c>
      <c r="J176" s="79"/>
      <c r="K176" s="81"/>
      <c r="L176" s="585"/>
      <c r="M176" s="77" t="s">
        <v>26</v>
      </c>
      <c r="N176" s="78">
        <v>1000</v>
      </c>
      <c r="O176" s="78">
        <f t="shared" si="14"/>
        <v>210</v>
      </c>
      <c r="P176" s="78">
        <v>0</v>
      </c>
      <c r="Q176" s="79" t="s">
        <v>38</v>
      </c>
      <c r="R176" s="79" t="s">
        <v>38</v>
      </c>
      <c r="S176" s="80" t="s">
        <v>38</v>
      </c>
      <c r="T176" s="79"/>
      <c r="U176" s="81"/>
      <c r="V176" s="585"/>
      <c r="W176" s="77" t="s">
        <v>26</v>
      </c>
      <c r="X176" s="78">
        <v>1000</v>
      </c>
      <c r="Y176" s="78">
        <v>90</v>
      </c>
      <c r="Z176" s="78">
        <v>0</v>
      </c>
      <c r="AA176" s="79" t="s">
        <v>38</v>
      </c>
      <c r="AB176" s="79" t="s">
        <v>38</v>
      </c>
      <c r="AC176" s="80" t="s">
        <v>38</v>
      </c>
      <c r="AD176" s="558"/>
      <c r="AE176" s="697"/>
      <c r="AF176" s="585"/>
      <c r="AG176" s="77" t="s">
        <v>26</v>
      </c>
      <c r="AH176" s="78"/>
      <c r="AI176" s="78"/>
      <c r="AJ176" s="78"/>
      <c r="AK176" s="79"/>
      <c r="AL176" s="79"/>
      <c r="AM176" s="80"/>
      <c r="AN176" s="558"/>
      <c r="AO176" s="180"/>
      <c r="AP176" s="179"/>
    </row>
    <row r="177" spans="1:42" ht="23.1" customHeight="1" x14ac:dyDescent="0.25">
      <c r="A177" s="199"/>
      <c r="B177" s="879"/>
      <c r="C177" s="77" t="s">
        <v>27</v>
      </c>
      <c r="D177" s="78">
        <v>1000</v>
      </c>
      <c r="E177" s="78">
        <v>0</v>
      </c>
      <c r="F177" s="78">
        <v>0</v>
      </c>
      <c r="G177" s="79" t="s">
        <v>38</v>
      </c>
      <c r="H177" s="79" t="s">
        <v>38</v>
      </c>
      <c r="I177" s="80" t="s">
        <v>38</v>
      </c>
      <c r="J177" s="79"/>
      <c r="K177" s="81"/>
      <c r="L177" s="585"/>
      <c r="M177" s="77" t="s">
        <v>27</v>
      </c>
      <c r="N177" s="78">
        <v>1000</v>
      </c>
      <c r="O177" s="78">
        <f t="shared" si="14"/>
        <v>200</v>
      </c>
      <c r="P177" s="78">
        <v>0</v>
      </c>
      <c r="Q177" s="79" t="s">
        <v>38</v>
      </c>
      <c r="R177" s="79" t="s">
        <v>38</v>
      </c>
      <c r="S177" s="80" t="s">
        <v>38</v>
      </c>
      <c r="T177" s="79"/>
      <c r="U177" s="81"/>
      <c r="V177" s="585"/>
      <c r="W177" s="77" t="s">
        <v>27</v>
      </c>
      <c r="X177" s="78">
        <v>1000</v>
      </c>
      <c r="Y177" s="78">
        <v>80</v>
      </c>
      <c r="Z177" s="78">
        <v>0</v>
      </c>
      <c r="AA177" s="79" t="s">
        <v>38</v>
      </c>
      <c r="AB177" s="79" t="s">
        <v>38</v>
      </c>
      <c r="AC177" s="80" t="s">
        <v>38</v>
      </c>
      <c r="AD177" s="558"/>
      <c r="AE177" s="697"/>
      <c r="AF177" s="585"/>
      <c r="AG177" s="77" t="s">
        <v>27</v>
      </c>
      <c r="AH177" s="78"/>
      <c r="AI177" s="78"/>
      <c r="AJ177" s="78"/>
      <c r="AK177" s="79"/>
      <c r="AL177" s="79"/>
      <c r="AM177" s="80"/>
      <c r="AN177" s="558"/>
      <c r="AO177" s="180"/>
      <c r="AP177" s="179"/>
    </row>
    <row r="178" spans="1:42" ht="23.1" customHeight="1" x14ac:dyDescent="0.25">
      <c r="A178" s="199"/>
      <c r="B178" s="879"/>
      <c r="C178" s="77" t="s">
        <v>28</v>
      </c>
      <c r="D178" s="78">
        <v>1000</v>
      </c>
      <c r="E178" s="78">
        <v>0</v>
      </c>
      <c r="F178" s="78">
        <v>0</v>
      </c>
      <c r="G178" s="79" t="s">
        <v>38</v>
      </c>
      <c r="H178" s="79" t="s">
        <v>38</v>
      </c>
      <c r="I178" s="80" t="s">
        <v>38</v>
      </c>
      <c r="J178" s="79"/>
      <c r="K178" s="81"/>
      <c r="L178" s="585"/>
      <c r="M178" s="77" t="s">
        <v>28</v>
      </c>
      <c r="N178" s="78">
        <v>1000</v>
      </c>
      <c r="O178" s="78">
        <f t="shared" si="14"/>
        <v>190</v>
      </c>
      <c r="P178" s="78">
        <v>0</v>
      </c>
      <c r="Q178" s="79" t="s">
        <v>38</v>
      </c>
      <c r="R178" s="79" t="s">
        <v>38</v>
      </c>
      <c r="S178" s="80" t="s">
        <v>38</v>
      </c>
      <c r="T178" s="79"/>
      <c r="U178" s="81"/>
      <c r="V178" s="585"/>
      <c r="W178" s="77" t="s">
        <v>28</v>
      </c>
      <c r="X178" s="78">
        <v>1000</v>
      </c>
      <c r="Y178" s="78">
        <v>70</v>
      </c>
      <c r="Z178" s="78">
        <v>0</v>
      </c>
      <c r="AA178" s="79" t="s">
        <v>38</v>
      </c>
      <c r="AB178" s="79" t="s">
        <v>38</v>
      </c>
      <c r="AC178" s="80" t="s">
        <v>38</v>
      </c>
      <c r="AD178" s="558"/>
      <c r="AE178" s="697"/>
      <c r="AF178" s="585"/>
      <c r="AG178" s="77" t="s">
        <v>28</v>
      </c>
      <c r="AH178" s="78"/>
      <c r="AI178" s="78"/>
      <c r="AJ178" s="78"/>
      <c r="AK178" s="79"/>
      <c r="AL178" s="79"/>
      <c r="AM178" s="80"/>
      <c r="AN178" s="558"/>
      <c r="AO178" s="180"/>
      <c r="AP178" s="179"/>
    </row>
    <row r="179" spans="1:42" ht="23.1" customHeight="1" x14ac:dyDescent="0.25">
      <c r="A179" s="199"/>
      <c r="B179" s="879"/>
      <c r="C179" s="77" t="s">
        <v>29</v>
      </c>
      <c r="D179" s="78">
        <v>1000</v>
      </c>
      <c r="E179" s="78">
        <f>E180+10</f>
        <v>300</v>
      </c>
      <c r="F179" s="78">
        <v>0</v>
      </c>
      <c r="G179" s="79" t="s">
        <v>38</v>
      </c>
      <c r="H179" s="79" t="s">
        <v>38</v>
      </c>
      <c r="I179" s="80" t="s">
        <v>38</v>
      </c>
      <c r="J179" s="79"/>
      <c r="K179" s="81"/>
      <c r="L179" s="585"/>
      <c r="M179" s="77" t="s">
        <v>29</v>
      </c>
      <c r="N179" s="78">
        <v>1000</v>
      </c>
      <c r="O179" s="78">
        <f>O180+10</f>
        <v>180</v>
      </c>
      <c r="P179" s="78">
        <v>0</v>
      </c>
      <c r="Q179" s="79" t="s">
        <v>38</v>
      </c>
      <c r="R179" s="79" t="s">
        <v>38</v>
      </c>
      <c r="S179" s="80" t="s">
        <v>38</v>
      </c>
      <c r="T179" s="79"/>
      <c r="U179" s="81"/>
      <c r="V179" s="585"/>
      <c r="W179" s="77" t="s">
        <v>29</v>
      </c>
      <c r="X179" s="78">
        <v>1000</v>
      </c>
      <c r="Y179" s="78">
        <v>60</v>
      </c>
      <c r="Z179" s="78">
        <v>0</v>
      </c>
      <c r="AA179" s="79" t="s">
        <v>38</v>
      </c>
      <c r="AB179" s="79" t="s">
        <v>38</v>
      </c>
      <c r="AC179" s="80" t="s">
        <v>38</v>
      </c>
      <c r="AD179" s="558"/>
      <c r="AE179" s="697"/>
      <c r="AF179" s="585"/>
      <c r="AG179" s="77" t="s">
        <v>29</v>
      </c>
      <c r="AH179" s="78"/>
      <c r="AI179" s="78"/>
      <c r="AJ179" s="78"/>
      <c r="AK179" s="79"/>
      <c r="AL179" s="79"/>
      <c r="AM179" s="80"/>
      <c r="AN179" s="558"/>
      <c r="AO179" s="180"/>
      <c r="AP179" s="179"/>
    </row>
    <row r="180" spans="1:42" ht="23.1" customHeight="1" x14ac:dyDescent="0.25">
      <c r="A180" s="199"/>
      <c r="B180" s="879"/>
      <c r="C180" s="83" t="s">
        <v>30</v>
      </c>
      <c r="D180" s="84">
        <v>1000</v>
      </c>
      <c r="E180" s="78">
        <f>O169+10</f>
        <v>290</v>
      </c>
      <c r="F180" s="78">
        <v>0</v>
      </c>
      <c r="G180" s="79" t="s">
        <v>38</v>
      </c>
      <c r="H180" s="79" t="s">
        <v>38</v>
      </c>
      <c r="I180" s="80" t="s">
        <v>38</v>
      </c>
      <c r="J180" s="85"/>
      <c r="K180" s="86"/>
      <c r="L180" s="586"/>
      <c r="M180" s="83" t="s">
        <v>30</v>
      </c>
      <c r="N180" s="84">
        <v>1000</v>
      </c>
      <c r="O180" s="78">
        <f>Y169+10</f>
        <v>170</v>
      </c>
      <c r="P180" s="78">
        <v>0</v>
      </c>
      <c r="Q180" s="79" t="s">
        <v>38</v>
      </c>
      <c r="R180" s="79" t="s">
        <v>38</v>
      </c>
      <c r="S180" s="80" t="s">
        <v>38</v>
      </c>
      <c r="T180" s="79"/>
      <c r="U180" s="81"/>
      <c r="V180" s="586"/>
      <c r="W180" s="83" t="s">
        <v>30</v>
      </c>
      <c r="X180" s="84">
        <v>1000</v>
      </c>
      <c r="Y180" s="78">
        <v>50</v>
      </c>
      <c r="Z180" s="78">
        <v>0</v>
      </c>
      <c r="AA180" s="79" t="s">
        <v>38</v>
      </c>
      <c r="AB180" s="79" t="s">
        <v>38</v>
      </c>
      <c r="AC180" s="80" t="s">
        <v>38</v>
      </c>
      <c r="AD180" s="558"/>
      <c r="AE180" s="697"/>
      <c r="AF180" s="586"/>
      <c r="AG180" s="83" t="s">
        <v>30</v>
      </c>
      <c r="AH180" s="84"/>
      <c r="AI180" s="78"/>
      <c r="AJ180" s="78"/>
      <c r="AK180" s="79"/>
      <c r="AL180" s="79"/>
      <c r="AM180" s="80"/>
      <c r="AN180" s="558"/>
      <c r="AO180" s="181"/>
      <c r="AP180" s="182"/>
    </row>
    <row r="181" spans="1:42" ht="23.1" customHeight="1" x14ac:dyDescent="0.25">
      <c r="A181" s="200"/>
      <c r="B181" s="880"/>
      <c r="C181" s="89"/>
      <c r="D181" s="90">
        <f>SUM(D169:D180)</f>
        <v>12000</v>
      </c>
      <c r="E181" s="90">
        <f>SUM(E169:E180)</f>
        <v>740</v>
      </c>
      <c r="F181" s="90">
        <f>SUM(F169:F180)</f>
        <v>10000</v>
      </c>
      <c r="G181" s="91"/>
      <c r="H181" s="91"/>
      <c r="I181" s="92"/>
      <c r="J181" s="91"/>
      <c r="K181" s="93"/>
      <c r="L181" s="587"/>
      <c r="M181" s="89"/>
      <c r="N181" s="90">
        <f>SUM(N168:N180)</f>
        <v>24000</v>
      </c>
      <c r="O181" s="90">
        <f>SUM(O168:O180)</f>
        <v>3440</v>
      </c>
      <c r="P181" s="90">
        <f>SUM(P168:P180)</f>
        <v>10000</v>
      </c>
      <c r="Q181" s="91"/>
      <c r="R181" s="91"/>
      <c r="S181" s="91"/>
      <c r="T181" s="91"/>
      <c r="U181" s="93"/>
      <c r="V181" s="587"/>
      <c r="W181" s="89"/>
      <c r="X181" s="90">
        <f>SUM(X168:X180)</f>
        <v>36000</v>
      </c>
      <c r="Y181" s="90">
        <f>SUM(Y168:Y180)</f>
        <v>4700</v>
      </c>
      <c r="Z181" s="90">
        <f>SUM(Z168:Z180)</f>
        <v>10000</v>
      </c>
      <c r="AA181" s="91"/>
      <c r="AB181" s="91"/>
      <c r="AC181" s="91"/>
      <c r="AD181" s="91"/>
      <c r="AE181" s="608"/>
      <c r="AF181" s="587"/>
      <c r="AG181" s="89"/>
      <c r="AH181" s="90">
        <f>SUM(AH168:AH180)</f>
        <v>41000</v>
      </c>
      <c r="AI181" s="90">
        <f>SUM(AI168:AI180)</f>
        <v>4800</v>
      </c>
      <c r="AJ181" s="90">
        <f>SUM(AJ168:AJ180)</f>
        <v>30000</v>
      </c>
      <c r="AK181" s="91"/>
      <c r="AL181" s="91"/>
      <c r="AM181" s="91"/>
      <c r="AN181" s="91"/>
      <c r="AO181" s="90"/>
      <c r="AP181" s="91"/>
    </row>
    <row r="182" spans="1:42" ht="23.1" customHeight="1" x14ac:dyDescent="0.25">
      <c r="B182" s="106"/>
      <c r="C182" s="65"/>
      <c r="D182" s="66"/>
      <c r="E182" s="66"/>
      <c r="F182" s="66"/>
      <c r="G182" s="67"/>
      <c r="H182" s="67"/>
      <c r="I182" s="68"/>
      <c r="J182" s="67"/>
      <c r="K182" s="67"/>
      <c r="L182" s="588"/>
      <c r="M182" s="67"/>
      <c r="N182" s="66"/>
      <c r="O182" s="66"/>
      <c r="P182" s="66"/>
      <c r="Q182" s="67"/>
      <c r="R182" s="67"/>
      <c r="S182" s="67"/>
      <c r="T182" s="67"/>
      <c r="U182" s="67"/>
      <c r="V182" s="588"/>
      <c r="W182" s="67"/>
      <c r="X182" s="66"/>
      <c r="Y182" s="66"/>
      <c r="Z182" s="66"/>
      <c r="AA182" s="67"/>
      <c r="AB182" s="67"/>
      <c r="AC182" s="67"/>
      <c r="AD182" s="67"/>
      <c r="AE182" s="67"/>
      <c r="AF182" s="588"/>
      <c r="AG182" s="67"/>
      <c r="AH182" s="66"/>
      <c r="AI182" s="66"/>
      <c r="AJ182" s="66"/>
      <c r="AK182" s="67"/>
      <c r="AL182" s="67"/>
      <c r="AM182" s="67"/>
      <c r="AN182" s="67"/>
      <c r="AO182" s="777"/>
      <c r="AP182" s="123"/>
    </row>
    <row r="183" spans="1:42" ht="23.1" customHeight="1" x14ac:dyDescent="0.25">
      <c r="B183" s="107"/>
      <c r="C183" s="70"/>
      <c r="D183" s="71"/>
      <c r="E183" s="72"/>
      <c r="F183" s="73"/>
      <c r="G183" s="72"/>
      <c r="H183" s="73"/>
      <c r="I183" s="73"/>
      <c r="J183" s="73"/>
      <c r="K183" s="74"/>
      <c r="L183" s="584"/>
      <c r="M183" s="75" t="s">
        <v>42</v>
      </c>
      <c r="N183" s="76">
        <f>D196</f>
        <v>11500</v>
      </c>
      <c r="O183" s="76">
        <f>E196</f>
        <v>100</v>
      </c>
      <c r="P183" s="76">
        <f>F196</f>
        <v>11500</v>
      </c>
      <c r="Q183" s="72"/>
      <c r="R183" s="73"/>
      <c r="S183" s="73"/>
      <c r="T183" s="73"/>
      <c r="U183" s="74"/>
      <c r="V183" s="584"/>
      <c r="W183" s="75" t="s">
        <v>42</v>
      </c>
      <c r="X183" s="76">
        <f>N196</f>
        <v>23500</v>
      </c>
      <c r="Y183" s="76">
        <f>O196</f>
        <v>160</v>
      </c>
      <c r="Z183" s="76">
        <f>P196</f>
        <v>23000</v>
      </c>
      <c r="AA183" s="72"/>
      <c r="AB183" s="73"/>
      <c r="AC183" s="73"/>
      <c r="AD183" s="73"/>
      <c r="AE183" s="73"/>
      <c r="AF183" s="584"/>
      <c r="AG183" s="75" t="s">
        <v>42</v>
      </c>
      <c r="AH183" s="76">
        <f>X196</f>
        <v>35500</v>
      </c>
      <c r="AI183" s="76">
        <f>Y196</f>
        <v>170</v>
      </c>
      <c r="AJ183" s="76">
        <f>Z196</f>
        <v>35000</v>
      </c>
      <c r="AK183" s="72"/>
      <c r="AL183" s="73"/>
      <c r="AM183" s="73"/>
      <c r="AN183" s="73"/>
      <c r="AO183" s="776" t="s">
        <v>221</v>
      </c>
      <c r="AP183" s="183" t="s">
        <v>36</v>
      </c>
    </row>
    <row r="184" spans="1:42" ht="23.1" customHeight="1" x14ac:dyDescent="0.25">
      <c r="A184" s="201" t="s">
        <v>8</v>
      </c>
      <c r="B184" s="108">
        <v>221</v>
      </c>
      <c r="C184" s="77" t="s">
        <v>19</v>
      </c>
      <c r="D184" s="78">
        <v>1000</v>
      </c>
      <c r="E184" s="78">
        <f>E185+10</f>
        <v>40</v>
      </c>
      <c r="F184" s="78">
        <v>0</v>
      </c>
      <c r="G184" s="79" t="s">
        <v>38</v>
      </c>
      <c r="H184" s="79" t="s">
        <v>38</v>
      </c>
      <c r="I184" s="80" t="s">
        <v>38</v>
      </c>
      <c r="J184" s="79"/>
      <c r="K184" s="81"/>
      <c r="L184" s="585"/>
      <c r="M184" s="77" t="s">
        <v>19</v>
      </c>
      <c r="N184" s="78">
        <v>1000</v>
      </c>
      <c r="O184" s="78">
        <f>O185+10</f>
        <v>30</v>
      </c>
      <c r="P184" s="78">
        <v>0</v>
      </c>
      <c r="Q184" s="79" t="s">
        <v>38</v>
      </c>
      <c r="R184" s="79" t="s">
        <v>38</v>
      </c>
      <c r="S184" s="80" t="s">
        <v>38</v>
      </c>
      <c r="T184" s="79"/>
      <c r="U184" s="81"/>
      <c r="V184" s="585"/>
      <c r="W184" s="77" t="s">
        <v>19</v>
      </c>
      <c r="X184" s="78">
        <v>1000</v>
      </c>
      <c r="Y184" s="78">
        <v>10</v>
      </c>
      <c r="Z184" s="78">
        <v>0</v>
      </c>
      <c r="AA184" s="79" t="s">
        <v>38</v>
      </c>
      <c r="AB184" s="79" t="s">
        <v>38</v>
      </c>
      <c r="AC184" s="80" t="s">
        <v>38</v>
      </c>
      <c r="AD184" s="651"/>
      <c r="AE184" s="607"/>
      <c r="AF184" s="585"/>
      <c r="AG184" s="77" t="s">
        <v>19</v>
      </c>
      <c r="AH184" s="78">
        <v>1000</v>
      </c>
      <c r="AI184" s="78"/>
      <c r="AJ184" s="78">
        <v>11500</v>
      </c>
      <c r="AK184" s="79" t="s">
        <v>935</v>
      </c>
      <c r="AL184" s="79">
        <v>3220</v>
      </c>
      <c r="AM184" s="80">
        <v>44930</v>
      </c>
      <c r="AN184" s="651"/>
      <c r="AO184" s="177">
        <f>AH196+AI196-AJ196</f>
        <v>170</v>
      </c>
      <c r="AP184" s="178" t="s">
        <v>1022</v>
      </c>
    </row>
    <row r="185" spans="1:42" ht="23.1" customHeight="1" x14ac:dyDescent="0.25">
      <c r="A185" s="199"/>
      <c r="B185" s="879" t="s">
        <v>80</v>
      </c>
      <c r="C185" s="77" t="s">
        <v>20</v>
      </c>
      <c r="D185" s="78">
        <v>1000</v>
      </c>
      <c r="E185" s="78">
        <f>E186+10</f>
        <v>30</v>
      </c>
      <c r="F185" s="78">
        <v>0</v>
      </c>
      <c r="G185" s="79" t="s">
        <v>38</v>
      </c>
      <c r="H185" s="79" t="s">
        <v>38</v>
      </c>
      <c r="I185" s="80" t="s">
        <v>38</v>
      </c>
      <c r="J185" s="79"/>
      <c r="K185" s="81"/>
      <c r="L185" s="585"/>
      <c r="M185" s="77" t="s">
        <v>20</v>
      </c>
      <c r="N185" s="78">
        <v>1000</v>
      </c>
      <c r="O185" s="78">
        <f>O186+10</f>
        <v>20</v>
      </c>
      <c r="P185" s="78">
        <v>0</v>
      </c>
      <c r="Q185" s="79" t="s">
        <v>38</v>
      </c>
      <c r="R185" s="79" t="s">
        <v>38</v>
      </c>
      <c r="S185" s="80" t="s">
        <v>38</v>
      </c>
      <c r="T185" s="79"/>
      <c r="U185" s="81"/>
      <c r="V185" s="585"/>
      <c r="W185" s="77" t="s">
        <v>20</v>
      </c>
      <c r="X185" s="78">
        <v>1000</v>
      </c>
      <c r="Y185" s="78">
        <v>0</v>
      </c>
      <c r="Z185" s="78">
        <v>11500</v>
      </c>
      <c r="AA185" s="79" t="s">
        <v>38</v>
      </c>
      <c r="AB185" s="79">
        <v>2041</v>
      </c>
      <c r="AC185" s="80">
        <v>44600</v>
      </c>
      <c r="AD185" s="558"/>
      <c r="AE185" s="697"/>
      <c r="AF185" s="585"/>
      <c r="AG185" s="77" t="s">
        <v>20</v>
      </c>
      <c r="AH185" s="78">
        <v>1000</v>
      </c>
      <c r="AI185" s="78"/>
      <c r="AJ185" s="78"/>
      <c r="AK185" s="79"/>
      <c r="AL185" s="79"/>
      <c r="AM185" s="80"/>
      <c r="AN185" s="558"/>
      <c r="AO185" s="180"/>
      <c r="AP185" s="179"/>
    </row>
    <row r="186" spans="1:42" ht="23.1" customHeight="1" x14ac:dyDescent="0.25">
      <c r="A186" s="199"/>
      <c r="B186" s="879"/>
      <c r="C186" s="77" t="s">
        <v>21</v>
      </c>
      <c r="D186" s="78">
        <v>1000</v>
      </c>
      <c r="E186" s="78">
        <f>E187+10</f>
        <v>20</v>
      </c>
      <c r="F186" s="78">
        <v>0</v>
      </c>
      <c r="G186" s="79" t="s">
        <v>38</v>
      </c>
      <c r="H186" s="79" t="s">
        <v>38</v>
      </c>
      <c r="I186" s="80" t="s">
        <v>38</v>
      </c>
      <c r="J186" s="79"/>
      <c r="K186" s="81"/>
      <c r="L186" s="585"/>
      <c r="M186" s="77" t="s">
        <v>21</v>
      </c>
      <c r="N186" s="78">
        <v>1000</v>
      </c>
      <c r="O186" s="78">
        <f>O187+10</f>
        <v>10</v>
      </c>
      <c r="P186" s="78">
        <v>0</v>
      </c>
      <c r="Q186" s="79" t="s">
        <v>38</v>
      </c>
      <c r="R186" s="79" t="s">
        <v>38</v>
      </c>
      <c r="S186" s="80" t="s">
        <v>38</v>
      </c>
      <c r="T186" s="79"/>
      <c r="U186" s="81"/>
      <c r="V186" s="585"/>
      <c r="W186" s="77" t="s">
        <v>21</v>
      </c>
      <c r="X186" s="78">
        <v>1000</v>
      </c>
      <c r="Y186" s="78">
        <v>0</v>
      </c>
      <c r="Z186" s="78">
        <v>0</v>
      </c>
      <c r="AA186" s="79" t="s">
        <v>38</v>
      </c>
      <c r="AB186" s="79" t="s">
        <v>38</v>
      </c>
      <c r="AC186" s="80" t="s">
        <v>38</v>
      </c>
      <c r="AD186" s="558"/>
      <c r="AE186" s="697"/>
      <c r="AF186" s="585"/>
      <c r="AG186" s="77" t="s">
        <v>21</v>
      </c>
      <c r="AH186" s="78">
        <v>1000</v>
      </c>
      <c r="AI186" s="78"/>
      <c r="AJ186" s="78"/>
      <c r="AK186" s="79"/>
      <c r="AL186" s="79"/>
      <c r="AM186" s="80"/>
      <c r="AN186" s="558"/>
      <c r="AO186" s="180"/>
      <c r="AP186" s="179"/>
    </row>
    <row r="187" spans="1:42" ht="23.1" customHeight="1" x14ac:dyDescent="0.25">
      <c r="A187" s="199"/>
      <c r="B187" s="879"/>
      <c r="C187" s="77" t="s">
        <v>22</v>
      </c>
      <c r="D187" s="78">
        <v>1000</v>
      </c>
      <c r="E187" s="78">
        <f>E188+10</f>
        <v>10</v>
      </c>
      <c r="F187" s="78">
        <v>0</v>
      </c>
      <c r="G187" s="79" t="s">
        <v>38</v>
      </c>
      <c r="H187" s="79" t="s">
        <v>38</v>
      </c>
      <c r="I187" s="80" t="s">
        <v>38</v>
      </c>
      <c r="J187" s="79"/>
      <c r="K187" s="81"/>
      <c r="L187" s="585"/>
      <c r="M187" s="77" t="s">
        <v>22</v>
      </c>
      <c r="N187" s="78">
        <v>1000</v>
      </c>
      <c r="O187" s="78">
        <v>0</v>
      </c>
      <c r="P187" s="78">
        <v>11500</v>
      </c>
      <c r="Q187" s="79" t="s">
        <v>38</v>
      </c>
      <c r="R187" s="79">
        <v>959</v>
      </c>
      <c r="S187" s="80">
        <v>44304</v>
      </c>
      <c r="T187" s="79"/>
      <c r="U187" s="81"/>
      <c r="V187" s="585"/>
      <c r="W187" s="77" t="s">
        <v>22</v>
      </c>
      <c r="X187" s="78">
        <v>1000</v>
      </c>
      <c r="Y187" s="78">
        <v>0</v>
      </c>
      <c r="Z187" s="78">
        <v>0</v>
      </c>
      <c r="AA187" s="79" t="s">
        <v>38</v>
      </c>
      <c r="AB187" s="79" t="s">
        <v>38</v>
      </c>
      <c r="AC187" s="80" t="s">
        <v>38</v>
      </c>
      <c r="AD187" s="558"/>
      <c r="AE187" s="697"/>
      <c r="AF187" s="585"/>
      <c r="AG187" s="77" t="s">
        <v>22</v>
      </c>
      <c r="AH187" s="78">
        <v>1000</v>
      </c>
      <c r="AI187" s="78"/>
      <c r="AJ187" s="78"/>
      <c r="AK187" s="79"/>
      <c r="AL187" s="79"/>
      <c r="AM187" s="80"/>
      <c r="AN187" s="558"/>
      <c r="AO187" s="180">
        <v>170</v>
      </c>
      <c r="AP187" s="179" t="s">
        <v>848</v>
      </c>
    </row>
    <row r="188" spans="1:42" ht="23.1" customHeight="1" x14ac:dyDescent="0.25">
      <c r="A188" s="199"/>
      <c r="B188" s="879"/>
      <c r="C188" s="77" t="s">
        <v>23</v>
      </c>
      <c r="D188" s="78">
        <v>1000</v>
      </c>
      <c r="E188" s="78">
        <v>0</v>
      </c>
      <c r="F188" s="78">
        <v>11500</v>
      </c>
      <c r="G188" s="79" t="s">
        <v>38</v>
      </c>
      <c r="H188" s="79">
        <v>253</v>
      </c>
      <c r="I188" s="80">
        <v>43982</v>
      </c>
      <c r="J188" s="79"/>
      <c r="K188" s="81"/>
      <c r="L188" s="585"/>
      <c r="M188" s="77" t="s">
        <v>23</v>
      </c>
      <c r="N188" s="78">
        <v>1000</v>
      </c>
      <c r="O188" s="78">
        <v>0</v>
      </c>
      <c r="P188" s="78">
        <v>0</v>
      </c>
      <c r="Q188" s="79" t="s">
        <v>38</v>
      </c>
      <c r="R188" s="79" t="s">
        <v>38</v>
      </c>
      <c r="S188" s="80" t="s">
        <v>38</v>
      </c>
      <c r="T188" s="79"/>
      <c r="U188" s="81"/>
      <c r="V188" s="585"/>
      <c r="W188" s="77" t="s">
        <v>23</v>
      </c>
      <c r="X188" s="78">
        <v>1000</v>
      </c>
      <c r="Y188" s="78">
        <v>0</v>
      </c>
      <c r="Z188" s="78">
        <v>0</v>
      </c>
      <c r="AA188" s="79" t="s">
        <v>38</v>
      </c>
      <c r="AB188" s="79" t="s">
        <v>38</v>
      </c>
      <c r="AC188" s="80" t="s">
        <v>38</v>
      </c>
      <c r="AD188" s="558"/>
      <c r="AE188" s="697"/>
      <c r="AF188" s="585"/>
      <c r="AG188" s="77" t="s">
        <v>23</v>
      </c>
      <c r="AH188" s="78">
        <v>1000</v>
      </c>
      <c r="AI188" s="78"/>
      <c r="AJ188" s="78"/>
      <c r="AK188" s="79"/>
      <c r="AL188" s="79"/>
      <c r="AM188" s="80"/>
      <c r="AN188" s="558"/>
      <c r="AO188" s="180"/>
      <c r="AP188" s="179"/>
    </row>
    <row r="189" spans="1:42" ht="23.1" customHeight="1" x14ac:dyDescent="0.25">
      <c r="A189" s="199"/>
      <c r="B189" s="879"/>
      <c r="C189" s="77" t="s">
        <v>24</v>
      </c>
      <c r="D189" s="78">
        <v>1000</v>
      </c>
      <c r="E189" s="78">
        <v>0</v>
      </c>
      <c r="F189" s="78">
        <v>0</v>
      </c>
      <c r="G189" s="79" t="s">
        <v>38</v>
      </c>
      <c r="H189" s="79" t="s">
        <v>38</v>
      </c>
      <c r="I189" s="80" t="s">
        <v>38</v>
      </c>
      <c r="J189" s="79"/>
      <c r="K189" s="81"/>
      <c r="L189" s="585"/>
      <c r="M189" s="77" t="s">
        <v>24</v>
      </c>
      <c r="N189" s="78">
        <v>1000</v>
      </c>
      <c r="O189" s="78">
        <v>0</v>
      </c>
      <c r="P189" s="78">
        <v>0</v>
      </c>
      <c r="Q189" s="79" t="s">
        <v>38</v>
      </c>
      <c r="R189" s="79" t="s">
        <v>38</v>
      </c>
      <c r="S189" s="80" t="s">
        <v>38</v>
      </c>
      <c r="T189" s="79"/>
      <c r="U189" s="81"/>
      <c r="V189" s="585"/>
      <c r="W189" s="77" t="s">
        <v>24</v>
      </c>
      <c r="X189" s="78">
        <v>1000</v>
      </c>
      <c r="Y189" s="78">
        <v>0</v>
      </c>
      <c r="Z189" s="78">
        <v>0</v>
      </c>
      <c r="AA189" s="79" t="s">
        <v>38</v>
      </c>
      <c r="AB189" s="79" t="s">
        <v>38</v>
      </c>
      <c r="AC189" s="80" t="s">
        <v>38</v>
      </c>
      <c r="AD189" s="558"/>
      <c r="AE189" s="697"/>
      <c r="AF189" s="585"/>
      <c r="AG189" s="77" t="s">
        <v>24</v>
      </c>
      <c r="AH189" s="78">
        <v>1000</v>
      </c>
      <c r="AI189" s="78"/>
      <c r="AJ189" s="78"/>
      <c r="AK189" s="79"/>
      <c r="AL189" s="79"/>
      <c r="AM189" s="80"/>
      <c r="AN189" s="558"/>
      <c r="AO189" s="180"/>
      <c r="AP189" s="179"/>
    </row>
    <row r="190" spans="1:42" ht="23.1" customHeight="1" x14ac:dyDescent="0.25">
      <c r="A190" s="199"/>
      <c r="B190" s="879"/>
      <c r="C190" s="77" t="s">
        <v>25</v>
      </c>
      <c r="D190" s="78">
        <v>1000</v>
      </c>
      <c r="E190" s="78">
        <v>0</v>
      </c>
      <c r="F190" s="78">
        <v>0</v>
      </c>
      <c r="G190" s="79" t="s">
        <v>38</v>
      </c>
      <c r="H190" s="79" t="s">
        <v>38</v>
      </c>
      <c r="I190" s="80" t="s">
        <v>38</v>
      </c>
      <c r="J190" s="79"/>
      <c r="K190" s="81"/>
      <c r="L190" s="585"/>
      <c r="M190" s="77" t="s">
        <v>25</v>
      </c>
      <c r="N190" s="78">
        <v>1000</v>
      </c>
      <c r="O190" s="78">
        <v>0</v>
      </c>
      <c r="P190" s="78">
        <v>0</v>
      </c>
      <c r="Q190" s="79" t="s">
        <v>38</v>
      </c>
      <c r="R190" s="79" t="s">
        <v>38</v>
      </c>
      <c r="S190" s="80" t="s">
        <v>38</v>
      </c>
      <c r="T190" s="79"/>
      <c r="U190" s="81"/>
      <c r="V190" s="585"/>
      <c r="W190" s="77" t="s">
        <v>25</v>
      </c>
      <c r="X190" s="78">
        <v>1000</v>
      </c>
      <c r="Y190" s="78">
        <v>0</v>
      </c>
      <c r="Z190" s="78">
        <v>0</v>
      </c>
      <c r="AA190" s="79" t="s">
        <v>38</v>
      </c>
      <c r="AB190" s="79" t="s">
        <v>38</v>
      </c>
      <c r="AC190" s="80" t="s">
        <v>38</v>
      </c>
      <c r="AD190" s="558"/>
      <c r="AE190" s="697"/>
      <c r="AF190" s="585"/>
      <c r="AG190" s="77" t="s">
        <v>25</v>
      </c>
      <c r="AH190" s="78">
        <v>1000</v>
      </c>
      <c r="AI190" s="78"/>
      <c r="AJ190" s="78"/>
      <c r="AK190" s="79"/>
      <c r="AL190" s="79"/>
      <c r="AM190" s="80"/>
      <c r="AN190" s="558"/>
      <c r="AO190" s="180"/>
      <c r="AP190" s="179"/>
    </row>
    <row r="191" spans="1:42" ht="23.1" customHeight="1" x14ac:dyDescent="0.25">
      <c r="A191" s="199"/>
      <c r="B191" s="879"/>
      <c r="C191" s="77" t="s">
        <v>26</v>
      </c>
      <c r="D191" s="78">
        <v>1000</v>
      </c>
      <c r="E191" s="78">
        <v>0</v>
      </c>
      <c r="F191" s="78">
        <v>0</v>
      </c>
      <c r="G191" s="79" t="s">
        <v>38</v>
      </c>
      <c r="H191" s="79" t="s">
        <v>38</v>
      </c>
      <c r="I191" s="80" t="s">
        <v>38</v>
      </c>
      <c r="J191" s="79"/>
      <c r="K191" s="81"/>
      <c r="L191" s="585"/>
      <c r="M191" s="77" t="s">
        <v>26</v>
      </c>
      <c r="N191" s="78">
        <v>1000</v>
      </c>
      <c r="O191" s="78">
        <v>0</v>
      </c>
      <c r="P191" s="78">
        <v>0</v>
      </c>
      <c r="Q191" s="79" t="s">
        <v>38</v>
      </c>
      <c r="R191" s="79" t="s">
        <v>38</v>
      </c>
      <c r="S191" s="80" t="s">
        <v>38</v>
      </c>
      <c r="T191" s="79"/>
      <c r="U191" s="81"/>
      <c r="V191" s="585"/>
      <c r="W191" s="77" t="s">
        <v>26</v>
      </c>
      <c r="X191" s="78">
        <v>1000</v>
      </c>
      <c r="Y191" s="78">
        <v>0</v>
      </c>
      <c r="Z191" s="78">
        <v>0</v>
      </c>
      <c r="AA191" s="79" t="s">
        <v>38</v>
      </c>
      <c r="AB191" s="79" t="s">
        <v>38</v>
      </c>
      <c r="AC191" s="80" t="s">
        <v>38</v>
      </c>
      <c r="AD191" s="558"/>
      <c r="AE191" s="697"/>
      <c r="AF191" s="585"/>
      <c r="AG191" s="77" t="s">
        <v>26</v>
      </c>
      <c r="AH191" s="78">
        <v>1000</v>
      </c>
      <c r="AI191" s="78"/>
      <c r="AJ191" s="78"/>
      <c r="AK191" s="79"/>
      <c r="AL191" s="79"/>
      <c r="AM191" s="80"/>
      <c r="AN191" s="558"/>
      <c r="AO191" s="180"/>
      <c r="AP191" s="179"/>
    </row>
    <row r="192" spans="1:42" ht="23.1" customHeight="1" x14ac:dyDescent="0.25">
      <c r="A192" s="199"/>
      <c r="B192" s="879"/>
      <c r="C192" s="77" t="s">
        <v>27</v>
      </c>
      <c r="D192" s="78">
        <v>1000</v>
      </c>
      <c r="E192" s="78">
        <v>0</v>
      </c>
      <c r="F192" s="78">
        <v>0</v>
      </c>
      <c r="G192" s="79" t="s">
        <v>38</v>
      </c>
      <c r="H192" s="79" t="s">
        <v>38</v>
      </c>
      <c r="I192" s="80" t="s">
        <v>38</v>
      </c>
      <c r="J192" s="79"/>
      <c r="K192" s="81"/>
      <c r="L192" s="585"/>
      <c r="M192" s="77" t="s">
        <v>27</v>
      </c>
      <c r="N192" s="78">
        <v>1000</v>
      </c>
      <c r="O192" s="78">
        <v>0</v>
      </c>
      <c r="P192" s="78">
        <v>0</v>
      </c>
      <c r="Q192" s="79" t="s">
        <v>38</v>
      </c>
      <c r="R192" s="79" t="s">
        <v>38</v>
      </c>
      <c r="S192" s="80" t="s">
        <v>38</v>
      </c>
      <c r="T192" s="79"/>
      <c r="U192" s="81"/>
      <c r="V192" s="585"/>
      <c r="W192" s="77" t="s">
        <v>27</v>
      </c>
      <c r="X192" s="78">
        <v>1000</v>
      </c>
      <c r="Y192" s="78">
        <v>0</v>
      </c>
      <c r="Z192" s="78">
        <v>0</v>
      </c>
      <c r="AA192" s="79" t="s">
        <v>38</v>
      </c>
      <c r="AB192" s="79" t="s">
        <v>38</v>
      </c>
      <c r="AC192" s="80" t="s">
        <v>38</v>
      </c>
      <c r="AD192" s="558"/>
      <c r="AE192" s="697"/>
      <c r="AF192" s="585"/>
      <c r="AG192" s="77" t="s">
        <v>27</v>
      </c>
      <c r="AH192" s="78">
        <v>1000</v>
      </c>
      <c r="AI192" s="78"/>
      <c r="AJ192" s="78"/>
      <c r="AK192" s="79"/>
      <c r="AL192" s="79"/>
      <c r="AM192" s="80"/>
      <c r="AN192" s="558" t="s">
        <v>947</v>
      </c>
      <c r="AO192" s="180"/>
      <c r="AP192" s="179"/>
    </row>
    <row r="193" spans="1:42" ht="23.1" customHeight="1" x14ac:dyDescent="0.25">
      <c r="A193" s="199"/>
      <c r="B193" s="879"/>
      <c r="C193" s="77" t="s">
        <v>28</v>
      </c>
      <c r="D193" s="78">
        <v>1000</v>
      </c>
      <c r="E193" s="78">
        <v>0</v>
      </c>
      <c r="F193" s="78">
        <v>0</v>
      </c>
      <c r="G193" s="79" t="s">
        <v>38</v>
      </c>
      <c r="H193" s="79" t="s">
        <v>38</v>
      </c>
      <c r="I193" s="80" t="s">
        <v>38</v>
      </c>
      <c r="J193" s="79"/>
      <c r="K193" s="81"/>
      <c r="L193" s="585"/>
      <c r="M193" s="77" t="s">
        <v>28</v>
      </c>
      <c r="N193" s="78">
        <v>1000</v>
      </c>
      <c r="O193" s="78">
        <v>0</v>
      </c>
      <c r="P193" s="78">
        <v>0</v>
      </c>
      <c r="Q193" s="79" t="s">
        <v>38</v>
      </c>
      <c r="R193" s="79" t="s">
        <v>38</v>
      </c>
      <c r="S193" s="80" t="s">
        <v>38</v>
      </c>
      <c r="T193" s="79"/>
      <c r="U193" s="81"/>
      <c r="V193" s="585"/>
      <c r="W193" s="77" t="s">
        <v>28</v>
      </c>
      <c r="X193" s="78">
        <v>1000</v>
      </c>
      <c r="Y193" s="78">
        <v>0</v>
      </c>
      <c r="Z193" s="78">
        <v>0</v>
      </c>
      <c r="AA193" s="79" t="s">
        <v>38</v>
      </c>
      <c r="AB193" s="79" t="s">
        <v>38</v>
      </c>
      <c r="AC193" s="80" t="s">
        <v>38</v>
      </c>
      <c r="AD193" s="558"/>
      <c r="AE193" s="697"/>
      <c r="AF193" s="585"/>
      <c r="AG193" s="77" t="s">
        <v>28</v>
      </c>
      <c r="AH193" s="78">
        <v>1000</v>
      </c>
      <c r="AI193" s="78"/>
      <c r="AJ193" s="78"/>
      <c r="AK193" s="79"/>
      <c r="AL193" s="79"/>
      <c r="AM193" s="80"/>
      <c r="AN193" s="558"/>
      <c r="AO193" s="180"/>
      <c r="AP193" s="179"/>
    </row>
    <row r="194" spans="1:42" ht="23.1" customHeight="1" x14ac:dyDescent="0.25">
      <c r="A194" s="199"/>
      <c r="B194" s="879"/>
      <c r="C194" s="77" t="s">
        <v>29</v>
      </c>
      <c r="D194" s="78">
        <v>1000</v>
      </c>
      <c r="E194" s="78">
        <v>0</v>
      </c>
      <c r="F194" s="78">
        <v>0</v>
      </c>
      <c r="G194" s="79" t="s">
        <v>38</v>
      </c>
      <c r="H194" s="79" t="s">
        <v>38</v>
      </c>
      <c r="I194" s="80" t="s">
        <v>38</v>
      </c>
      <c r="J194" s="79"/>
      <c r="K194" s="81"/>
      <c r="L194" s="585"/>
      <c r="M194" s="77" t="s">
        <v>29</v>
      </c>
      <c r="N194" s="78">
        <v>1000</v>
      </c>
      <c r="O194" s="78">
        <v>0</v>
      </c>
      <c r="P194" s="78">
        <v>0</v>
      </c>
      <c r="Q194" s="79" t="s">
        <v>38</v>
      </c>
      <c r="R194" s="79" t="s">
        <v>38</v>
      </c>
      <c r="S194" s="80" t="s">
        <v>38</v>
      </c>
      <c r="T194" s="79"/>
      <c r="U194" s="81"/>
      <c r="V194" s="585"/>
      <c r="W194" s="77" t="s">
        <v>29</v>
      </c>
      <c r="X194" s="78">
        <v>1000</v>
      </c>
      <c r="Y194" s="78">
        <v>0</v>
      </c>
      <c r="Z194" s="78">
        <v>0</v>
      </c>
      <c r="AA194" s="79" t="s">
        <v>38</v>
      </c>
      <c r="AB194" s="79" t="s">
        <v>38</v>
      </c>
      <c r="AC194" s="80" t="s">
        <v>38</v>
      </c>
      <c r="AD194" s="558"/>
      <c r="AE194" s="697"/>
      <c r="AF194" s="585"/>
      <c r="AG194" s="77" t="s">
        <v>29</v>
      </c>
      <c r="AH194" s="78">
        <v>1000</v>
      </c>
      <c r="AI194" s="78"/>
      <c r="AJ194" s="78"/>
      <c r="AK194" s="79"/>
      <c r="AL194" s="79"/>
      <c r="AM194" s="80"/>
      <c r="AN194" s="558"/>
      <c r="AO194" s="180"/>
      <c r="AP194" s="179"/>
    </row>
    <row r="195" spans="1:42" ht="23.1" customHeight="1" x14ac:dyDescent="0.25">
      <c r="A195" s="199"/>
      <c r="B195" s="879"/>
      <c r="C195" s="83" t="s">
        <v>30</v>
      </c>
      <c r="D195" s="42">
        <v>500</v>
      </c>
      <c r="E195" s="78">
        <v>0</v>
      </c>
      <c r="F195" s="78">
        <v>0</v>
      </c>
      <c r="G195" s="79" t="s">
        <v>38</v>
      </c>
      <c r="H195" s="79" t="s">
        <v>38</v>
      </c>
      <c r="I195" s="80" t="s">
        <v>38</v>
      </c>
      <c r="J195" s="85"/>
      <c r="K195" s="86"/>
      <c r="L195" s="586"/>
      <c r="M195" s="83" t="s">
        <v>30</v>
      </c>
      <c r="N195" s="141">
        <v>1000</v>
      </c>
      <c r="O195" s="78">
        <v>0</v>
      </c>
      <c r="P195" s="78">
        <v>0</v>
      </c>
      <c r="Q195" s="79" t="s">
        <v>38</v>
      </c>
      <c r="R195" s="79" t="s">
        <v>38</v>
      </c>
      <c r="S195" s="80" t="s">
        <v>38</v>
      </c>
      <c r="T195" s="79"/>
      <c r="U195" s="81"/>
      <c r="V195" s="586"/>
      <c r="W195" s="83" t="s">
        <v>30</v>
      </c>
      <c r="X195" s="141">
        <v>1000</v>
      </c>
      <c r="Y195" s="78">
        <v>0</v>
      </c>
      <c r="Z195" s="78">
        <v>500</v>
      </c>
      <c r="AA195" s="79" t="s">
        <v>244</v>
      </c>
      <c r="AB195" s="79">
        <v>3454</v>
      </c>
      <c r="AC195" s="80">
        <v>45266</v>
      </c>
      <c r="AD195" s="558"/>
      <c r="AE195" s="697"/>
      <c r="AF195" s="586"/>
      <c r="AG195" s="83" t="s">
        <v>30</v>
      </c>
      <c r="AH195" s="78"/>
      <c r="AI195" s="78"/>
      <c r="AJ195" s="78"/>
      <c r="AK195" s="79"/>
      <c r="AL195" s="79"/>
      <c r="AM195" s="80"/>
      <c r="AN195" s="558"/>
      <c r="AO195" s="181"/>
      <c r="AP195" s="182"/>
    </row>
    <row r="196" spans="1:42" ht="23.1" customHeight="1" x14ac:dyDescent="0.25">
      <c r="A196" s="200"/>
      <c r="B196" s="880"/>
      <c r="C196" s="89"/>
      <c r="D196" s="90">
        <f>SUM(D184:D195)</f>
        <v>11500</v>
      </c>
      <c r="E196" s="90">
        <f>SUM(E184:E195)</f>
        <v>100</v>
      </c>
      <c r="F196" s="90">
        <f>SUM(F184:F195)</f>
        <v>11500</v>
      </c>
      <c r="G196" s="91"/>
      <c r="H196" s="91"/>
      <c r="I196" s="92"/>
      <c r="J196" s="91"/>
      <c r="K196" s="93"/>
      <c r="L196" s="587"/>
      <c r="M196" s="89"/>
      <c r="N196" s="90">
        <f>SUM(N183:N195)</f>
        <v>23500</v>
      </c>
      <c r="O196" s="90">
        <f>SUM(O183:O195)</f>
        <v>160</v>
      </c>
      <c r="P196" s="90">
        <f>SUM(P183:P195)</f>
        <v>23000</v>
      </c>
      <c r="Q196" s="91"/>
      <c r="R196" s="91"/>
      <c r="S196" s="91"/>
      <c r="T196" s="91"/>
      <c r="U196" s="93"/>
      <c r="V196" s="587"/>
      <c r="W196" s="89"/>
      <c r="X196" s="90">
        <f>SUM(X183:X195)</f>
        <v>35500</v>
      </c>
      <c r="Y196" s="90">
        <f>SUM(Y183:Y195)</f>
        <v>170</v>
      </c>
      <c r="Z196" s="90">
        <f>SUM(Z183:Z195)</f>
        <v>35000</v>
      </c>
      <c r="AA196" s="91"/>
      <c r="AB196" s="91"/>
      <c r="AC196" s="91"/>
      <c r="AD196" s="91"/>
      <c r="AE196" s="608"/>
      <c r="AF196" s="587"/>
      <c r="AG196" s="89"/>
      <c r="AH196" s="90">
        <f>SUM(AH183:AH195)</f>
        <v>46500</v>
      </c>
      <c r="AI196" s="90">
        <f>SUM(AI183:AI195)</f>
        <v>170</v>
      </c>
      <c r="AJ196" s="90">
        <f>SUM(AJ183:AJ195)</f>
        <v>46500</v>
      </c>
      <c r="AK196" s="91"/>
      <c r="AL196" s="91"/>
      <c r="AM196" s="91"/>
      <c r="AN196" s="91"/>
      <c r="AO196" s="90"/>
      <c r="AP196" s="91"/>
    </row>
    <row r="197" spans="1:42" ht="23.1" customHeight="1" x14ac:dyDescent="0.25">
      <c r="B197" s="106"/>
      <c r="C197" s="65"/>
      <c r="D197" s="66"/>
      <c r="E197" s="66"/>
      <c r="F197" s="66"/>
      <c r="G197" s="67"/>
      <c r="H197" s="67"/>
      <c r="I197" s="68"/>
      <c r="J197" s="67"/>
      <c r="K197" s="67"/>
      <c r="L197" s="588"/>
      <c r="M197" s="67"/>
      <c r="N197" s="66"/>
      <c r="O197" s="66"/>
      <c r="P197" s="66"/>
      <c r="Q197" s="67"/>
      <c r="R197" s="67"/>
      <c r="S197" s="67"/>
      <c r="T197" s="67"/>
      <c r="U197" s="67"/>
      <c r="V197" s="588"/>
      <c r="W197" s="67"/>
      <c r="X197" s="66"/>
      <c r="Y197" s="66"/>
      <c r="Z197" s="66"/>
      <c r="AA197" s="67"/>
      <c r="AB197" s="67"/>
      <c r="AC197" s="67"/>
      <c r="AD197" s="67"/>
      <c r="AE197" s="67"/>
      <c r="AF197" s="588"/>
      <c r="AG197" s="67"/>
      <c r="AH197" s="66"/>
      <c r="AI197" s="66"/>
      <c r="AJ197" s="66"/>
      <c r="AK197" s="67"/>
      <c r="AL197" s="67"/>
      <c r="AM197" s="67"/>
      <c r="AN197" s="67"/>
      <c r="AO197" s="777"/>
      <c r="AP197" s="123"/>
    </row>
    <row r="198" spans="1:42" ht="23.1" customHeight="1" x14ac:dyDescent="0.25">
      <c r="B198" s="107"/>
      <c r="C198" s="70"/>
      <c r="D198" s="71"/>
      <c r="E198" s="72"/>
      <c r="F198" s="73"/>
      <c r="G198" s="72"/>
      <c r="H198" s="73"/>
      <c r="I198" s="73"/>
      <c r="J198" s="73"/>
      <c r="K198" s="74"/>
      <c r="L198" s="584"/>
      <c r="M198" s="75" t="s">
        <v>42</v>
      </c>
      <c r="N198" s="76">
        <f>D211</f>
        <v>12000</v>
      </c>
      <c r="O198" s="76">
        <f>E211</f>
        <v>120</v>
      </c>
      <c r="P198" s="76">
        <f>F211</f>
        <v>11000</v>
      </c>
      <c r="Q198" s="72"/>
      <c r="R198" s="73"/>
      <c r="S198" s="73"/>
      <c r="T198" s="73"/>
      <c r="U198" s="74"/>
      <c r="V198" s="584"/>
      <c r="W198" s="75" t="s">
        <v>42</v>
      </c>
      <c r="X198" s="76">
        <f>N211</f>
        <v>24000</v>
      </c>
      <c r="Y198" s="76">
        <f>O211</f>
        <v>130</v>
      </c>
      <c r="Z198" s="76">
        <f>P211</f>
        <v>24000</v>
      </c>
      <c r="AA198" s="72"/>
      <c r="AB198" s="73"/>
      <c r="AC198" s="73"/>
      <c r="AD198" s="73"/>
      <c r="AE198" s="73"/>
      <c r="AF198" s="584"/>
      <c r="AG198" s="75" t="s">
        <v>42</v>
      </c>
      <c r="AH198" s="76">
        <f>X211</f>
        <v>36000</v>
      </c>
      <c r="AI198" s="76">
        <f>Y211</f>
        <v>130</v>
      </c>
      <c r="AJ198" s="76">
        <f>Z211</f>
        <v>36000</v>
      </c>
      <c r="AK198" s="72"/>
      <c r="AL198" s="73"/>
      <c r="AM198" s="73"/>
      <c r="AN198" s="73"/>
      <c r="AO198" s="776" t="s">
        <v>221</v>
      </c>
      <c r="AP198" s="183" t="s">
        <v>36</v>
      </c>
    </row>
    <row r="199" spans="1:42" ht="23.1" customHeight="1" x14ac:dyDescent="0.25">
      <c r="A199" s="201" t="s">
        <v>8</v>
      </c>
      <c r="B199" s="108">
        <v>222</v>
      </c>
      <c r="C199" s="77" t="s">
        <v>19</v>
      </c>
      <c r="D199" s="78">
        <v>1000</v>
      </c>
      <c r="E199" s="78">
        <f>E200+10</f>
        <v>10</v>
      </c>
      <c r="F199" s="78">
        <v>0</v>
      </c>
      <c r="G199" s="79" t="s">
        <v>38</v>
      </c>
      <c r="H199" s="79" t="s">
        <v>38</v>
      </c>
      <c r="I199" s="80" t="s">
        <v>38</v>
      </c>
      <c r="J199" s="79"/>
      <c r="K199" s="81"/>
      <c r="L199" s="585"/>
      <c r="M199" s="77" t="s">
        <v>19</v>
      </c>
      <c r="N199" s="78">
        <v>1000</v>
      </c>
      <c r="O199" s="78">
        <f>O200+10</f>
        <v>10</v>
      </c>
      <c r="P199" s="78">
        <v>0</v>
      </c>
      <c r="Q199" s="79" t="s">
        <v>38</v>
      </c>
      <c r="R199" s="79" t="s">
        <v>38</v>
      </c>
      <c r="S199" s="80" t="s">
        <v>38</v>
      </c>
      <c r="T199" s="79"/>
      <c r="U199" s="81"/>
      <c r="V199" s="585"/>
      <c r="W199" s="77" t="s">
        <v>19</v>
      </c>
      <c r="X199" s="78">
        <v>1000</v>
      </c>
      <c r="Y199" s="78">
        <v>0</v>
      </c>
      <c r="Z199" s="78">
        <v>1000</v>
      </c>
      <c r="AA199" s="79" t="s">
        <v>38</v>
      </c>
      <c r="AB199" s="79">
        <v>1819</v>
      </c>
      <c r="AC199" s="80">
        <v>44569</v>
      </c>
      <c r="AD199" s="651"/>
      <c r="AE199" s="607"/>
      <c r="AF199" s="585"/>
      <c r="AG199" s="77" t="s">
        <v>19</v>
      </c>
      <c r="AH199" s="78">
        <v>1000</v>
      </c>
      <c r="AI199" s="78"/>
      <c r="AJ199" s="78">
        <v>1000</v>
      </c>
      <c r="AK199" s="79" t="s">
        <v>50</v>
      </c>
      <c r="AL199" s="79">
        <v>3188</v>
      </c>
      <c r="AM199" s="80">
        <v>44928</v>
      </c>
      <c r="AN199" s="651"/>
      <c r="AO199" s="177">
        <f>AH211+AI211-AJ211</f>
        <v>130</v>
      </c>
      <c r="AP199" s="178" t="s">
        <v>1028</v>
      </c>
    </row>
    <row r="200" spans="1:42" ht="23.1" customHeight="1" x14ac:dyDescent="0.25">
      <c r="A200" s="199"/>
      <c r="B200" s="879" t="s">
        <v>84</v>
      </c>
      <c r="C200" s="77" t="s">
        <v>20</v>
      </c>
      <c r="D200" s="78">
        <v>1000</v>
      </c>
      <c r="E200" s="78">
        <v>0</v>
      </c>
      <c r="F200" s="78">
        <v>2000</v>
      </c>
      <c r="G200" s="79" t="s">
        <v>38</v>
      </c>
      <c r="H200" s="79">
        <v>78</v>
      </c>
      <c r="I200" s="80">
        <v>43872</v>
      </c>
      <c r="J200" s="79"/>
      <c r="K200" s="81"/>
      <c r="L200" s="585"/>
      <c r="M200" s="77" t="s">
        <v>20</v>
      </c>
      <c r="N200" s="78">
        <v>1000</v>
      </c>
      <c r="O200" s="78">
        <v>0</v>
      </c>
      <c r="P200" s="78">
        <v>3000</v>
      </c>
      <c r="Q200" s="79" t="s">
        <v>38</v>
      </c>
      <c r="R200" s="79">
        <v>829</v>
      </c>
      <c r="S200" s="80">
        <v>44237</v>
      </c>
      <c r="T200" s="79"/>
      <c r="U200" s="81"/>
      <c r="V200" s="585"/>
      <c r="W200" s="77" t="s">
        <v>20</v>
      </c>
      <c r="X200" s="78">
        <v>1000</v>
      </c>
      <c r="Y200" s="78">
        <v>0</v>
      </c>
      <c r="Z200" s="78">
        <v>1000</v>
      </c>
      <c r="AA200" s="79" t="s">
        <v>38</v>
      </c>
      <c r="AB200" s="79">
        <v>2016</v>
      </c>
      <c r="AC200" s="80">
        <v>44593</v>
      </c>
      <c r="AD200" s="558"/>
      <c r="AE200" s="697"/>
      <c r="AF200" s="585"/>
      <c r="AG200" s="77" t="s">
        <v>20</v>
      </c>
      <c r="AH200" s="78">
        <v>1000</v>
      </c>
      <c r="AI200" s="78"/>
      <c r="AJ200" s="78">
        <v>1000</v>
      </c>
      <c r="AK200" s="79" t="s">
        <v>50</v>
      </c>
      <c r="AL200" s="79">
        <v>3368</v>
      </c>
      <c r="AM200" s="80">
        <v>44958</v>
      </c>
      <c r="AN200" s="558"/>
      <c r="AO200" s="180"/>
      <c r="AP200" s="179"/>
    </row>
    <row r="201" spans="1:42" ht="23.1" customHeight="1" x14ac:dyDescent="0.25">
      <c r="A201" s="199"/>
      <c r="B201" s="879"/>
      <c r="C201" s="77" t="s">
        <v>21</v>
      </c>
      <c r="D201" s="78">
        <v>1000</v>
      </c>
      <c r="E201" s="78">
        <f>E202+10</f>
        <v>20</v>
      </c>
      <c r="F201" s="78">
        <v>0</v>
      </c>
      <c r="G201" s="79" t="s">
        <v>38</v>
      </c>
      <c r="H201" s="79" t="s">
        <v>38</v>
      </c>
      <c r="I201" s="80" t="s">
        <v>38</v>
      </c>
      <c r="J201" s="79"/>
      <c r="K201" s="81"/>
      <c r="L201" s="585"/>
      <c r="M201" s="77" t="s">
        <v>21</v>
      </c>
      <c r="N201" s="78">
        <v>1000</v>
      </c>
      <c r="O201" s="78">
        <v>0</v>
      </c>
      <c r="P201" s="78">
        <v>1000</v>
      </c>
      <c r="Q201" s="79" t="s">
        <v>38</v>
      </c>
      <c r="R201" s="79">
        <v>877</v>
      </c>
      <c r="S201" s="80">
        <v>44260</v>
      </c>
      <c r="T201" s="79"/>
      <c r="U201" s="81"/>
      <c r="V201" s="585"/>
      <c r="W201" s="77" t="s">
        <v>21</v>
      </c>
      <c r="X201" s="78">
        <v>1000</v>
      </c>
      <c r="Y201" s="78">
        <v>0</v>
      </c>
      <c r="Z201" s="78">
        <v>1000</v>
      </c>
      <c r="AA201" s="79" t="s">
        <v>38</v>
      </c>
      <c r="AB201" s="79">
        <v>2108</v>
      </c>
      <c r="AC201" s="80">
        <v>44621</v>
      </c>
      <c r="AD201" s="558"/>
      <c r="AE201" s="697"/>
      <c r="AF201" s="585"/>
      <c r="AG201" s="77" t="s">
        <v>21</v>
      </c>
      <c r="AH201" s="78">
        <v>1000</v>
      </c>
      <c r="AI201" s="78"/>
      <c r="AJ201" s="78">
        <v>1000</v>
      </c>
      <c r="AK201" s="79" t="s">
        <v>50</v>
      </c>
      <c r="AL201" s="79">
        <v>3465</v>
      </c>
      <c r="AM201" s="80">
        <v>44987</v>
      </c>
      <c r="AN201" s="558"/>
      <c r="AO201" s="180"/>
      <c r="AP201" s="179" t="s">
        <v>846</v>
      </c>
    </row>
    <row r="202" spans="1:42" ht="23.1" customHeight="1" x14ac:dyDescent="0.25">
      <c r="A202" s="199"/>
      <c r="B202" s="879"/>
      <c r="C202" s="77" t="s">
        <v>22</v>
      </c>
      <c r="D202" s="78">
        <v>1000</v>
      </c>
      <c r="E202" s="78">
        <f>E203+10</f>
        <v>10</v>
      </c>
      <c r="F202" s="78">
        <v>0</v>
      </c>
      <c r="G202" s="79" t="s">
        <v>38</v>
      </c>
      <c r="H202" s="79" t="s">
        <v>38</v>
      </c>
      <c r="I202" s="80" t="s">
        <v>38</v>
      </c>
      <c r="J202" s="79"/>
      <c r="K202" s="81"/>
      <c r="L202" s="585"/>
      <c r="M202" s="77" t="s">
        <v>22</v>
      </c>
      <c r="N202" s="78">
        <v>1000</v>
      </c>
      <c r="O202" s="78">
        <v>0</v>
      </c>
      <c r="P202" s="78">
        <v>1000</v>
      </c>
      <c r="Q202" s="79" t="s">
        <v>38</v>
      </c>
      <c r="R202" s="79">
        <v>1007</v>
      </c>
      <c r="S202" s="80">
        <v>44296</v>
      </c>
      <c r="T202" s="79"/>
      <c r="U202" s="81"/>
      <c r="V202" s="585"/>
      <c r="W202" s="77" t="s">
        <v>22</v>
      </c>
      <c r="X202" s="78">
        <v>1000</v>
      </c>
      <c r="Y202" s="78">
        <v>0</v>
      </c>
      <c r="Z202" s="78">
        <v>1000</v>
      </c>
      <c r="AA202" s="79" t="s">
        <v>38</v>
      </c>
      <c r="AB202" s="79">
        <v>2200</v>
      </c>
      <c r="AC202" s="80">
        <v>44653</v>
      </c>
      <c r="AD202" s="558"/>
      <c r="AE202" s="697"/>
      <c r="AF202" s="585"/>
      <c r="AG202" s="77" t="s">
        <v>22</v>
      </c>
      <c r="AH202" s="78">
        <v>1000</v>
      </c>
      <c r="AI202" s="78"/>
      <c r="AJ202" s="78">
        <v>1000</v>
      </c>
      <c r="AK202" s="79" t="s">
        <v>50</v>
      </c>
      <c r="AL202" s="79">
        <v>3569</v>
      </c>
      <c r="AM202" s="80">
        <v>45018</v>
      </c>
      <c r="AN202" s="558"/>
      <c r="AO202" s="180"/>
      <c r="AP202" s="179"/>
    </row>
    <row r="203" spans="1:42" ht="23.1" customHeight="1" x14ac:dyDescent="0.25">
      <c r="A203" s="199"/>
      <c r="B203" s="879"/>
      <c r="C203" s="77" t="s">
        <v>23</v>
      </c>
      <c r="D203" s="78">
        <v>1000</v>
      </c>
      <c r="E203" s="78">
        <v>0</v>
      </c>
      <c r="F203" s="52">
        <v>3000</v>
      </c>
      <c r="G203" s="79" t="s">
        <v>38</v>
      </c>
      <c r="H203" s="79">
        <v>248</v>
      </c>
      <c r="I203" s="80">
        <v>43978</v>
      </c>
      <c r="J203" s="79"/>
      <c r="K203" s="81"/>
      <c r="L203" s="585"/>
      <c r="M203" s="77" t="s">
        <v>23</v>
      </c>
      <c r="N203" s="78">
        <v>1000</v>
      </c>
      <c r="O203" s="78">
        <v>0</v>
      </c>
      <c r="P203" s="78">
        <v>1000</v>
      </c>
      <c r="Q203" s="79" t="s">
        <v>38</v>
      </c>
      <c r="R203" s="79">
        <v>1014</v>
      </c>
      <c r="S203" s="80">
        <v>44317</v>
      </c>
      <c r="T203" s="79"/>
      <c r="U203" s="81"/>
      <c r="V203" s="585"/>
      <c r="W203" s="77" t="s">
        <v>23</v>
      </c>
      <c r="X203" s="78">
        <v>1000</v>
      </c>
      <c r="Y203" s="78">
        <v>0</v>
      </c>
      <c r="Z203" s="78">
        <v>1000</v>
      </c>
      <c r="AA203" s="79" t="s">
        <v>38</v>
      </c>
      <c r="AB203" s="79">
        <v>2287</v>
      </c>
      <c r="AC203" s="80">
        <v>44683</v>
      </c>
      <c r="AD203" s="558"/>
      <c r="AE203" s="697"/>
      <c r="AF203" s="585"/>
      <c r="AG203" s="77" t="s">
        <v>23</v>
      </c>
      <c r="AH203" s="78">
        <v>1000</v>
      </c>
      <c r="AI203" s="78"/>
      <c r="AJ203" s="78">
        <v>1000</v>
      </c>
      <c r="AK203" s="79" t="s">
        <v>50</v>
      </c>
      <c r="AL203" s="79">
        <v>3723</v>
      </c>
      <c r="AM203" s="80">
        <v>45048</v>
      </c>
      <c r="AN203" s="558"/>
      <c r="AO203" s="180"/>
      <c r="AP203" s="179"/>
    </row>
    <row r="204" spans="1:42" ht="23.1" customHeight="1" x14ac:dyDescent="0.25">
      <c r="A204" s="199"/>
      <c r="B204" s="879"/>
      <c r="C204" s="77" t="s">
        <v>24</v>
      </c>
      <c r="D204" s="78">
        <v>1000</v>
      </c>
      <c r="E204" s="78">
        <f>E205+10</f>
        <v>20</v>
      </c>
      <c r="F204" s="78">
        <v>0</v>
      </c>
      <c r="G204" s="79" t="s">
        <v>38</v>
      </c>
      <c r="H204" s="79" t="s">
        <v>38</v>
      </c>
      <c r="I204" s="80" t="s">
        <v>38</v>
      </c>
      <c r="J204" s="79"/>
      <c r="K204" s="81"/>
      <c r="L204" s="585"/>
      <c r="M204" s="77" t="s">
        <v>24</v>
      </c>
      <c r="N204" s="78">
        <v>1000</v>
      </c>
      <c r="O204" s="78">
        <v>0</v>
      </c>
      <c r="P204" s="78">
        <v>1000</v>
      </c>
      <c r="Q204" s="79" t="s">
        <v>38</v>
      </c>
      <c r="R204" s="79">
        <v>1016</v>
      </c>
      <c r="S204" s="80">
        <v>44348</v>
      </c>
      <c r="T204" s="79"/>
      <c r="U204" s="81"/>
      <c r="V204" s="585"/>
      <c r="W204" s="77" t="s">
        <v>24</v>
      </c>
      <c r="X204" s="78">
        <v>1000</v>
      </c>
      <c r="Y204" s="78">
        <v>0</v>
      </c>
      <c r="Z204" s="78">
        <v>1000</v>
      </c>
      <c r="AA204" s="79" t="s">
        <v>50</v>
      </c>
      <c r="AB204" s="79">
        <v>2361</v>
      </c>
      <c r="AC204" s="80">
        <v>44713</v>
      </c>
      <c r="AD204" s="558"/>
      <c r="AE204" s="697"/>
      <c r="AF204" s="585"/>
      <c r="AG204" s="77" t="s">
        <v>24</v>
      </c>
      <c r="AH204" s="78">
        <v>1000</v>
      </c>
      <c r="AI204" s="78"/>
      <c r="AJ204" s="78">
        <v>1000</v>
      </c>
      <c r="AK204" s="79" t="s">
        <v>50</v>
      </c>
      <c r="AL204" s="79">
        <v>3810</v>
      </c>
      <c r="AM204" s="80">
        <v>45079</v>
      </c>
      <c r="AN204" s="558"/>
      <c r="AO204" s="180"/>
      <c r="AP204" s="179"/>
    </row>
    <row r="205" spans="1:42" ht="23.1" customHeight="1" x14ac:dyDescent="0.25">
      <c r="A205" s="199"/>
      <c r="B205" s="879"/>
      <c r="C205" s="77" t="s">
        <v>25</v>
      </c>
      <c r="D205" s="78">
        <v>1000</v>
      </c>
      <c r="E205" s="78">
        <f>E206+10</f>
        <v>10</v>
      </c>
      <c r="F205" s="78">
        <v>0</v>
      </c>
      <c r="G205" s="79" t="s">
        <v>38</v>
      </c>
      <c r="H205" s="79" t="s">
        <v>38</v>
      </c>
      <c r="I205" s="80" t="s">
        <v>38</v>
      </c>
      <c r="J205" s="79"/>
      <c r="K205" s="81"/>
      <c r="L205" s="585"/>
      <c r="M205" s="77" t="s">
        <v>25</v>
      </c>
      <c r="N205" s="78">
        <v>1000</v>
      </c>
      <c r="O205" s="78">
        <v>0</v>
      </c>
      <c r="P205" s="78">
        <v>1000</v>
      </c>
      <c r="Q205" s="79" t="s">
        <v>38</v>
      </c>
      <c r="R205" s="79">
        <v>1087</v>
      </c>
      <c r="S205" s="80">
        <v>44378</v>
      </c>
      <c r="T205" s="79"/>
      <c r="U205" s="81"/>
      <c r="V205" s="585"/>
      <c r="W205" s="77" t="s">
        <v>25</v>
      </c>
      <c r="X205" s="78">
        <v>1000</v>
      </c>
      <c r="Y205" s="78">
        <v>0</v>
      </c>
      <c r="Z205" s="78">
        <v>1000</v>
      </c>
      <c r="AA205" s="79" t="s">
        <v>50</v>
      </c>
      <c r="AB205" s="79">
        <v>2472</v>
      </c>
      <c r="AC205" s="80">
        <v>44744</v>
      </c>
      <c r="AD205" s="558"/>
      <c r="AE205" s="697"/>
      <c r="AF205" s="585"/>
      <c r="AG205" s="77" t="s">
        <v>25</v>
      </c>
      <c r="AH205" s="78">
        <v>1000</v>
      </c>
      <c r="AI205" s="78"/>
      <c r="AJ205" s="78">
        <v>1000</v>
      </c>
      <c r="AK205" s="79" t="s">
        <v>50</v>
      </c>
      <c r="AL205" s="79">
        <v>3905</v>
      </c>
      <c r="AM205" s="80">
        <v>45108</v>
      </c>
      <c r="AN205" s="558"/>
      <c r="AO205" s="180"/>
      <c r="AP205" s="179"/>
    </row>
    <row r="206" spans="1:42" ht="23.1" customHeight="1" x14ac:dyDescent="0.25">
      <c r="A206" s="199"/>
      <c r="B206" s="879"/>
      <c r="C206" s="77" t="s">
        <v>26</v>
      </c>
      <c r="D206" s="78">
        <v>1000</v>
      </c>
      <c r="E206" s="78">
        <v>0</v>
      </c>
      <c r="F206" s="78">
        <v>3000</v>
      </c>
      <c r="G206" s="79" t="s">
        <v>38</v>
      </c>
      <c r="H206" s="79" t="s">
        <v>38</v>
      </c>
      <c r="I206" s="80">
        <v>44060</v>
      </c>
      <c r="J206" s="79"/>
      <c r="K206" s="81"/>
      <c r="L206" s="585"/>
      <c r="M206" s="77" t="s">
        <v>26</v>
      </c>
      <c r="N206" s="78">
        <v>1000</v>
      </c>
      <c r="O206" s="78">
        <v>0</v>
      </c>
      <c r="P206" s="78">
        <v>1000</v>
      </c>
      <c r="Q206" s="79" t="s">
        <v>38</v>
      </c>
      <c r="R206" s="79">
        <v>1179</v>
      </c>
      <c r="S206" s="80">
        <v>44410</v>
      </c>
      <c r="T206" s="79"/>
      <c r="U206" s="81"/>
      <c r="V206" s="585"/>
      <c r="W206" s="77" t="s">
        <v>26</v>
      </c>
      <c r="X206" s="78">
        <v>1000</v>
      </c>
      <c r="Y206" s="78">
        <v>0</v>
      </c>
      <c r="Z206" s="78">
        <v>1000</v>
      </c>
      <c r="AA206" s="79" t="s">
        <v>47</v>
      </c>
      <c r="AB206" s="79">
        <v>2576</v>
      </c>
      <c r="AC206" s="80">
        <v>44774</v>
      </c>
      <c r="AD206" s="558"/>
      <c r="AE206" s="697"/>
      <c r="AF206" s="585"/>
      <c r="AG206" s="77" t="s">
        <v>26</v>
      </c>
      <c r="AH206" s="78">
        <v>1000</v>
      </c>
      <c r="AI206" s="78"/>
      <c r="AJ206" s="78">
        <v>1000</v>
      </c>
      <c r="AK206" s="79" t="s">
        <v>50</v>
      </c>
      <c r="AL206" s="79">
        <v>4034</v>
      </c>
      <c r="AM206" s="80">
        <v>45140</v>
      </c>
      <c r="AN206" s="558"/>
      <c r="AO206" s="180"/>
      <c r="AP206" s="179"/>
    </row>
    <row r="207" spans="1:42" ht="23.1" customHeight="1" x14ac:dyDescent="0.25">
      <c r="A207" s="199"/>
      <c r="B207" s="879"/>
      <c r="C207" s="77" t="s">
        <v>27</v>
      </c>
      <c r="D207" s="78">
        <v>1000</v>
      </c>
      <c r="E207" s="78">
        <f>E208+10</f>
        <v>20</v>
      </c>
      <c r="F207" s="78">
        <v>0</v>
      </c>
      <c r="G207" s="79" t="s">
        <v>38</v>
      </c>
      <c r="H207" s="79" t="s">
        <v>38</v>
      </c>
      <c r="I207" s="80" t="s">
        <v>38</v>
      </c>
      <c r="J207" s="79"/>
      <c r="K207" s="81"/>
      <c r="L207" s="585"/>
      <c r="M207" s="77" t="s">
        <v>27</v>
      </c>
      <c r="N207" s="78">
        <v>1000</v>
      </c>
      <c r="O207" s="78">
        <v>0</v>
      </c>
      <c r="P207" s="78">
        <v>1000</v>
      </c>
      <c r="Q207" s="79" t="s">
        <v>38</v>
      </c>
      <c r="R207" s="79">
        <v>1239</v>
      </c>
      <c r="S207" s="80">
        <v>44440</v>
      </c>
      <c r="T207" s="79"/>
      <c r="U207" s="81"/>
      <c r="V207" s="585"/>
      <c r="W207" s="77" t="s">
        <v>27</v>
      </c>
      <c r="X207" s="78">
        <v>1000</v>
      </c>
      <c r="Y207" s="78">
        <v>0</v>
      </c>
      <c r="Z207" s="78">
        <v>1000</v>
      </c>
      <c r="AA207" s="79" t="s">
        <v>50</v>
      </c>
      <c r="AB207" s="79">
        <v>2691</v>
      </c>
      <c r="AC207" s="80">
        <v>44805</v>
      </c>
      <c r="AD207" s="558"/>
      <c r="AE207" s="697"/>
      <c r="AF207" s="585"/>
      <c r="AG207" s="77" t="s">
        <v>27</v>
      </c>
      <c r="AH207" s="78"/>
      <c r="AI207" s="78"/>
      <c r="AJ207" s="78"/>
      <c r="AK207" s="79"/>
      <c r="AL207" s="79"/>
      <c r="AM207" s="80"/>
      <c r="AN207" s="558"/>
      <c r="AO207" s="180"/>
      <c r="AP207" s="179"/>
    </row>
    <row r="208" spans="1:42" ht="23.1" customHeight="1" x14ac:dyDescent="0.25">
      <c r="A208" s="199"/>
      <c r="B208" s="879"/>
      <c r="C208" s="77" t="s">
        <v>28</v>
      </c>
      <c r="D208" s="78">
        <v>1000</v>
      </c>
      <c r="E208" s="78">
        <f>E209+10</f>
        <v>10</v>
      </c>
      <c r="F208" s="78">
        <v>0</v>
      </c>
      <c r="G208" s="79" t="s">
        <v>38</v>
      </c>
      <c r="H208" s="79" t="s">
        <v>38</v>
      </c>
      <c r="I208" s="80" t="s">
        <v>38</v>
      </c>
      <c r="J208" s="79"/>
      <c r="K208" s="81"/>
      <c r="L208" s="585"/>
      <c r="M208" s="77" t="s">
        <v>28</v>
      </c>
      <c r="N208" s="78">
        <v>1000</v>
      </c>
      <c r="O208" s="78">
        <v>0</v>
      </c>
      <c r="P208" s="78">
        <v>1000</v>
      </c>
      <c r="Q208" s="79" t="s">
        <v>38</v>
      </c>
      <c r="R208" s="79">
        <v>1326</v>
      </c>
      <c r="S208" s="80">
        <v>44470</v>
      </c>
      <c r="T208" s="79"/>
      <c r="U208" s="81"/>
      <c r="V208" s="585"/>
      <c r="W208" s="77" t="s">
        <v>28</v>
      </c>
      <c r="X208" s="78">
        <v>1000</v>
      </c>
      <c r="Y208" s="78">
        <v>0</v>
      </c>
      <c r="Z208" s="78">
        <v>1000</v>
      </c>
      <c r="AA208" s="79" t="s">
        <v>50</v>
      </c>
      <c r="AB208" s="79">
        <v>2883</v>
      </c>
      <c r="AC208" s="80">
        <v>44835</v>
      </c>
      <c r="AD208" s="558"/>
      <c r="AE208" s="697"/>
      <c r="AF208" s="585"/>
      <c r="AG208" s="77" t="s">
        <v>28</v>
      </c>
      <c r="AH208" s="78"/>
      <c r="AI208" s="78"/>
      <c r="AJ208" s="78"/>
      <c r="AK208" s="79"/>
      <c r="AL208" s="79"/>
      <c r="AM208" s="80"/>
      <c r="AN208" s="558"/>
      <c r="AO208" s="180"/>
      <c r="AP208" s="179"/>
    </row>
    <row r="209" spans="1:42" ht="23.1" customHeight="1" x14ac:dyDescent="0.25">
      <c r="A209" s="199"/>
      <c r="B209" s="879"/>
      <c r="C209" s="77" t="s">
        <v>29</v>
      </c>
      <c r="D209" s="78">
        <v>1000</v>
      </c>
      <c r="E209" s="78">
        <v>0</v>
      </c>
      <c r="F209" s="78">
        <v>3000</v>
      </c>
      <c r="G209" s="79" t="s">
        <v>38</v>
      </c>
      <c r="H209" s="79">
        <v>615</v>
      </c>
      <c r="I209" s="80">
        <v>44163</v>
      </c>
      <c r="J209" s="79"/>
      <c r="K209" s="81"/>
      <c r="L209" s="585"/>
      <c r="M209" s="77" t="s">
        <v>29</v>
      </c>
      <c r="N209" s="78">
        <v>1000</v>
      </c>
      <c r="O209" s="78">
        <v>0</v>
      </c>
      <c r="P209" s="78">
        <v>1000</v>
      </c>
      <c r="Q209" s="79" t="s">
        <v>38</v>
      </c>
      <c r="R209" s="79">
        <v>1400</v>
      </c>
      <c r="S209" s="80">
        <v>44501</v>
      </c>
      <c r="T209" s="79"/>
      <c r="U209" s="81"/>
      <c r="V209" s="585"/>
      <c r="W209" s="77" t="s">
        <v>29</v>
      </c>
      <c r="X209" s="78">
        <v>1000</v>
      </c>
      <c r="Y209" s="78">
        <v>0</v>
      </c>
      <c r="Z209" s="78">
        <v>1000</v>
      </c>
      <c r="AA209" s="79" t="s">
        <v>50</v>
      </c>
      <c r="AB209" s="79">
        <v>2988</v>
      </c>
      <c r="AC209" s="80">
        <v>44867</v>
      </c>
      <c r="AD209" s="558"/>
      <c r="AE209" s="697"/>
      <c r="AF209" s="585"/>
      <c r="AG209" s="77" t="s">
        <v>29</v>
      </c>
      <c r="AH209" s="78"/>
      <c r="AI209" s="78"/>
      <c r="AJ209" s="78"/>
      <c r="AK209" s="79"/>
      <c r="AL209" s="79"/>
      <c r="AM209" s="80"/>
      <c r="AN209" s="558"/>
      <c r="AO209" s="180"/>
      <c r="AP209" s="179"/>
    </row>
    <row r="210" spans="1:42" ht="23.1" customHeight="1" x14ac:dyDescent="0.25">
      <c r="A210" s="199"/>
      <c r="B210" s="879"/>
      <c r="C210" s="83" t="s">
        <v>30</v>
      </c>
      <c r="D210" s="84">
        <v>1000</v>
      </c>
      <c r="E210" s="78">
        <f>O199+10</f>
        <v>20</v>
      </c>
      <c r="F210" s="78">
        <v>0</v>
      </c>
      <c r="G210" s="79" t="s">
        <v>38</v>
      </c>
      <c r="H210" s="79" t="s">
        <v>38</v>
      </c>
      <c r="I210" s="80" t="s">
        <v>38</v>
      </c>
      <c r="J210" s="85"/>
      <c r="K210" s="86"/>
      <c r="L210" s="586"/>
      <c r="M210" s="83" t="s">
        <v>30</v>
      </c>
      <c r="N210" s="84">
        <v>1000</v>
      </c>
      <c r="O210" s="78">
        <v>0</v>
      </c>
      <c r="P210" s="78">
        <v>1000</v>
      </c>
      <c r="Q210" s="79" t="s">
        <v>38</v>
      </c>
      <c r="R210" s="79">
        <v>1590</v>
      </c>
      <c r="S210" s="80">
        <v>44533</v>
      </c>
      <c r="T210" s="79"/>
      <c r="U210" s="81"/>
      <c r="V210" s="586"/>
      <c r="W210" s="83" t="s">
        <v>30</v>
      </c>
      <c r="X210" s="84">
        <v>1000</v>
      </c>
      <c r="Y210" s="78">
        <v>0</v>
      </c>
      <c r="Z210" s="78">
        <v>1000</v>
      </c>
      <c r="AA210" s="79" t="s">
        <v>50</v>
      </c>
      <c r="AB210" s="79">
        <v>3053</v>
      </c>
      <c r="AC210" s="80">
        <v>44869</v>
      </c>
      <c r="AD210" s="558"/>
      <c r="AE210" s="697"/>
      <c r="AF210" s="586"/>
      <c r="AG210" s="83" t="s">
        <v>30</v>
      </c>
      <c r="AH210" s="84"/>
      <c r="AI210" s="78"/>
      <c r="AJ210" s="78"/>
      <c r="AK210" s="79"/>
      <c r="AL210" s="79"/>
      <c r="AM210" s="80"/>
      <c r="AN210" s="558"/>
      <c r="AO210" s="181"/>
      <c r="AP210" s="182"/>
    </row>
    <row r="211" spans="1:42" ht="23.1" customHeight="1" x14ac:dyDescent="0.25">
      <c r="A211" s="200"/>
      <c r="B211" s="880"/>
      <c r="C211" s="89"/>
      <c r="D211" s="90">
        <f>SUM(D199:D210)</f>
        <v>12000</v>
      </c>
      <c r="E211" s="90">
        <f>SUM(E199:E210)</f>
        <v>120</v>
      </c>
      <c r="F211" s="90">
        <f>SUM(F199:F210)</f>
        <v>11000</v>
      </c>
      <c r="G211" s="91"/>
      <c r="H211" s="91"/>
      <c r="I211" s="92"/>
      <c r="J211" s="91"/>
      <c r="K211" s="93"/>
      <c r="L211" s="587"/>
      <c r="M211" s="89"/>
      <c r="N211" s="90">
        <f>SUM(N198:N210)</f>
        <v>24000</v>
      </c>
      <c r="O211" s="90">
        <f>SUM(O198:O210)</f>
        <v>130</v>
      </c>
      <c r="P211" s="90">
        <f>SUM(P198:P210)</f>
        <v>24000</v>
      </c>
      <c r="Q211" s="91"/>
      <c r="R211" s="91"/>
      <c r="S211" s="91"/>
      <c r="T211" s="91"/>
      <c r="U211" s="93"/>
      <c r="V211" s="587"/>
      <c r="W211" s="89"/>
      <c r="X211" s="90">
        <f>SUM(X198:X210)</f>
        <v>36000</v>
      </c>
      <c r="Y211" s="90">
        <f>SUM(Y198:Y210)</f>
        <v>130</v>
      </c>
      <c r="Z211" s="90">
        <f>SUM(Z198:Z210)</f>
        <v>36000</v>
      </c>
      <c r="AA211" s="91"/>
      <c r="AB211" s="91"/>
      <c r="AC211" s="91"/>
      <c r="AD211" s="91"/>
      <c r="AE211" s="608"/>
      <c r="AF211" s="587"/>
      <c r="AG211" s="89"/>
      <c r="AH211" s="90">
        <f>SUM(AH198:AH210)</f>
        <v>44000</v>
      </c>
      <c r="AI211" s="90">
        <f>SUM(AI198:AI210)</f>
        <v>130</v>
      </c>
      <c r="AJ211" s="90">
        <f>SUM(AJ198:AJ210)</f>
        <v>44000</v>
      </c>
      <c r="AK211" s="91"/>
      <c r="AL211" s="91"/>
      <c r="AM211" s="91"/>
      <c r="AN211" s="91"/>
      <c r="AO211" s="90"/>
      <c r="AP211" s="91"/>
    </row>
    <row r="212" spans="1:42" ht="23.1" customHeight="1" x14ac:dyDescent="0.25">
      <c r="B212" s="106"/>
      <c r="C212" s="65"/>
      <c r="D212" s="66"/>
      <c r="E212" s="66"/>
      <c r="F212" s="66"/>
      <c r="G212" s="67"/>
      <c r="H212" s="67"/>
      <c r="I212" s="68"/>
      <c r="J212" s="67"/>
      <c r="K212" s="67"/>
      <c r="L212" s="588"/>
      <c r="M212" s="67"/>
      <c r="N212" s="66"/>
      <c r="O212" s="66"/>
      <c r="P212" s="66"/>
      <c r="Q212" s="67"/>
      <c r="R212" s="67"/>
      <c r="S212" s="67"/>
      <c r="T212" s="67"/>
      <c r="U212" s="67"/>
      <c r="V212" s="588"/>
      <c r="W212" s="67"/>
      <c r="X212" s="66"/>
      <c r="Y212" s="66"/>
      <c r="Z212" s="66"/>
      <c r="AA212" s="67"/>
      <c r="AB212" s="67"/>
      <c r="AC212" s="67"/>
      <c r="AD212" s="67"/>
      <c r="AE212" s="67"/>
      <c r="AF212" s="588"/>
      <c r="AG212" s="67"/>
      <c r="AH212" s="66"/>
      <c r="AI212" s="66"/>
      <c r="AJ212" s="66"/>
      <c r="AK212" s="67"/>
      <c r="AL212" s="67"/>
      <c r="AM212" s="67"/>
      <c r="AN212" s="67"/>
      <c r="AO212" s="777"/>
      <c r="AP212" s="123"/>
    </row>
    <row r="213" spans="1:42" ht="23.1" customHeight="1" x14ac:dyDescent="0.25">
      <c r="B213" s="107"/>
      <c r="C213" s="70"/>
      <c r="D213" s="71"/>
      <c r="E213" s="72"/>
      <c r="F213" s="73"/>
      <c r="G213" s="72"/>
      <c r="H213" s="73"/>
      <c r="I213" s="73"/>
      <c r="J213" s="73"/>
      <c r="K213" s="74"/>
      <c r="L213" s="584"/>
      <c r="M213" s="75" t="s">
        <v>42</v>
      </c>
      <c r="N213" s="76">
        <f>D226</f>
        <v>11500</v>
      </c>
      <c r="O213" s="76">
        <f>E226</f>
        <v>30</v>
      </c>
      <c r="P213" s="76">
        <f>F226</f>
        <v>11500</v>
      </c>
      <c r="Q213" s="72"/>
      <c r="R213" s="73"/>
      <c r="S213" s="73"/>
      <c r="T213" s="73"/>
      <c r="U213" s="74"/>
      <c r="V213" s="584"/>
      <c r="W213" s="75" t="s">
        <v>42</v>
      </c>
      <c r="X213" s="76">
        <f>N226</f>
        <v>23000</v>
      </c>
      <c r="Y213" s="76">
        <f>O226</f>
        <v>30</v>
      </c>
      <c r="Z213" s="76">
        <f>P226</f>
        <v>23000</v>
      </c>
      <c r="AA213" s="72"/>
      <c r="AB213" s="73"/>
      <c r="AC213" s="73"/>
      <c r="AD213" s="73"/>
      <c r="AE213" s="73"/>
      <c r="AF213" s="584"/>
      <c r="AG213" s="75" t="s">
        <v>42</v>
      </c>
      <c r="AH213" s="76">
        <f>X226</f>
        <v>35000</v>
      </c>
      <c r="AI213" s="76">
        <f>Y226</f>
        <v>30</v>
      </c>
      <c r="AJ213" s="76">
        <f>Z226</f>
        <v>36010</v>
      </c>
      <c r="AK213" s="72"/>
      <c r="AL213" s="73"/>
      <c r="AM213" s="73"/>
      <c r="AN213" s="73"/>
      <c r="AO213" s="776" t="s">
        <v>221</v>
      </c>
      <c r="AP213" s="183" t="s">
        <v>36</v>
      </c>
    </row>
    <row r="214" spans="1:42" ht="23.1" customHeight="1" x14ac:dyDescent="0.25">
      <c r="A214" s="201" t="s">
        <v>8</v>
      </c>
      <c r="B214" s="108">
        <v>223</v>
      </c>
      <c r="C214" s="77" t="s">
        <v>19</v>
      </c>
      <c r="D214" s="78">
        <v>1000</v>
      </c>
      <c r="E214" s="78">
        <f>E215+10</f>
        <v>20</v>
      </c>
      <c r="F214" s="78">
        <v>0</v>
      </c>
      <c r="G214" s="79" t="s">
        <v>38</v>
      </c>
      <c r="H214" s="79" t="s">
        <v>38</v>
      </c>
      <c r="I214" s="80" t="s">
        <v>38</v>
      </c>
      <c r="J214" s="79"/>
      <c r="K214" s="81"/>
      <c r="L214" s="589"/>
      <c r="M214" s="77" t="s">
        <v>19</v>
      </c>
      <c r="N214" s="78">
        <v>1000</v>
      </c>
      <c r="O214" s="78">
        <v>0</v>
      </c>
      <c r="P214" s="78">
        <v>11500</v>
      </c>
      <c r="Q214" s="79" t="s">
        <v>38</v>
      </c>
      <c r="R214" s="79">
        <v>684</v>
      </c>
      <c r="S214" s="80">
        <v>44200</v>
      </c>
      <c r="T214" s="79"/>
      <c r="U214" s="81"/>
      <c r="V214" s="589"/>
      <c r="W214" s="77" t="s">
        <v>19</v>
      </c>
      <c r="X214" s="78">
        <v>1000</v>
      </c>
      <c r="Y214" s="78">
        <v>0</v>
      </c>
      <c r="Z214" s="78">
        <v>1000</v>
      </c>
      <c r="AA214" s="79" t="s">
        <v>38</v>
      </c>
      <c r="AB214" s="79">
        <v>1677</v>
      </c>
      <c r="AC214" s="80">
        <v>44565</v>
      </c>
      <c r="AD214" s="651"/>
      <c r="AE214" s="607"/>
      <c r="AF214" s="589"/>
      <c r="AG214" s="77" t="s">
        <v>19</v>
      </c>
      <c r="AH214" s="78">
        <v>1000</v>
      </c>
      <c r="AI214" s="78"/>
      <c r="AJ214" s="78">
        <v>1000</v>
      </c>
      <c r="AK214" s="79" t="s">
        <v>923</v>
      </c>
      <c r="AL214" s="79">
        <v>3208</v>
      </c>
      <c r="AM214" s="80">
        <v>44929</v>
      </c>
      <c r="AN214" s="651"/>
      <c r="AO214" s="177">
        <f>AH226+AI226-AJ226</f>
        <v>20</v>
      </c>
      <c r="AP214" s="178" t="s">
        <v>1023</v>
      </c>
    </row>
    <row r="215" spans="1:42" ht="23.1" customHeight="1" x14ac:dyDescent="0.25">
      <c r="A215" s="199"/>
      <c r="B215" s="881" t="s">
        <v>889</v>
      </c>
      <c r="C215" s="77" t="s">
        <v>20</v>
      </c>
      <c r="D215" s="78">
        <v>1000</v>
      </c>
      <c r="E215" s="78">
        <f>E216+10</f>
        <v>10</v>
      </c>
      <c r="F215" s="78">
        <v>0</v>
      </c>
      <c r="G215" s="79" t="s">
        <v>38</v>
      </c>
      <c r="H215" s="79" t="s">
        <v>38</v>
      </c>
      <c r="I215" s="80" t="s">
        <v>38</v>
      </c>
      <c r="J215" s="79"/>
      <c r="K215" s="81"/>
      <c r="L215" s="589"/>
      <c r="M215" s="77" t="s">
        <v>20</v>
      </c>
      <c r="N215" s="78">
        <v>1000</v>
      </c>
      <c r="O215" s="78">
        <v>0</v>
      </c>
      <c r="P215" s="78">
        <v>0</v>
      </c>
      <c r="Q215" s="79" t="s">
        <v>38</v>
      </c>
      <c r="R215" s="79" t="s">
        <v>38</v>
      </c>
      <c r="S215" s="80" t="s">
        <v>38</v>
      </c>
      <c r="T215" s="79"/>
      <c r="U215" s="81"/>
      <c r="V215" s="589"/>
      <c r="W215" s="77" t="s">
        <v>20</v>
      </c>
      <c r="X215" s="78">
        <v>1000</v>
      </c>
      <c r="Y215" s="78">
        <v>0</v>
      </c>
      <c r="Z215" s="78">
        <v>1000</v>
      </c>
      <c r="AA215" s="79" t="s">
        <v>38</v>
      </c>
      <c r="AB215" s="79">
        <v>2032</v>
      </c>
      <c r="AC215" s="80">
        <v>44596</v>
      </c>
      <c r="AD215" s="558"/>
      <c r="AE215" s="697"/>
      <c r="AF215" s="589"/>
      <c r="AG215" s="77" t="s">
        <v>20</v>
      </c>
      <c r="AH215" s="78">
        <v>1000</v>
      </c>
      <c r="AI215" s="78"/>
      <c r="AJ215" s="78">
        <v>1000</v>
      </c>
      <c r="AK215" s="79" t="s">
        <v>923</v>
      </c>
      <c r="AL215" s="79">
        <v>3377</v>
      </c>
      <c r="AM215" s="80">
        <v>44961</v>
      </c>
      <c r="AN215" s="558"/>
      <c r="AO215" s="180"/>
      <c r="AP215" s="179"/>
    </row>
    <row r="216" spans="1:42" ht="23.1" customHeight="1" x14ac:dyDescent="0.25">
      <c r="A216" s="199"/>
      <c r="B216" s="879"/>
      <c r="C216" s="77" t="s">
        <v>21</v>
      </c>
      <c r="D216" s="78">
        <v>1000</v>
      </c>
      <c r="E216" s="78">
        <v>0</v>
      </c>
      <c r="F216" s="78">
        <v>11500</v>
      </c>
      <c r="G216" s="79" t="s">
        <v>73</v>
      </c>
      <c r="H216" s="79">
        <v>116</v>
      </c>
      <c r="I216" s="80">
        <v>43901</v>
      </c>
      <c r="J216" s="79"/>
      <c r="K216" s="81"/>
      <c r="L216" s="589"/>
      <c r="M216" s="77" t="s">
        <v>21</v>
      </c>
      <c r="N216" s="78">
        <v>1000</v>
      </c>
      <c r="O216" s="78">
        <v>0</v>
      </c>
      <c r="P216" s="78">
        <v>0</v>
      </c>
      <c r="Q216" s="79" t="s">
        <v>38</v>
      </c>
      <c r="R216" s="79" t="s">
        <v>38</v>
      </c>
      <c r="S216" s="80" t="s">
        <v>38</v>
      </c>
      <c r="T216" s="79"/>
      <c r="U216" s="81"/>
      <c r="V216" s="589"/>
      <c r="W216" s="77" t="s">
        <v>21</v>
      </c>
      <c r="X216" s="78">
        <v>1000</v>
      </c>
      <c r="Y216" s="78">
        <v>0</v>
      </c>
      <c r="Z216" s="78">
        <v>1000</v>
      </c>
      <c r="AA216" s="79" t="s">
        <v>38</v>
      </c>
      <c r="AB216" s="79">
        <v>2129</v>
      </c>
      <c r="AC216" s="80">
        <v>44626</v>
      </c>
      <c r="AD216" s="558"/>
      <c r="AE216" s="697"/>
      <c r="AF216" s="589"/>
      <c r="AG216" s="77" t="s">
        <v>21</v>
      </c>
      <c r="AH216" s="78">
        <v>1000</v>
      </c>
      <c r="AI216" s="78"/>
      <c r="AJ216" s="78">
        <v>1000</v>
      </c>
      <c r="AK216" s="79" t="s">
        <v>923</v>
      </c>
      <c r="AL216" s="79">
        <v>3534</v>
      </c>
      <c r="AM216" s="80">
        <v>44988</v>
      </c>
      <c r="AN216" s="558"/>
      <c r="AO216" s="180"/>
      <c r="AP216" s="179"/>
    </row>
    <row r="217" spans="1:42" ht="23.1" customHeight="1" x14ac:dyDescent="0.25">
      <c r="A217" s="199"/>
      <c r="B217" s="879"/>
      <c r="C217" s="77" t="s">
        <v>22</v>
      </c>
      <c r="D217" s="78">
        <v>1000</v>
      </c>
      <c r="E217" s="78">
        <v>0</v>
      </c>
      <c r="F217" s="78">
        <v>0</v>
      </c>
      <c r="G217" s="79" t="s">
        <v>38</v>
      </c>
      <c r="H217" s="79" t="s">
        <v>38</v>
      </c>
      <c r="I217" s="80" t="s">
        <v>38</v>
      </c>
      <c r="J217" s="79"/>
      <c r="K217" s="81"/>
      <c r="L217" s="589"/>
      <c r="M217" s="77" t="s">
        <v>22</v>
      </c>
      <c r="N217" s="78">
        <v>1000</v>
      </c>
      <c r="O217" s="78">
        <v>0</v>
      </c>
      <c r="P217" s="78">
        <v>0</v>
      </c>
      <c r="Q217" s="79" t="s">
        <v>38</v>
      </c>
      <c r="R217" s="79" t="s">
        <v>38</v>
      </c>
      <c r="S217" s="80" t="s">
        <v>38</v>
      </c>
      <c r="T217" s="79"/>
      <c r="U217" s="81"/>
      <c r="V217" s="589"/>
      <c r="W217" s="77" t="s">
        <v>22</v>
      </c>
      <c r="X217" s="78">
        <v>1000</v>
      </c>
      <c r="Y217" s="78">
        <v>0</v>
      </c>
      <c r="Z217" s="78">
        <v>1000</v>
      </c>
      <c r="AA217" s="79" t="s">
        <v>38</v>
      </c>
      <c r="AB217" s="79">
        <v>2212</v>
      </c>
      <c r="AC217" s="80">
        <v>44665</v>
      </c>
      <c r="AD217" s="558"/>
      <c r="AE217" s="697"/>
      <c r="AF217" s="589"/>
      <c r="AG217" s="77" t="s">
        <v>22</v>
      </c>
      <c r="AH217" s="78">
        <v>1000</v>
      </c>
      <c r="AI217" s="78"/>
      <c r="AJ217" s="78">
        <v>3000</v>
      </c>
      <c r="AK217" s="79" t="s">
        <v>923</v>
      </c>
      <c r="AL217" s="79">
        <v>3565</v>
      </c>
      <c r="AM217" s="80">
        <v>45018</v>
      </c>
      <c r="AN217" s="704" t="s">
        <v>966</v>
      </c>
      <c r="AO217" s="180">
        <v>20</v>
      </c>
      <c r="AP217" s="179" t="s">
        <v>848</v>
      </c>
    </row>
    <row r="218" spans="1:42" ht="23.1" customHeight="1" x14ac:dyDescent="0.25">
      <c r="A218" s="199"/>
      <c r="B218" s="879"/>
      <c r="C218" s="77" t="s">
        <v>23</v>
      </c>
      <c r="D218" s="78">
        <v>1000</v>
      </c>
      <c r="E218" s="78">
        <v>0</v>
      </c>
      <c r="F218" s="78">
        <v>0</v>
      </c>
      <c r="G218" s="79" t="s">
        <v>38</v>
      </c>
      <c r="H218" s="79" t="s">
        <v>38</v>
      </c>
      <c r="I218" s="80" t="s">
        <v>38</v>
      </c>
      <c r="J218" s="79"/>
      <c r="K218" s="81"/>
      <c r="L218" s="589"/>
      <c r="M218" s="77" t="s">
        <v>23</v>
      </c>
      <c r="N218" s="78">
        <v>1000</v>
      </c>
      <c r="O218" s="78">
        <v>0</v>
      </c>
      <c r="P218" s="78">
        <v>0</v>
      </c>
      <c r="Q218" s="79" t="s">
        <v>38</v>
      </c>
      <c r="R218" s="79" t="s">
        <v>38</v>
      </c>
      <c r="S218" s="80" t="s">
        <v>38</v>
      </c>
      <c r="T218" s="79"/>
      <c r="U218" s="81"/>
      <c r="V218" s="589"/>
      <c r="W218" s="77" t="s">
        <v>23</v>
      </c>
      <c r="X218" s="78">
        <v>1000</v>
      </c>
      <c r="Y218" s="78">
        <v>0</v>
      </c>
      <c r="Z218" s="78">
        <v>1000</v>
      </c>
      <c r="AA218" s="79" t="s">
        <v>38</v>
      </c>
      <c r="AB218" s="79">
        <v>2297</v>
      </c>
      <c r="AC218" s="80">
        <v>44685</v>
      </c>
      <c r="AD218" s="558"/>
      <c r="AE218" s="697"/>
      <c r="AF218" s="589"/>
      <c r="AG218" s="77" t="s">
        <v>23</v>
      </c>
      <c r="AH218" s="78">
        <v>1000</v>
      </c>
      <c r="AI218" s="78"/>
      <c r="AJ218" s="78"/>
      <c r="AK218" s="79"/>
      <c r="AL218" s="79"/>
      <c r="AM218" s="80"/>
      <c r="AN218" s="558"/>
      <c r="AO218" s="180"/>
      <c r="AP218" s="179"/>
    </row>
    <row r="219" spans="1:42" ht="23.1" customHeight="1" x14ac:dyDescent="0.25">
      <c r="A219" s="199"/>
      <c r="B219" s="879"/>
      <c r="C219" s="77" t="s">
        <v>24</v>
      </c>
      <c r="D219" s="78">
        <v>1000</v>
      </c>
      <c r="E219" s="78">
        <v>0</v>
      </c>
      <c r="F219" s="78">
        <v>0</v>
      </c>
      <c r="G219" s="79" t="s">
        <v>38</v>
      </c>
      <c r="H219" s="79" t="s">
        <v>38</v>
      </c>
      <c r="I219" s="80" t="s">
        <v>38</v>
      </c>
      <c r="J219" s="79"/>
      <c r="K219" s="81"/>
      <c r="L219" s="589"/>
      <c r="M219" s="77" t="s">
        <v>24</v>
      </c>
      <c r="N219" s="78">
        <v>1000</v>
      </c>
      <c r="O219" s="78">
        <v>0</v>
      </c>
      <c r="P219" s="78">
        <v>0</v>
      </c>
      <c r="Q219" s="79" t="s">
        <v>38</v>
      </c>
      <c r="R219" s="79" t="s">
        <v>38</v>
      </c>
      <c r="S219" s="80" t="s">
        <v>38</v>
      </c>
      <c r="T219" s="79"/>
      <c r="U219" s="81"/>
      <c r="V219" s="589"/>
      <c r="W219" s="77" t="s">
        <v>24</v>
      </c>
      <c r="X219" s="78">
        <v>1000</v>
      </c>
      <c r="Y219" s="78">
        <v>0</v>
      </c>
      <c r="Z219" s="78">
        <v>1000</v>
      </c>
      <c r="AA219" s="79" t="s">
        <v>38</v>
      </c>
      <c r="AB219" s="79">
        <v>2374</v>
      </c>
      <c r="AC219" s="80">
        <v>44717</v>
      </c>
      <c r="AD219" s="558"/>
      <c r="AE219" s="697"/>
      <c r="AF219" s="589"/>
      <c r="AG219" s="77" t="s">
        <v>24</v>
      </c>
      <c r="AH219" s="78">
        <v>1000</v>
      </c>
      <c r="AI219" s="78"/>
      <c r="AJ219" s="78"/>
      <c r="AK219" s="79"/>
      <c r="AL219" s="79"/>
      <c r="AM219" s="80"/>
      <c r="AN219" s="558"/>
      <c r="AO219" s="180"/>
      <c r="AP219" s="179"/>
    </row>
    <row r="220" spans="1:42" ht="23.1" customHeight="1" x14ac:dyDescent="0.25">
      <c r="A220" s="199"/>
      <c r="B220" s="879"/>
      <c r="C220" s="77" t="s">
        <v>25</v>
      </c>
      <c r="D220" s="78">
        <v>1000</v>
      </c>
      <c r="E220" s="78">
        <v>0</v>
      </c>
      <c r="F220" s="78">
        <v>0</v>
      </c>
      <c r="G220" s="79" t="s">
        <v>38</v>
      </c>
      <c r="H220" s="79" t="s">
        <v>38</v>
      </c>
      <c r="I220" s="80" t="s">
        <v>38</v>
      </c>
      <c r="J220" s="79"/>
      <c r="K220" s="81"/>
      <c r="L220" s="585"/>
      <c r="M220" s="77" t="s">
        <v>25</v>
      </c>
      <c r="N220" s="78">
        <v>1000</v>
      </c>
      <c r="O220" s="78">
        <v>0</v>
      </c>
      <c r="P220" s="78">
        <v>0</v>
      </c>
      <c r="Q220" s="79" t="s">
        <v>38</v>
      </c>
      <c r="R220" s="79" t="s">
        <v>38</v>
      </c>
      <c r="S220" s="80" t="s">
        <v>38</v>
      </c>
      <c r="T220" s="79"/>
      <c r="U220" s="81"/>
      <c r="V220" s="585"/>
      <c r="W220" s="77" t="s">
        <v>25</v>
      </c>
      <c r="X220" s="78">
        <v>1000</v>
      </c>
      <c r="Y220" s="78">
        <v>0</v>
      </c>
      <c r="Z220" s="78">
        <v>1000</v>
      </c>
      <c r="AA220" s="79" t="s">
        <v>44</v>
      </c>
      <c r="AB220" s="79">
        <v>2490</v>
      </c>
      <c r="AC220" s="80">
        <v>44747</v>
      </c>
      <c r="AD220" s="558"/>
      <c r="AE220" s="697"/>
      <c r="AF220" s="585"/>
      <c r="AG220" s="77" t="s">
        <v>25</v>
      </c>
      <c r="AH220" s="78">
        <v>1000</v>
      </c>
      <c r="AI220" s="78"/>
      <c r="AJ220" s="78"/>
      <c r="AK220" s="79"/>
      <c r="AL220" s="79"/>
      <c r="AM220" s="80"/>
      <c r="AN220" s="558"/>
      <c r="AO220" s="180"/>
      <c r="AP220" s="179"/>
    </row>
    <row r="221" spans="1:42" ht="23.1" customHeight="1" x14ac:dyDescent="0.25">
      <c r="A221" s="199"/>
      <c r="B221" s="879"/>
      <c r="C221" s="77" t="s">
        <v>26</v>
      </c>
      <c r="D221" s="78">
        <v>1000</v>
      </c>
      <c r="E221" s="78">
        <v>0</v>
      </c>
      <c r="F221" s="78">
        <v>0</v>
      </c>
      <c r="G221" s="79" t="s">
        <v>38</v>
      </c>
      <c r="H221" s="79" t="s">
        <v>38</v>
      </c>
      <c r="I221" s="80" t="s">
        <v>38</v>
      </c>
      <c r="J221" s="79"/>
      <c r="K221" s="81"/>
      <c r="L221" s="585"/>
      <c r="M221" s="77" t="s">
        <v>26</v>
      </c>
      <c r="N221" s="78">
        <v>1000</v>
      </c>
      <c r="O221" s="78">
        <v>0</v>
      </c>
      <c r="P221" s="78">
        <v>0</v>
      </c>
      <c r="Q221" s="79" t="s">
        <v>38</v>
      </c>
      <c r="R221" s="79" t="s">
        <v>38</v>
      </c>
      <c r="S221" s="80" t="s">
        <v>38</v>
      </c>
      <c r="T221" s="79"/>
      <c r="U221" s="81"/>
      <c r="V221" s="585"/>
      <c r="W221" s="77" t="s">
        <v>26</v>
      </c>
      <c r="X221" s="78">
        <v>1000</v>
      </c>
      <c r="Y221" s="78">
        <v>0</v>
      </c>
      <c r="Z221" s="78">
        <v>1000</v>
      </c>
      <c r="AA221" s="79" t="s">
        <v>44</v>
      </c>
      <c r="AB221" s="79">
        <v>2569</v>
      </c>
      <c r="AC221" s="80">
        <v>44773</v>
      </c>
      <c r="AD221" s="558"/>
      <c r="AE221" s="697"/>
      <c r="AF221" s="585"/>
      <c r="AG221" s="77" t="s">
        <v>26</v>
      </c>
      <c r="AH221" s="78">
        <v>1000</v>
      </c>
      <c r="AI221" s="78"/>
      <c r="AJ221" s="78">
        <v>1000</v>
      </c>
      <c r="AK221" s="79" t="s">
        <v>44</v>
      </c>
      <c r="AL221" s="79">
        <v>3931</v>
      </c>
      <c r="AM221" s="80">
        <v>45112</v>
      </c>
      <c r="AN221" s="558"/>
      <c r="AO221" s="180"/>
      <c r="AP221" s="179"/>
    </row>
    <row r="222" spans="1:42" ht="23.1" customHeight="1" x14ac:dyDescent="0.25">
      <c r="A222" s="199"/>
      <c r="B222" s="879"/>
      <c r="C222" s="77" t="s">
        <v>27</v>
      </c>
      <c r="D222" s="78">
        <v>1000</v>
      </c>
      <c r="E222" s="78">
        <v>0</v>
      </c>
      <c r="F222" s="78">
        <v>0</v>
      </c>
      <c r="G222" s="79" t="s">
        <v>38</v>
      </c>
      <c r="H222" s="79" t="s">
        <v>38</v>
      </c>
      <c r="I222" s="80" t="s">
        <v>38</v>
      </c>
      <c r="J222" s="79"/>
      <c r="K222" s="81"/>
      <c r="L222" s="585"/>
      <c r="M222" s="77" t="s">
        <v>27</v>
      </c>
      <c r="N222" s="78">
        <v>1000</v>
      </c>
      <c r="O222" s="78">
        <v>0</v>
      </c>
      <c r="P222" s="78">
        <v>0</v>
      </c>
      <c r="Q222" s="79" t="s">
        <v>38</v>
      </c>
      <c r="R222" s="79" t="s">
        <v>38</v>
      </c>
      <c r="S222" s="80" t="s">
        <v>38</v>
      </c>
      <c r="T222" s="79"/>
      <c r="U222" s="81"/>
      <c r="V222" s="585"/>
      <c r="W222" s="77" t="s">
        <v>27</v>
      </c>
      <c r="X222" s="78">
        <v>1000</v>
      </c>
      <c r="Y222" s="78">
        <v>0</v>
      </c>
      <c r="Z222" s="78">
        <v>1000</v>
      </c>
      <c r="AA222" s="79" t="s">
        <v>44</v>
      </c>
      <c r="AB222" s="79">
        <v>2801</v>
      </c>
      <c r="AC222" s="80">
        <v>44807</v>
      </c>
      <c r="AD222" s="558"/>
      <c r="AE222" s="697"/>
      <c r="AF222" s="585"/>
      <c r="AG222" s="77" t="s">
        <v>27</v>
      </c>
      <c r="AH222" s="78"/>
      <c r="AI222" s="78"/>
      <c r="AJ222" s="78"/>
      <c r="AK222" s="79"/>
      <c r="AL222" s="79"/>
      <c r="AM222" s="80"/>
      <c r="AN222" s="558"/>
      <c r="AO222" s="180"/>
      <c r="AP222" s="179"/>
    </row>
    <row r="223" spans="1:42" ht="23.1" customHeight="1" x14ac:dyDescent="0.25">
      <c r="A223" s="199"/>
      <c r="B223" s="879"/>
      <c r="C223" s="77" t="s">
        <v>28</v>
      </c>
      <c r="D223" s="78">
        <v>1000</v>
      </c>
      <c r="E223" s="78">
        <v>0</v>
      </c>
      <c r="F223" s="78">
        <v>0</v>
      </c>
      <c r="G223" s="79" t="s">
        <v>38</v>
      </c>
      <c r="H223" s="79" t="s">
        <v>38</v>
      </c>
      <c r="I223" s="80" t="s">
        <v>38</v>
      </c>
      <c r="J223" s="79"/>
      <c r="K223" s="81"/>
      <c r="L223" s="585"/>
      <c r="M223" s="77" t="s">
        <v>28</v>
      </c>
      <c r="N223" s="78">
        <v>1000</v>
      </c>
      <c r="O223" s="78">
        <v>0</v>
      </c>
      <c r="P223" s="78">
        <v>0</v>
      </c>
      <c r="Q223" s="79" t="s">
        <v>38</v>
      </c>
      <c r="R223" s="79" t="s">
        <v>38</v>
      </c>
      <c r="S223" s="80" t="s">
        <v>38</v>
      </c>
      <c r="T223" s="79"/>
      <c r="U223" s="81"/>
      <c r="V223" s="585"/>
      <c r="W223" s="77" t="s">
        <v>28</v>
      </c>
      <c r="X223" s="78">
        <v>1000</v>
      </c>
      <c r="Y223" s="78">
        <v>0</v>
      </c>
      <c r="Z223" s="78">
        <v>2010</v>
      </c>
      <c r="AA223" s="79" t="s">
        <v>44</v>
      </c>
      <c r="AB223" s="79">
        <v>2837</v>
      </c>
      <c r="AC223" s="80">
        <v>44814</v>
      </c>
      <c r="AD223" s="558"/>
      <c r="AE223" s="697"/>
      <c r="AF223" s="585"/>
      <c r="AG223" s="77" t="s">
        <v>28</v>
      </c>
      <c r="AH223" s="78"/>
      <c r="AI223" s="78"/>
      <c r="AJ223" s="78"/>
      <c r="AK223" s="79"/>
      <c r="AL223" s="79"/>
      <c r="AM223" s="80"/>
      <c r="AN223" s="558"/>
      <c r="AO223" s="180"/>
      <c r="AP223" s="179"/>
    </row>
    <row r="224" spans="1:42" ht="23.1" customHeight="1" x14ac:dyDescent="0.25">
      <c r="A224" s="199"/>
      <c r="B224" s="879"/>
      <c r="C224" s="77" t="s">
        <v>29</v>
      </c>
      <c r="D224" s="78">
        <v>1000</v>
      </c>
      <c r="E224" s="78">
        <v>0</v>
      </c>
      <c r="F224" s="78">
        <v>0</v>
      </c>
      <c r="G224" s="79" t="s">
        <v>38</v>
      </c>
      <c r="H224" s="79" t="s">
        <v>38</v>
      </c>
      <c r="I224" s="80" t="s">
        <v>38</v>
      </c>
      <c r="J224" s="79"/>
      <c r="K224" s="81"/>
      <c r="L224" s="585"/>
      <c r="M224" s="77" t="s">
        <v>29</v>
      </c>
      <c r="N224" s="78">
        <v>1000</v>
      </c>
      <c r="O224" s="78">
        <v>0</v>
      </c>
      <c r="P224" s="78">
        <v>0</v>
      </c>
      <c r="Q224" s="79" t="s">
        <v>38</v>
      </c>
      <c r="R224" s="79" t="s">
        <v>38</v>
      </c>
      <c r="S224" s="80" t="s">
        <v>38</v>
      </c>
      <c r="T224" s="79"/>
      <c r="U224" s="81"/>
      <c r="V224" s="585"/>
      <c r="W224" s="77" t="s">
        <v>29</v>
      </c>
      <c r="X224" s="78">
        <v>1000</v>
      </c>
      <c r="Y224" s="78">
        <v>0</v>
      </c>
      <c r="Z224" s="78">
        <v>1000</v>
      </c>
      <c r="AA224" s="79" t="s">
        <v>44</v>
      </c>
      <c r="AB224" s="79">
        <v>2887</v>
      </c>
      <c r="AC224" s="80">
        <v>44835</v>
      </c>
      <c r="AD224" s="558"/>
      <c r="AE224" s="697"/>
      <c r="AF224" s="585"/>
      <c r="AG224" s="77" t="s">
        <v>29</v>
      </c>
      <c r="AH224" s="78"/>
      <c r="AI224" s="78"/>
      <c r="AJ224" s="78"/>
      <c r="AK224" s="79"/>
      <c r="AL224" s="79"/>
      <c r="AM224" s="80"/>
      <c r="AN224" s="558"/>
      <c r="AO224" s="180"/>
      <c r="AP224" s="179"/>
    </row>
    <row r="225" spans="1:42" ht="23.1" customHeight="1" x14ac:dyDescent="0.25">
      <c r="A225" s="199"/>
      <c r="B225" s="879"/>
      <c r="C225" s="83" t="s">
        <v>30</v>
      </c>
      <c r="D225" s="42">
        <v>500</v>
      </c>
      <c r="E225" s="78">
        <v>0</v>
      </c>
      <c r="F225" s="78">
        <v>0</v>
      </c>
      <c r="G225" s="79" t="s">
        <v>38</v>
      </c>
      <c r="H225" s="79" t="s">
        <v>38</v>
      </c>
      <c r="I225" s="80" t="s">
        <v>38</v>
      </c>
      <c r="J225" s="85"/>
      <c r="K225" s="86"/>
      <c r="L225" s="586"/>
      <c r="M225" s="83" t="s">
        <v>30</v>
      </c>
      <c r="N225" s="42">
        <v>500</v>
      </c>
      <c r="O225" s="78">
        <v>0</v>
      </c>
      <c r="P225" s="78">
        <v>0</v>
      </c>
      <c r="Q225" s="79" t="s">
        <v>38</v>
      </c>
      <c r="R225" s="79" t="s">
        <v>38</v>
      </c>
      <c r="S225" s="80" t="s">
        <v>38</v>
      </c>
      <c r="T225" s="79"/>
      <c r="U225" s="81"/>
      <c r="V225" s="586"/>
      <c r="W225" s="83" t="s">
        <v>30</v>
      </c>
      <c r="X225" s="78">
        <v>1000</v>
      </c>
      <c r="Y225" s="78">
        <v>0</v>
      </c>
      <c r="Z225" s="78">
        <v>1000</v>
      </c>
      <c r="AA225" s="79" t="s">
        <v>44</v>
      </c>
      <c r="AB225" s="79">
        <v>3019</v>
      </c>
      <c r="AC225" s="80">
        <v>44872</v>
      </c>
      <c r="AD225" s="558"/>
      <c r="AE225" s="697"/>
      <c r="AF225" s="586"/>
      <c r="AG225" s="83" t="s">
        <v>30</v>
      </c>
      <c r="AH225" s="78"/>
      <c r="AI225" s="78"/>
      <c r="AJ225" s="78"/>
      <c r="AK225" s="79"/>
      <c r="AL225" s="79"/>
      <c r="AM225" s="80"/>
      <c r="AN225" s="558"/>
      <c r="AO225" s="181"/>
      <c r="AP225" s="182"/>
    </row>
    <row r="226" spans="1:42" ht="23.1" customHeight="1" x14ac:dyDescent="0.25">
      <c r="A226" s="200"/>
      <c r="B226" s="880"/>
      <c r="C226" s="89"/>
      <c r="D226" s="90">
        <f>SUM(D214:D225)</f>
        <v>11500</v>
      </c>
      <c r="E226" s="90">
        <f>SUM(E214:E225)</f>
        <v>30</v>
      </c>
      <c r="F226" s="90">
        <f>SUM(F214:F225)</f>
        <v>11500</v>
      </c>
      <c r="G226" s="91"/>
      <c r="H226" s="91"/>
      <c r="I226" s="92"/>
      <c r="J226" s="91"/>
      <c r="K226" s="93"/>
      <c r="L226" s="587"/>
      <c r="M226" s="89"/>
      <c r="N226" s="90">
        <f>SUM(N213:N225)</f>
        <v>23000</v>
      </c>
      <c r="O226" s="90">
        <f>SUM(O213:O225)</f>
        <v>30</v>
      </c>
      <c r="P226" s="90">
        <f>SUM(P213:P225)</f>
        <v>23000</v>
      </c>
      <c r="Q226" s="91"/>
      <c r="R226" s="91"/>
      <c r="S226" s="91"/>
      <c r="T226" s="91"/>
      <c r="U226" s="93"/>
      <c r="V226" s="587"/>
      <c r="W226" s="89"/>
      <c r="X226" s="90">
        <f>SUM(X213:X225)</f>
        <v>35000</v>
      </c>
      <c r="Y226" s="90">
        <f>SUM(Y213:Y225)</f>
        <v>30</v>
      </c>
      <c r="Z226" s="90">
        <f>SUM(Z213:Z225)</f>
        <v>36010</v>
      </c>
      <c r="AA226" s="91"/>
      <c r="AB226" s="91"/>
      <c r="AC226" s="91"/>
      <c r="AD226" s="91"/>
      <c r="AE226" s="608"/>
      <c r="AF226" s="587"/>
      <c r="AG226" s="89"/>
      <c r="AH226" s="90">
        <f>SUM(AH213:AH225)</f>
        <v>43000</v>
      </c>
      <c r="AI226" s="90">
        <f>SUM(AI213:AI225)</f>
        <v>30</v>
      </c>
      <c r="AJ226" s="90">
        <f>SUM(AJ213:AJ225)</f>
        <v>43010</v>
      </c>
      <c r="AK226" s="91"/>
      <c r="AL226" s="91"/>
      <c r="AM226" s="91"/>
      <c r="AN226" s="91"/>
      <c r="AO226" s="90"/>
      <c r="AP226" s="91"/>
    </row>
    <row r="227" spans="1:42" ht="23.1" customHeight="1" x14ac:dyDescent="0.25">
      <c r="B227" s="106"/>
      <c r="C227" s="65"/>
      <c r="D227" s="66"/>
      <c r="E227" s="66"/>
      <c r="F227" s="66"/>
      <c r="G227" s="67"/>
      <c r="H227" s="67"/>
      <c r="I227" s="68"/>
      <c r="J227" s="67"/>
      <c r="K227" s="67"/>
      <c r="L227" s="588"/>
      <c r="M227" s="67"/>
      <c r="N227" s="66"/>
      <c r="O227" s="66"/>
      <c r="P227" s="66"/>
      <c r="Q227" s="67"/>
      <c r="R227" s="67"/>
      <c r="S227" s="67"/>
      <c r="T227" s="67"/>
      <c r="U227" s="67"/>
      <c r="V227" s="588"/>
      <c r="W227" s="67"/>
      <c r="X227" s="66"/>
      <c r="Y227" s="66"/>
      <c r="Z227" s="66"/>
      <c r="AA227" s="67"/>
      <c r="AB227" s="67"/>
      <c r="AC227" s="67"/>
      <c r="AD227" s="67"/>
      <c r="AE227" s="67"/>
      <c r="AF227" s="588"/>
      <c r="AG227" s="67"/>
      <c r="AH227" s="66"/>
      <c r="AI227" s="66"/>
      <c r="AJ227" s="66"/>
      <c r="AK227" s="67"/>
      <c r="AL227" s="67"/>
      <c r="AM227" s="67"/>
      <c r="AN227" s="67"/>
      <c r="AO227" s="777"/>
      <c r="AP227" s="123"/>
    </row>
    <row r="228" spans="1:42" ht="23.1" customHeight="1" x14ac:dyDescent="0.25">
      <c r="B228" s="107"/>
      <c r="C228" s="70"/>
      <c r="D228" s="71"/>
      <c r="E228" s="72"/>
      <c r="F228" s="73"/>
      <c r="G228" s="72"/>
      <c r="H228" s="73"/>
      <c r="I228" s="73"/>
      <c r="J228" s="73"/>
      <c r="K228" s="74"/>
      <c r="L228" s="584"/>
      <c r="M228" s="75" t="s">
        <v>42</v>
      </c>
      <c r="N228" s="76">
        <f>D241</f>
        <v>12000</v>
      </c>
      <c r="O228" s="76">
        <f>E241</f>
        <v>360</v>
      </c>
      <c r="P228" s="76">
        <f>F241</f>
        <v>6000</v>
      </c>
      <c r="Q228" s="72"/>
      <c r="R228" s="73"/>
      <c r="S228" s="73"/>
      <c r="T228" s="73"/>
      <c r="U228" s="74"/>
      <c r="V228" s="584"/>
      <c r="W228" s="75" t="s">
        <v>42</v>
      </c>
      <c r="X228" s="76">
        <f>N241</f>
        <v>24000</v>
      </c>
      <c r="Y228" s="76">
        <f>O241</f>
        <v>520</v>
      </c>
      <c r="Z228" s="76">
        <f>P241</f>
        <v>20000</v>
      </c>
      <c r="AA228" s="72"/>
      <c r="AB228" s="73"/>
      <c r="AC228" s="73"/>
      <c r="AD228" s="73"/>
      <c r="AE228" s="73"/>
      <c r="AF228" s="584"/>
      <c r="AG228" s="75" t="s">
        <v>42</v>
      </c>
      <c r="AH228" s="76">
        <f>X241</f>
        <v>36000</v>
      </c>
      <c r="AI228" s="76">
        <f>Y241</f>
        <v>520</v>
      </c>
      <c r="AJ228" s="76">
        <f>Z241</f>
        <v>36100</v>
      </c>
      <c r="AK228" s="72"/>
      <c r="AL228" s="73"/>
      <c r="AM228" s="73"/>
      <c r="AN228" s="73"/>
      <c r="AO228" s="776" t="s">
        <v>221</v>
      </c>
      <c r="AP228" s="183" t="s">
        <v>36</v>
      </c>
    </row>
    <row r="229" spans="1:42" ht="23.1" customHeight="1" x14ac:dyDescent="0.25">
      <c r="A229" s="201" t="s">
        <v>8</v>
      </c>
      <c r="B229" s="108">
        <v>224</v>
      </c>
      <c r="C229" s="77" t="s">
        <v>19</v>
      </c>
      <c r="D229" s="78">
        <v>1000</v>
      </c>
      <c r="E229" s="78">
        <f>E230+10</f>
        <v>50</v>
      </c>
      <c r="F229" s="78">
        <v>0</v>
      </c>
      <c r="G229" s="79" t="s">
        <v>38</v>
      </c>
      <c r="H229" s="79" t="s">
        <v>38</v>
      </c>
      <c r="I229" s="80" t="s">
        <v>38</v>
      </c>
      <c r="J229" s="79"/>
      <c r="K229" s="81"/>
      <c r="L229" s="585"/>
      <c r="M229" s="77" t="s">
        <v>19</v>
      </c>
      <c r="N229" s="78">
        <v>1000</v>
      </c>
      <c r="O229" s="78">
        <v>0</v>
      </c>
      <c r="P229" s="78">
        <v>7000</v>
      </c>
      <c r="Q229" s="79" t="s">
        <v>38</v>
      </c>
      <c r="R229" s="79">
        <v>686</v>
      </c>
      <c r="S229" s="80">
        <v>44200</v>
      </c>
      <c r="T229" s="79"/>
      <c r="U229" s="81"/>
      <c r="V229" s="585"/>
      <c r="W229" s="77" t="s">
        <v>19</v>
      </c>
      <c r="X229" s="78">
        <v>1000</v>
      </c>
      <c r="Y229" s="78">
        <v>0</v>
      </c>
      <c r="Z229" s="78">
        <v>16100</v>
      </c>
      <c r="AA229" s="79" t="s">
        <v>44</v>
      </c>
      <c r="AB229" s="79">
        <v>1841</v>
      </c>
      <c r="AC229" s="80">
        <v>44574</v>
      </c>
      <c r="AD229" s="651"/>
      <c r="AE229" s="607"/>
      <c r="AF229" s="585"/>
      <c r="AG229" s="77" t="s">
        <v>19</v>
      </c>
      <c r="AH229" s="78">
        <v>1000</v>
      </c>
      <c r="AI229" s="78"/>
      <c r="AJ229" s="78">
        <v>11500</v>
      </c>
      <c r="AK229" s="79" t="s">
        <v>44</v>
      </c>
      <c r="AL229" s="79">
        <v>3239</v>
      </c>
      <c r="AM229" s="80">
        <v>44931</v>
      </c>
      <c r="AN229" s="651"/>
      <c r="AO229" s="177">
        <f>AH241+AI241-AJ241</f>
        <v>-80</v>
      </c>
      <c r="AP229" s="178" t="s">
        <v>968</v>
      </c>
    </row>
    <row r="230" spans="1:42" ht="23.1" customHeight="1" x14ac:dyDescent="0.25">
      <c r="A230" s="199"/>
      <c r="B230" s="879" t="s">
        <v>83</v>
      </c>
      <c r="C230" s="77" t="s">
        <v>20</v>
      </c>
      <c r="D230" s="78">
        <v>1000</v>
      </c>
      <c r="E230" s="78">
        <f>E231+10</f>
        <v>40</v>
      </c>
      <c r="F230" s="78">
        <v>0</v>
      </c>
      <c r="G230" s="79" t="s">
        <v>38</v>
      </c>
      <c r="H230" s="79" t="s">
        <v>38</v>
      </c>
      <c r="I230" s="80" t="s">
        <v>38</v>
      </c>
      <c r="J230" s="79"/>
      <c r="K230" s="81"/>
      <c r="L230" s="585"/>
      <c r="M230" s="77" t="s">
        <v>20</v>
      </c>
      <c r="N230" s="78">
        <v>1000</v>
      </c>
      <c r="O230" s="78">
        <f>O231+10</f>
        <v>20</v>
      </c>
      <c r="P230" s="78">
        <v>0</v>
      </c>
      <c r="Q230" s="79" t="s">
        <v>38</v>
      </c>
      <c r="R230" s="79" t="s">
        <v>38</v>
      </c>
      <c r="S230" s="80" t="s">
        <v>38</v>
      </c>
      <c r="T230" s="79"/>
      <c r="U230" s="81"/>
      <c r="V230" s="585"/>
      <c r="W230" s="77" t="s">
        <v>20</v>
      </c>
      <c r="X230" s="78">
        <v>1000</v>
      </c>
      <c r="Y230" s="78">
        <v>0</v>
      </c>
      <c r="Z230" s="78">
        <v>0</v>
      </c>
      <c r="AA230" s="79" t="s">
        <v>38</v>
      </c>
      <c r="AB230" s="79" t="s">
        <v>38</v>
      </c>
      <c r="AC230" s="80" t="s">
        <v>38</v>
      </c>
      <c r="AD230" s="558"/>
      <c r="AE230" s="697"/>
      <c r="AF230" s="585"/>
      <c r="AG230" s="77" t="s">
        <v>20</v>
      </c>
      <c r="AH230" s="78">
        <v>1000</v>
      </c>
      <c r="AI230" s="78"/>
      <c r="AJ230" s="78"/>
      <c r="AK230" s="79"/>
      <c r="AL230" s="79"/>
      <c r="AM230" s="80"/>
      <c r="AN230" s="558"/>
      <c r="AO230" s="180"/>
      <c r="AP230" s="179"/>
    </row>
    <row r="231" spans="1:42" ht="23.1" customHeight="1" x14ac:dyDescent="0.25">
      <c r="A231" s="199"/>
      <c r="B231" s="879"/>
      <c r="C231" s="77" t="s">
        <v>21</v>
      </c>
      <c r="D231" s="78">
        <v>1000</v>
      </c>
      <c r="E231" s="78">
        <f>E232+10</f>
        <v>30</v>
      </c>
      <c r="F231" s="78">
        <v>0</v>
      </c>
      <c r="G231" s="79" t="s">
        <v>38</v>
      </c>
      <c r="H231" s="79" t="s">
        <v>38</v>
      </c>
      <c r="I231" s="80" t="s">
        <v>38</v>
      </c>
      <c r="J231" s="79"/>
      <c r="K231" s="81"/>
      <c r="L231" s="585"/>
      <c r="M231" s="77" t="s">
        <v>21</v>
      </c>
      <c r="N231" s="78">
        <v>1000</v>
      </c>
      <c r="O231" s="78">
        <f>O232+10</f>
        <v>10</v>
      </c>
      <c r="P231" s="78">
        <v>0</v>
      </c>
      <c r="Q231" s="79" t="s">
        <v>38</v>
      </c>
      <c r="R231" s="79" t="s">
        <v>38</v>
      </c>
      <c r="S231" s="80" t="s">
        <v>38</v>
      </c>
      <c r="T231" s="79"/>
      <c r="U231" s="81"/>
      <c r="V231" s="585"/>
      <c r="W231" s="77" t="s">
        <v>21</v>
      </c>
      <c r="X231" s="78">
        <v>1000</v>
      </c>
      <c r="Y231" s="78">
        <v>0</v>
      </c>
      <c r="Z231" s="78">
        <v>0</v>
      </c>
      <c r="AA231" s="79" t="s">
        <v>38</v>
      </c>
      <c r="AB231" s="79" t="s">
        <v>38</v>
      </c>
      <c r="AC231" s="80" t="s">
        <v>38</v>
      </c>
      <c r="AD231" s="558"/>
      <c r="AE231" s="697"/>
      <c r="AF231" s="585"/>
      <c r="AG231" s="77" t="s">
        <v>21</v>
      </c>
      <c r="AH231" s="78">
        <v>1000</v>
      </c>
      <c r="AI231" s="78"/>
      <c r="AJ231" s="78"/>
      <c r="AK231" s="79"/>
      <c r="AL231" s="79"/>
      <c r="AM231" s="80"/>
      <c r="AN231" s="558"/>
      <c r="AO231" s="180"/>
      <c r="AP231" s="179"/>
    </row>
    <row r="232" spans="1:42" ht="23.1" customHeight="1" x14ac:dyDescent="0.25">
      <c r="A232" s="199"/>
      <c r="B232" s="879"/>
      <c r="C232" s="77" t="s">
        <v>22</v>
      </c>
      <c r="D232" s="78">
        <v>1000</v>
      </c>
      <c r="E232" s="78">
        <f>E233+10</f>
        <v>20</v>
      </c>
      <c r="F232" s="78">
        <v>0</v>
      </c>
      <c r="G232" s="79" t="s">
        <v>38</v>
      </c>
      <c r="H232" s="79" t="s">
        <v>38</v>
      </c>
      <c r="I232" s="80" t="s">
        <v>38</v>
      </c>
      <c r="J232" s="79"/>
      <c r="K232" s="81"/>
      <c r="L232" s="585"/>
      <c r="M232" s="77" t="s">
        <v>22</v>
      </c>
      <c r="N232" s="78">
        <v>1000</v>
      </c>
      <c r="O232" s="78">
        <v>0</v>
      </c>
      <c r="P232" s="78">
        <v>4000</v>
      </c>
      <c r="Q232" s="79" t="s">
        <v>38</v>
      </c>
      <c r="R232" s="79">
        <v>957</v>
      </c>
      <c r="S232" s="80">
        <v>44309</v>
      </c>
      <c r="T232" s="79"/>
      <c r="U232" s="81"/>
      <c r="V232" s="585"/>
      <c r="W232" s="77" t="s">
        <v>22</v>
      </c>
      <c r="X232" s="78">
        <v>1000</v>
      </c>
      <c r="Y232" s="78">
        <v>0</v>
      </c>
      <c r="Z232" s="78">
        <v>0</v>
      </c>
      <c r="AA232" s="79" t="s">
        <v>38</v>
      </c>
      <c r="AB232" s="79" t="s">
        <v>38</v>
      </c>
      <c r="AC232" s="80" t="s">
        <v>38</v>
      </c>
      <c r="AD232" s="558"/>
      <c r="AE232" s="697"/>
      <c r="AF232" s="585"/>
      <c r="AG232" s="77" t="s">
        <v>22</v>
      </c>
      <c r="AH232" s="78">
        <v>1000</v>
      </c>
      <c r="AI232" s="78"/>
      <c r="AJ232" s="78"/>
      <c r="AK232" s="79"/>
      <c r="AL232" s="79"/>
      <c r="AM232" s="80"/>
      <c r="AN232" s="558"/>
      <c r="AO232" s="180" t="s">
        <v>985</v>
      </c>
      <c r="AP232" s="179"/>
    </row>
    <row r="233" spans="1:42" ht="23.1" customHeight="1" x14ac:dyDescent="0.25">
      <c r="A233" s="199"/>
      <c r="B233" s="879"/>
      <c r="C233" s="77" t="s">
        <v>23</v>
      </c>
      <c r="D233" s="78">
        <v>1000</v>
      </c>
      <c r="E233" s="78">
        <f>E234+10</f>
        <v>10</v>
      </c>
      <c r="F233" s="78">
        <v>0</v>
      </c>
      <c r="G233" s="79" t="s">
        <v>38</v>
      </c>
      <c r="H233" s="79" t="s">
        <v>38</v>
      </c>
      <c r="I233" s="80" t="s">
        <v>38</v>
      </c>
      <c r="J233" s="79"/>
      <c r="K233" s="81"/>
      <c r="L233" s="585"/>
      <c r="M233" s="77" t="s">
        <v>23</v>
      </c>
      <c r="N233" s="78">
        <v>1000</v>
      </c>
      <c r="O233" s="78">
        <v>0</v>
      </c>
      <c r="P233" s="78">
        <v>0</v>
      </c>
      <c r="Q233" s="79" t="s">
        <v>38</v>
      </c>
      <c r="R233" s="79" t="s">
        <v>38</v>
      </c>
      <c r="S233" s="80" t="s">
        <v>38</v>
      </c>
      <c r="T233" s="79"/>
      <c r="U233" s="81"/>
      <c r="V233" s="585"/>
      <c r="W233" s="77" t="s">
        <v>23</v>
      </c>
      <c r="X233" s="78">
        <v>1000</v>
      </c>
      <c r="Y233" s="78">
        <v>0</v>
      </c>
      <c r="Z233" s="78">
        <v>0</v>
      </c>
      <c r="AA233" s="79" t="s">
        <v>38</v>
      </c>
      <c r="AB233" s="79" t="s">
        <v>38</v>
      </c>
      <c r="AC233" s="80" t="s">
        <v>38</v>
      </c>
      <c r="AD233" s="558"/>
      <c r="AE233" s="697"/>
      <c r="AF233" s="585"/>
      <c r="AG233" s="77" t="s">
        <v>23</v>
      </c>
      <c r="AH233" s="78">
        <v>1000</v>
      </c>
      <c r="AI233" s="78"/>
      <c r="AJ233" s="78"/>
      <c r="AK233" s="79"/>
      <c r="AL233" s="79"/>
      <c r="AM233" s="80"/>
      <c r="AN233" s="558"/>
      <c r="AO233" s="180"/>
      <c r="AP233" s="179"/>
    </row>
    <row r="234" spans="1:42" ht="23.1" customHeight="1" x14ac:dyDescent="0.25">
      <c r="A234" s="199"/>
      <c r="B234" s="879"/>
      <c r="C234" s="77" t="s">
        <v>24</v>
      </c>
      <c r="D234" s="78">
        <v>1000</v>
      </c>
      <c r="E234" s="78">
        <v>0</v>
      </c>
      <c r="F234" s="78">
        <v>6000</v>
      </c>
      <c r="G234" s="79" t="s">
        <v>38</v>
      </c>
      <c r="H234" s="79">
        <v>291</v>
      </c>
      <c r="I234" s="80">
        <v>43990</v>
      </c>
      <c r="J234" s="79"/>
      <c r="K234" s="81"/>
      <c r="L234" s="585"/>
      <c r="M234" s="77" t="s">
        <v>24</v>
      </c>
      <c r="N234" s="78">
        <v>1000</v>
      </c>
      <c r="O234" s="78">
        <f>O235+10</f>
        <v>20</v>
      </c>
      <c r="P234" s="78">
        <v>0</v>
      </c>
      <c r="Q234" s="79" t="s">
        <v>38</v>
      </c>
      <c r="R234" s="79" t="s">
        <v>38</v>
      </c>
      <c r="S234" s="80" t="s">
        <v>38</v>
      </c>
      <c r="T234" s="79"/>
      <c r="U234" s="81"/>
      <c r="V234" s="585"/>
      <c r="W234" s="77" t="s">
        <v>24</v>
      </c>
      <c r="X234" s="78">
        <v>1000</v>
      </c>
      <c r="Y234" s="78">
        <v>0</v>
      </c>
      <c r="Z234" s="78">
        <v>0</v>
      </c>
      <c r="AA234" s="79" t="s">
        <v>38</v>
      </c>
      <c r="AB234" s="79" t="s">
        <v>38</v>
      </c>
      <c r="AC234" s="80" t="s">
        <v>38</v>
      </c>
      <c r="AD234" s="558"/>
      <c r="AE234" s="697"/>
      <c r="AF234" s="585"/>
      <c r="AG234" s="77" t="s">
        <v>24</v>
      </c>
      <c r="AH234" s="78">
        <v>1000</v>
      </c>
      <c r="AI234" s="78"/>
      <c r="AJ234" s="78"/>
      <c r="AK234" s="79"/>
      <c r="AL234" s="79"/>
      <c r="AM234" s="80"/>
      <c r="AN234" s="558"/>
      <c r="AO234" s="180"/>
      <c r="AP234" s="179"/>
    </row>
    <row r="235" spans="1:42" ht="23.1" customHeight="1" x14ac:dyDescent="0.25">
      <c r="A235" s="199"/>
      <c r="B235" s="879"/>
      <c r="C235" s="77" t="s">
        <v>25</v>
      </c>
      <c r="D235" s="78">
        <v>1000</v>
      </c>
      <c r="E235" s="78">
        <f>E236+10</f>
        <v>60</v>
      </c>
      <c r="F235" s="78">
        <v>0</v>
      </c>
      <c r="G235" s="79" t="s">
        <v>38</v>
      </c>
      <c r="H235" s="79" t="s">
        <v>38</v>
      </c>
      <c r="I235" s="80" t="s">
        <v>38</v>
      </c>
      <c r="J235" s="79"/>
      <c r="K235" s="81"/>
      <c r="L235" s="585"/>
      <c r="M235" s="77" t="s">
        <v>25</v>
      </c>
      <c r="N235" s="78">
        <v>1000</v>
      </c>
      <c r="O235" s="78">
        <f>O236+10</f>
        <v>10</v>
      </c>
      <c r="P235" s="78">
        <v>0</v>
      </c>
      <c r="Q235" s="79" t="s">
        <v>38</v>
      </c>
      <c r="R235" s="79" t="s">
        <v>38</v>
      </c>
      <c r="S235" s="80" t="s">
        <v>38</v>
      </c>
      <c r="T235" s="79"/>
      <c r="U235" s="81"/>
      <c r="V235" s="585"/>
      <c r="W235" s="77" t="s">
        <v>25</v>
      </c>
      <c r="X235" s="78">
        <v>1000</v>
      </c>
      <c r="Y235" s="78">
        <v>0</v>
      </c>
      <c r="Z235" s="78">
        <v>0</v>
      </c>
      <c r="AA235" s="79" t="s">
        <v>38</v>
      </c>
      <c r="AB235" s="79" t="s">
        <v>38</v>
      </c>
      <c r="AC235" s="80" t="s">
        <v>38</v>
      </c>
      <c r="AD235" s="558"/>
      <c r="AE235" s="697"/>
      <c r="AF235" s="585"/>
      <c r="AG235" s="77" t="s">
        <v>25</v>
      </c>
      <c r="AH235" s="78">
        <v>1000</v>
      </c>
      <c r="AI235" s="78"/>
      <c r="AJ235" s="78"/>
      <c r="AK235" s="79"/>
      <c r="AL235" s="79"/>
      <c r="AM235" s="80"/>
      <c r="AN235" s="558"/>
      <c r="AO235" s="180"/>
      <c r="AP235" s="179"/>
    </row>
    <row r="236" spans="1:42" ht="23.1" customHeight="1" x14ac:dyDescent="0.25">
      <c r="A236" s="199"/>
      <c r="B236" s="879"/>
      <c r="C236" s="77" t="s">
        <v>26</v>
      </c>
      <c r="D236" s="78">
        <v>1000</v>
      </c>
      <c r="E236" s="78">
        <f>E237+10</f>
        <v>50</v>
      </c>
      <c r="F236" s="78">
        <v>0</v>
      </c>
      <c r="G236" s="79" t="s">
        <v>38</v>
      </c>
      <c r="H236" s="79" t="s">
        <v>38</v>
      </c>
      <c r="I236" s="80" t="s">
        <v>38</v>
      </c>
      <c r="J236" s="79"/>
      <c r="K236" s="81"/>
      <c r="L236" s="585"/>
      <c r="M236" s="77" t="s">
        <v>26</v>
      </c>
      <c r="N236" s="78">
        <v>1000</v>
      </c>
      <c r="O236" s="78">
        <v>0</v>
      </c>
      <c r="P236" s="78">
        <v>3000</v>
      </c>
      <c r="Q236" s="79" t="s">
        <v>38</v>
      </c>
      <c r="R236" s="79">
        <v>1229</v>
      </c>
      <c r="S236" s="80">
        <v>44429</v>
      </c>
      <c r="T236" s="79"/>
      <c r="U236" s="81"/>
      <c r="V236" s="585"/>
      <c r="W236" s="77" t="s">
        <v>26</v>
      </c>
      <c r="X236" s="78">
        <v>1000</v>
      </c>
      <c r="Y236" s="78">
        <v>0</v>
      </c>
      <c r="Z236" s="78">
        <v>0</v>
      </c>
      <c r="AA236" s="79" t="s">
        <v>38</v>
      </c>
      <c r="AB236" s="79" t="s">
        <v>38</v>
      </c>
      <c r="AC236" s="80" t="s">
        <v>38</v>
      </c>
      <c r="AD236" s="558"/>
      <c r="AE236" s="697"/>
      <c r="AF236" s="585"/>
      <c r="AG236" s="77" t="s">
        <v>26</v>
      </c>
      <c r="AH236" s="78">
        <v>1000</v>
      </c>
      <c r="AI236" s="78"/>
      <c r="AJ236" s="78"/>
      <c r="AK236" s="79"/>
      <c r="AL236" s="79"/>
      <c r="AM236" s="80"/>
      <c r="AN236" s="558"/>
      <c r="AO236" s="180"/>
      <c r="AP236" s="179"/>
    </row>
    <row r="237" spans="1:42" ht="23.1" customHeight="1" x14ac:dyDescent="0.25">
      <c r="A237" s="199"/>
      <c r="B237" s="879"/>
      <c r="C237" s="77" t="s">
        <v>27</v>
      </c>
      <c r="D237" s="78">
        <v>1000</v>
      </c>
      <c r="E237" s="78">
        <f>E238+10</f>
        <v>40</v>
      </c>
      <c r="F237" s="78">
        <v>0</v>
      </c>
      <c r="G237" s="79" t="s">
        <v>38</v>
      </c>
      <c r="H237" s="79" t="s">
        <v>38</v>
      </c>
      <c r="I237" s="80" t="s">
        <v>38</v>
      </c>
      <c r="J237" s="79"/>
      <c r="K237" s="81"/>
      <c r="L237" s="585"/>
      <c r="M237" s="77" t="s">
        <v>27</v>
      </c>
      <c r="N237" s="78">
        <v>1000</v>
      </c>
      <c r="O237" s="78">
        <f>O238+10</f>
        <v>40</v>
      </c>
      <c r="P237" s="78">
        <v>0</v>
      </c>
      <c r="Q237" s="79" t="s">
        <v>38</v>
      </c>
      <c r="R237" s="79" t="s">
        <v>38</v>
      </c>
      <c r="S237" s="80" t="s">
        <v>38</v>
      </c>
      <c r="T237" s="79"/>
      <c r="U237" s="81"/>
      <c r="V237" s="585"/>
      <c r="W237" s="77" t="s">
        <v>27</v>
      </c>
      <c r="X237" s="78">
        <v>1000</v>
      </c>
      <c r="Y237" s="78">
        <v>0</v>
      </c>
      <c r="Z237" s="78">
        <v>0</v>
      </c>
      <c r="AA237" s="79" t="s">
        <v>38</v>
      </c>
      <c r="AB237" s="79" t="s">
        <v>38</v>
      </c>
      <c r="AC237" s="80" t="s">
        <v>38</v>
      </c>
      <c r="AD237" s="558"/>
      <c r="AE237" s="697"/>
      <c r="AF237" s="585"/>
      <c r="AG237" s="77" t="s">
        <v>27</v>
      </c>
      <c r="AH237" s="78">
        <v>1000</v>
      </c>
      <c r="AI237" s="78"/>
      <c r="AJ237" s="78"/>
      <c r="AK237" s="79"/>
      <c r="AL237" s="79"/>
      <c r="AM237" s="80"/>
      <c r="AN237" s="558"/>
      <c r="AO237" s="180"/>
      <c r="AP237" s="179"/>
    </row>
    <row r="238" spans="1:42" ht="23.1" customHeight="1" x14ac:dyDescent="0.25">
      <c r="A238" s="199"/>
      <c r="B238" s="879"/>
      <c r="C238" s="77" t="s">
        <v>28</v>
      </c>
      <c r="D238" s="78">
        <v>1000</v>
      </c>
      <c r="E238" s="78">
        <f>E239+10</f>
        <v>30</v>
      </c>
      <c r="F238" s="78">
        <v>0</v>
      </c>
      <c r="G238" s="79" t="s">
        <v>38</v>
      </c>
      <c r="H238" s="79" t="s">
        <v>38</v>
      </c>
      <c r="I238" s="80" t="s">
        <v>38</v>
      </c>
      <c r="J238" s="79"/>
      <c r="K238" s="81"/>
      <c r="L238" s="585"/>
      <c r="M238" s="77" t="s">
        <v>28</v>
      </c>
      <c r="N238" s="78">
        <v>1000</v>
      </c>
      <c r="O238" s="78">
        <f>O239+10</f>
        <v>30</v>
      </c>
      <c r="P238" s="78">
        <v>0</v>
      </c>
      <c r="Q238" s="79" t="s">
        <v>38</v>
      </c>
      <c r="R238" s="79" t="s">
        <v>38</v>
      </c>
      <c r="S238" s="80" t="s">
        <v>38</v>
      </c>
      <c r="T238" s="79"/>
      <c r="U238" s="81"/>
      <c r="V238" s="585"/>
      <c r="W238" s="77" t="s">
        <v>28</v>
      </c>
      <c r="X238" s="78">
        <v>1000</v>
      </c>
      <c r="Y238" s="78">
        <v>0</v>
      </c>
      <c r="Z238" s="78">
        <v>0</v>
      </c>
      <c r="AA238" s="79" t="s">
        <v>38</v>
      </c>
      <c r="AB238" s="79" t="s">
        <v>38</v>
      </c>
      <c r="AC238" s="80" t="s">
        <v>38</v>
      </c>
      <c r="AD238" s="558"/>
      <c r="AE238" s="697"/>
      <c r="AF238" s="585"/>
      <c r="AG238" s="77" t="s">
        <v>28</v>
      </c>
      <c r="AH238" s="78">
        <v>1000</v>
      </c>
      <c r="AI238" s="78"/>
      <c r="AJ238" s="78"/>
      <c r="AK238" s="79"/>
      <c r="AL238" s="79"/>
      <c r="AM238" s="80"/>
      <c r="AN238" s="558"/>
      <c r="AO238" s="180"/>
      <c r="AP238" s="179"/>
    </row>
    <row r="239" spans="1:42" ht="23.1" customHeight="1" x14ac:dyDescent="0.25">
      <c r="A239" s="199"/>
      <c r="B239" s="879"/>
      <c r="C239" s="77" t="s">
        <v>29</v>
      </c>
      <c r="D239" s="78">
        <v>1000</v>
      </c>
      <c r="E239" s="78">
        <f>E240+10</f>
        <v>20</v>
      </c>
      <c r="F239" s="78">
        <v>0</v>
      </c>
      <c r="G239" s="79" t="s">
        <v>38</v>
      </c>
      <c r="H239" s="79" t="s">
        <v>38</v>
      </c>
      <c r="I239" s="80" t="s">
        <v>38</v>
      </c>
      <c r="J239" s="79"/>
      <c r="K239" s="81"/>
      <c r="L239" s="585"/>
      <c r="M239" s="77" t="s">
        <v>29</v>
      </c>
      <c r="N239" s="78">
        <v>1000</v>
      </c>
      <c r="O239" s="78">
        <f>O240+10</f>
        <v>20</v>
      </c>
      <c r="P239" s="78">
        <v>0</v>
      </c>
      <c r="Q239" s="79" t="s">
        <v>38</v>
      </c>
      <c r="R239" s="79" t="s">
        <v>38</v>
      </c>
      <c r="S239" s="80" t="s">
        <v>38</v>
      </c>
      <c r="T239" s="79"/>
      <c r="U239" s="81"/>
      <c r="V239" s="585"/>
      <c r="W239" s="77" t="s">
        <v>29</v>
      </c>
      <c r="X239" s="78">
        <v>1000</v>
      </c>
      <c r="Y239" s="78">
        <v>0</v>
      </c>
      <c r="Z239" s="78">
        <v>0</v>
      </c>
      <c r="AA239" s="79" t="s">
        <v>38</v>
      </c>
      <c r="AB239" s="79" t="s">
        <v>38</v>
      </c>
      <c r="AC239" s="80" t="s">
        <v>38</v>
      </c>
      <c r="AD239" s="558"/>
      <c r="AE239" s="697"/>
      <c r="AF239" s="585"/>
      <c r="AG239" s="77" t="s">
        <v>29</v>
      </c>
      <c r="AH239" s="78">
        <v>1000</v>
      </c>
      <c r="AI239" s="78"/>
      <c r="AJ239" s="78"/>
      <c r="AK239" s="79"/>
      <c r="AL239" s="79"/>
      <c r="AM239" s="80"/>
      <c r="AN239" s="558"/>
      <c r="AO239" s="180"/>
      <c r="AP239" s="179"/>
    </row>
    <row r="240" spans="1:42" ht="23.1" customHeight="1" x14ac:dyDescent="0.25">
      <c r="A240" s="199"/>
      <c r="B240" s="879"/>
      <c r="C240" s="83" t="s">
        <v>30</v>
      </c>
      <c r="D240" s="84">
        <v>1000</v>
      </c>
      <c r="E240" s="78">
        <v>10</v>
      </c>
      <c r="F240" s="78">
        <v>0</v>
      </c>
      <c r="G240" s="79" t="s">
        <v>38</v>
      </c>
      <c r="H240" s="79" t="s">
        <v>38</v>
      </c>
      <c r="I240" s="80" t="s">
        <v>38</v>
      </c>
      <c r="J240" s="85"/>
      <c r="K240" s="86"/>
      <c r="L240" s="586"/>
      <c r="M240" s="83" t="s">
        <v>30</v>
      </c>
      <c r="N240" s="84">
        <v>1000</v>
      </c>
      <c r="O240" s="78">
        <v>10</v>
      </c>
      <c r="P240" s="78">
        <v>0</v>
      </c>
      <c r="Q240" s="79" t="s">
        <v>38</v>
      </c>
      <c r="R240" s="79" t="s">
        <v>38</v>
      </c>
      <c r="S240" s="80" t="s">
        <v>38</v>
      </c>
      <c r="T240" s="79"/>
      <c r="U240" s="81"/>
      <c r="V240" s="586"/>
      <c r="W240" s="83" t="s">
        <v>30</v>
      </c>
      <c r="X240" s="78">
        <v>1000</v>
      </c>
      <c r="Y240" s="78">
        <v>0</v>
      </c>
      <c r="Z240" s="78">
        <v>0</v>
      </c>
      <c r="AA240" s="79" t="s">
        <v>38</v>
      </c>
      <c r="AB240" s="79" t="s">
        <v>38</v>
      </c>
      <c r="AC240" s="80" t="s">
        <v>38</v>
      </c>
      <c r="AD240" s="558"/>
      <c r="AE240" s="697"/>
      <c r="AF240" s="586"/>
      <c r="AG240" s="83" t="s">
        <v>30</v>
      </c>
      <c r="AH240" s="78"/>
      <c r="AI240" s="78"/>
      <c r="AJ240" s="78"/>
      <c r="AK240" s="79"/>
      <c r="AL240" s="79"/>
      <c r="AM240" s="80"/>
      <c r="AN240" s="558"/>
      <c r="AO240" s="181"/>
      <c r="AP240" s="182"/>
    </row>
    <row r="241" spans="1:42" ht="23.1" customHeight="1" thickBot="1" x14ac:dyDescent="0.3">
      <c r="A241" s="200"/>
      <c r="B241" s="880"/>
      <c r="C241" s="89"/>
      <c r="D241" s="90">
        <f>SUM(D229:D240)</f>
        <v>12000</v>
      </c>
      <c r="E241" s="90">
        <f>SUM(E229:E240)</f>
        <v>360</v>
      </c>
      <c r="F241" s="90">
        <f>SUM(F229:F240)</f>
        <v>6000</v>
      </c>
      <c r="G241" s="91"/>
      <c r="H241" s="91"/>
      <c r="I241" s="92"/>
      <c r="J241" s="91"/>
      <c r="K241" s="93"/>
      <c r="L241" s="612"/>
      <c r="M241" s="89"/>
      <c r="N241" s="90">
        <f>SUM(N228:N240)</f>
        <v>24000</v>
      </c>
      <c r="O241" s="90">
        <f>SUM(O228:O240)</f>
        <v>520</v>
      </c>
      <c r="P241" s="90">
        <f>SUM(P228:P240)</f>
        <v>20000</v>
      </c>
      <c r="Q241" s="91"/>
      <c r="R241" s="91"/>
      <c r="S241" s="91"/>
      <c r="T241" s="91"/>
      <c r="U241" s="93"/>
      <c r="V241" s="612"/>
      <c r="W241" s="89"/>
      <c r="X241" s="90">
        <f>SUM(X228:X240)</f>
        <v>36000</v>
      </c>
      <c r="Y241" s="90">
        <f>SUM(Y228:Y240)</f>
        <v>520</v>
      </c>
      <c r="Z241" s="90">
        <f>SUM(Z228:Z240)</f>
        <v>36100</v>
      </c>
      <c r="AA241" s="91"/>
      <c r="AB241" s="91"/>
      <c r="AC241" s="91"/>
      <c r="AD241" s="91"/>
      <c r="AE241" s="67"/>
      <c r="AF241" s="612"/>
      <c r="AG241" s="89"/>
      <c r="AH241" s="90">
        <f>SUM(AH228:AH240)</f>
        <v>47000</v>
      </c>
      <c r="AI241" s="90">
        <f>SUM(AI228:AI240)</f>
        <v>520</v>
      </c>
      <c r="AJ241" s="90">
        <f>SUM(AJ228:AJ240)</f>
        <v>47600</v>
      </c>
      <c r="AK241" s="91"/>
      <c r="AL241" s="91"/>
      <c r="AM241" s="91"/>
      <c r="AN241" s="91"/>
      <c r="AO241" s="90"/>
      <c r="AP241" s="91"/>
    </row>
    <row r="242" spans="1:42" ht="23.1" customHeight="1" x14ac:dyDescent="0.25"/>
    <row r="243" spans="1:42" ht="23.25" customHeight="1" x14ac:dyDescent="0.25"/>
  </sheetData>
  <sheetProtection algorithmName="SHA-512" hashValue="rG80xFcHxt6R/mGvEdIEMsjBwGHH7y5FF6+DgYQj35qTqXjUV5rTkZaFfJgEWoATF/4CyBv7O9Ar/vb34Hxx6w==" saltValue="zdHwcSCyOmzaAvf0vCE50A==" spinCount="100000" sheet="1" objects="1" scenarios="1" selectLockedCells="1" selectUnlockedCells="1"/>
  <mergeCells count="17">
    <mergeCell ref="AN172:AN173"/>
    <mergeCell ref="B5:B16"/>
    <mergeCell ref="B20:B31"/>
    <mergeCell ref="B230:B241"/>
    <mergeCell ref="B35:B46"/>
    <mergeCell ref="B50:B61"/>
    <mergeCell ref="B95:B106"/>
    <mergeCell ref="B110:B121"/>
    <mergeCell ref="B155:B166"/>
    <mergeCell ref="B170:B181"/>
    <mergeCell ref="B185:B196"/>
    <mergeCell ref="B200:B211"/>
    <mergeCell ref="B215:B226"/>
    <mergeCell ref="B65:B76"/>
    <mergeCell ref="B80:B91"/>
    <mergeCell ref="B125:B136"/>
    <mergeCell ref="B140:B151"/>
  </mergeCells>
  <pageMargins left="0.19685039370078741" right="0" top="0.11811023622047245" bottom="0.11811023622047245" header="0" footer="0"/>
  <pageSetup paperSize="9" scale="27" orientation="landscape" r:id="rId1"/>
  <rowBreaks count="3" manualBreakCount="3">
    <brk id="61" max="37" man="1"/>
    <brk id="121" max="37" man="1"/>
    <brk id="181" max="3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N243"/>
  <sheetViews>
    <sheetView view="pageBreakPreview" topLeftCell="J1" zoomScale="60" zoomScaleNormal="55" workbookViewId="0">
      <pane ySplit="1" topLeftCell="A227" activePane="bottomLeft" state="frozen"/>
      <selection pane="bottomLeft" activeCell="AM179" sqref="AM179"/>
    </sheetView>
  </sheetViews>
  <sheetFormatPr defaultRowHeight="23.25" x14ac:dyDescent="0.25"/>
  <cols>
    <col min="1" max="1" width="8.42578125" style="109" bestFit="1" customWidth="1"/>
    <col min="2" max="2" width="10.85546875" style="109" customWidth="1"/>
    <col min="3" max="3" width="7.7109375" style="63" customWidth="1"/>
    <col min="4" max="4" width="16.28515625" style="94" customWidth="1"/>
    <col min="5" max="5" width="14.42578125" style="63" bestFit="1" customWidth="1"/>
    <col min="6" max="6" width="16.28515625" style="63" customWidth="1"/>
    <col min="7" max="7" width="8.42578125" style="63" bestFit="1" customWidth="1"/>
    <col min="8" max="8" width="7" style="63" bestFit="1" customWidth="1"/>
    <col min="9" max="9" width="13.28515625" style="63" bestFit="1" customWidth="1"/>
    <col min="10" max="10" width="12.85546875" style="63" bestFit="1" customWidth="1"/>
    <col min="11" max="11" width="12.28515625" style="63" customWidth="1"/>
    <col min="12" max="12" width="1.42578125" style="63" customWidth="1"/>
    <col min="13" max="13" width="7.7109375" style="63" bestFit="1" customWidth="1"/>
    <col min="14" max="14" width="16.7109375" style="94" customWidth="1"/>
    <col min="15" max="15" width="14.42578125" style="63" bestFit="1" customWidth="1"/>
    <col min="16" max="16" width="16.7109375" style="63" bestFit="1" customWidth="1"/>
    <col min="17" max="17" width="7" style="63" bestFit="1" customWidth="1"/>
    <col min="18" max="18" width="7.140625" style="63" bestFit="1" customWidth="1"/>
    <col min="19" max="19" width="13.5703125" style="63" bestFit="1" customWidth="1"/>
    <col min="20" max="20" width="12.140625" style="63" bestFit="1" customWidth="1"/>
    <col min="21" max="21" width="12.28515625" style="63" customWidth="1"/>
    <col min="22" max="22" width="1.140625" style="63" customWidth="1"/>
    <col min="23" max="23" width="7.7109375" style="63" customWidth="1"/>
    <col min="24" max="24" width="16.7109375" style="94" customWidth="1"/>
    <col min="25" max="25" width="15.42578125" style="63" bestFit="1" customWidth="1"/>
    <col min="26" max="26" width="16.7109375" style="63" bestFit="1" customWidth="1"/>
    <col min="27" max="27" width="7.28515625" style="63" customWidth="1"/>
    <col min="28" max="28" width="7.5703125" style="63" bestFit="1" customWidth="1"/>
    <col min="29" max="29" width="13.7109375" style="63" bestFit="1" customWidth="1"/>
    <col min="30" max="30" width="13.7109375" style="63" customWidth="1"/>
    <col min="31" max="31" width="1.140625" style="63" customWidth="1"/>
    <col min="32" max="32" width="7.7109375" style="63" customWidth="1"/>
    <col min="33" max="33" width="16.7109375" style="94" customWidth="1"/>
    <col min="34" max="34" width="15.42578125" style="63" bestFit="1" customWidth="1"/>
    <col min="35" max="35" width="16.7109375" style="63" bestFit="1" customWidth="1"/>
    <col min="36" max="36" width="7.28515625" style="63" customWidth="1"/>
    <col min="37" max="37" width="11.28515625" style="63" bestFit="1" customWidth="1"/>
    <col min="38" max="38" width="14.7109375" style="63" customWidth="1"/>
    <col min="39" max="39" width="18.28515625" style="7" customWidth="1"/>
    <col min="40" max="40" width="23.140625" style="1" customWidth="1"/>
    <col min="41" max="16384" width="9.140625" style="63"/>
  </cols>
  <sheetData>
    <row r="1" spans="1:40" ht="92.25" thickBot="1" x14ac:dyDescent="0.3">
      <c r="A1" s="117" t="s">
        <v>0</v>
      </c>
      <c r="B1" s="104" t="s">
        <v>1</v>
      </c>
      <c r="C1" s="58">
        <v>2020</v>
      </c>
      <c r="D1" s="96" t="s">
        <v>60</v>
      </c>
      <c r="E1" s="59" t="s">
        <v>39</v>
      </c>
      <c r="F1" s="60" t="s">
        <v>31</v>
      </c>
      <c r="G1" s="59" t="s">
        <v>34</v>
      </c>
      <c r="H1" s="59" t="s">
        <v>32</v>
      </c>
      <c r="I1" s="60" t="s">
        <v>33</v>
      </c>
      <c r="J1" s="60" t="s">
        <v>35</v>
      </c>
      <c r="K1" s="61" t="s">
        <v>36</v>
      </c>
      <c r="L1" s="582"/>
      <c r="M1" s="58">
        <v>2021</v>
      </c>
      <c r="N1" s="96" t="s">
        <v>60</v>
      </c>
      <c r="O1" s="59" t="s">
        <v>39</v>
      </c>
      <c r="P1" s="60" t="s">
        <v>31</v>
      </c>
      <c r="Q1" s="59" t="s">
        <v>34</v>
      </c>
      <c r="R1" s="59" t="s">
        <v>32</v>
      </c>
      <c r="S1" s="60" t="s">
        <v>33</v>
      </c>
      <c r="T1" s="60" t="s">
        <v>35</v>
      </c>
      <c r="U1" s="61" t="s">
        <v>36</v>
      </c>
      <c r="V1" s="582"/>
      <c r="W1" s="58">
        <v>2022</v>
      </c>
      <c r="X1" s="96" t="s">
        <v>60</v>
      </c>
      <c r="Y1" s="59" t="s">
        <v>39</v>
      </c>
      <c r="Z1" s="60" t="s">
        <v>31</v>
      </c>
      <c r="AA1" s="59" t="s">
        <v>34</v>
      </c>
      <c r="AB1" s="59" t="s">
        <v>32</v>
      </c>
      <c r="AC1" s="60" t="s">
        <v>33</v>
      </c>
      <c r="AD1" s="60" t="s">
        <v>36</v>
      </c>
      <c r="AE1" s="582"/>
      <c r="AF1" s="58">
        <v>2023</v>
      </c>
      <c r="AG1" s="96" t="s">
        <v>60</v>
      </c>
      <c r="AH1" s="59" t="s">
        <v>39</v>
      </c>
      <c r="AI1" s="60" t="s">
        <v>31</v>
      </c>
      <c r="AJ1" s="59" t="s">
        <v>34</v>
      </c>
      <c r="AK1" s="59" t="s">
        <v>32</v>
      </c>
      <c r="AL1" s="60" t="s">
        <v>33</v>
      </c>
      <c r="AM1" s="792" t="s">
        <v>35</v>
      </c>
      <c r="AN1" s="12" t="s">
        <v>36</v>
      </c>
    </row>
    <row r="2" spans="1:40" ht="23.25" customHeight="1" x14ac:dyDescent="0.25">
      <c r="B2" s="192"/>
      <c r="C2" s="161"/>
      <c r="D2" s="155"/>
      <c r="E2" s="155"/>
      <c r="F2" s="155"/>
      <c r="G2" s="154"/>
      <c r="H2" s="154"/>
      <c r="I2" s="162"/>
      <c r="J2" s="154"/>
      <c r="K2" s="154"/>
      <c r="L2" s="583"/>
      <c r="M2" s="154"/>
      <c r="N2" s="155"/>
      <c r="O2" s="155"/>
      <c r="P2" s="155"/>
      <c r="Q2" s="154"/>
      <c r="R2" s="154"/>
      <c r="S2" s="154"/>
      <c r="T2" s="154"/>
      <c r="U2" s="154"/>
      <c r="V2" s="583"/>
      <c r="W2" s="154"/>
      <c r="X2" s="155"/>
      <c r="Y2" s="155"/>
      <c r="Z2" s="155"/>
      <c r="AA2" s="154"/>
      <c r="AB2" s="154"/>
      <c r="AC2" s="154"/>
      <c r="AD2" s="154"/>
      <c r="AE2" s="583"/>
      <c r="AF2" s="154"/>
      <c r="AG2" s="155"/>
      <c r="AH2" s="155"/>
      <c r="AI2" s="155"/>
      <c r="AJ2" s="154"/>
      <c r="AK2" s="154"/>
      <c r="AL2" s="154"/>
      <c r="AM2" s="777"/>
      <c r="AN2" s="123"/>
    </row>
    <row r="3" spans="1:40" ht="23.25" customHeight="1" x14ac:dyDescent="0.25">
      <c r="B3" s="193"/>
      <c r="C3" s="163"/>
      <c r="D3" s="164"/>
      <c r="E3" s="159"/>
      <c r="F3" s="160"/>
      <c r="G3" s="159"/>
      <c r="H3" s="160"/>
      <c r="I3" s="160"/>
      <c r="J3" s="160"/>
      <c r="K3" s="165"/>
      <c r="L3" s="584"/>
      <c r="M3" s="157" t="s">
        <v>42</v>
      </c>
      <c r="N3" s="158">
        <f>D16</f>
        <v>12000</v>
      </c>
      <c r="O3" s="158">
        <f>E16</f>
        <v>30</v>
      </c>
      <c r="P3" s="158">
        <f>F16</f>
        <v>11000</v>
      </c>
      <c r="Q3" s="159"/>
      <c r="R3" s="160"/>
      <c r="S3" s="160"/>
      <c r="T3" s="160"/>
      <c r="U3" s="165"/>
      <c r="V3" s="584"/>
      <c r="W3" s="157" t="s">
        <v>42</v>
      </c>
      <c r="X3" s="158">
        <f>N16</f>
        <v>24000</v>
      </c>
      <c r="Y3" s="158">
        <f>O16</f>
        <v>30</v>
      </c>
      <c r="Z3" s="158">
        <f>P16</f>
        <v>22500</v>
      </c>
      <c r="AA3" s="159"/>
      <c r="AB3" s="160"/>
      <c r="AC3" s="160"/>
      <c r="AD3" s="160"/>
      <c r="AE3" s="584"/>
      <c r="AF3" s="157" t="s">
        <v>42</v>
      </c>
      <c r="AG3" s="158">
        <f>X16</f>
        <v>36000</v>
      </c>
      <c r="AH3" s="158">
        <f>Y16</f>
        <v>30</v>
      </c>
      <c r="AI3" s="158">
        <f>Z16</f>
        <v>34000</v>
      </c>
      <c r="AJ3" s="159"/>
      <c r="AK3" s="160"/>
      <c r="AL3" s="160"/>
      <c r="AM3" s="776" t="s">
        <v>221</v>
      </c>
      <c r="AN3" s="183" t="s">
        <v>36</v>
      </c>
    </row>
    <row r="4" spans="1:40" ht="23.25" customHeight="1" x14ac:dyDescent="0.25">
      <c r="A4" s="97" t="s">
        <v>85</v>
      </c>
      <c r="B4" s="128">
        <v>65</v>
      </c>
      <c r="C4" s="134" t="s">
        <v>19</v>
      </c>
      <c r="D4" s="135">
        <v>1000</v>
      </c>
      <c r="E4" s="135">
        <v>10</v>
      </c>
      <c r="F4" s="135">
        <v>1000</v>
      </c>
      <c r="G4" s="136" t="s">
        <v>38</v>
      </c>
      <c r="H4" s="136">
        <v>80</v>
      </c>
      <c r="I4" s="137">
        <v>43872</v>
      </c>
      <c r="J4" s="136"/>
      <c r="K4" s="138"/>
      <c r="L4" s="585"/>
      <c r="M4" s="134" t="s">
        <v>19</v>
      </c>
      <c r="N4" s="135">
        <v>1000</v>
      </c>
      <c r="O4" s="135">
        <v>0</v>
      </c>
      <c r="P4" s="135">
        <v>11500</v>
      </c>
      <c r="Q4" s="136" t="s">
        <v>38</v>
      </c>
      <c r="R4" s="136">
        <v>749</v>
      </c>
      <c r="S4" s="137">
        <v>44215</v>
      </c>
      <c r="T4" s="136"/>
      <c r="U4" s="138"/>
      <c r="V4" s="585"/>
      <c r="W4" s="134" t="s">
        <v>19</v>
      </c>
      <c r="X4" s="135">
        <v>1000</v>
      </c>
      <c r="Y4" s="135">
        <v>0</v>
      </c>
      <c r="Z4" s="135">
        <v>11500</v>
      </c>
      <c r="AA4" s="136" t="s">
        <v>47</v>
      </c>
      <c r="AB4" s="136">
        <v>1821</v>
      </c>
      <c r="AC4" s="137">
        <v>44569</v>
      </c>
      <c r="AD4" s="702"/>
      <c r="AE4" s="585"/>
      <c r="AF4" s="134" t="s">
        <v>19</v>
      </c>
      <c r="AG4" s="135">
        <v>1000</v>
      </c>
      <c r="AH4" s="135"/>
      <c r="AI4" s="135">
        <v>11500</v>
      </c>
      <c r="AJ4" s="136" t="s">
        <v>47</v>
      </c>
      <c r="AK4" s="136">
        <v>3185</v>
      </c>
      <c r="AL4" s="137">
        <v>44928</v>
      </c>
      <c r="AM4" s="177">
        <f>AG16+AH16-AI16</f>
        <v>1530</v>
      </c>
      <c r="AN4" s="342" t="s">
        <v>980</v>
      </c>
    </row>
    <row r="5" spans="1:40" ht="23.25" customHeight="1" x14ac:dyDescent="0.25">
      <c r="A5" s="120"/>
      <c r="B5" s="879" t="s">
        <v>97</v>
      </c>
      <c r="C5" s="134" t="s">
        <v>20</v>
      </c>
      <c r="D5" s="135">
        <v>1000</v>
      </c>
      <c r="E5" s="135">
        <v>10</v>
      </c>
      <c r="F5" s="135">
        <v>1000</v>
      </c>
      <c r="G5" s="136" t="s">
        <v>38</v>
      </c>
      <c r="H5" s="136">
        <v>110</v>
      </c>
      <c r="I5" s="137">
        <v>43891</v>
      </c>
      <c r="J5" s="136"/>
      <c r="K5" s="138"/>
      <c r="L5" s="585"/>
      <c r="M5" s="134" t="s">
        <v>20</v>
      </c>
      <c r="N5" s="135">
        <v>1000</v>
      </c>
      <c r="O5" s="135">
        <v>0</v>
      </c>
      <c r="P5" s="135">
        <v>0</v>
      </c>
      <c r="Q5" s="136" t="s">
        <v>38</v>
      </c>
      <c r="R5" s="136" t="s">
        <v>38</v>
      </c>
      <c r="S5" s="137" t="s">
        <v>38</v>
      </c>
      <c r="T5" s="136"/>
      <c r="U5" s="138"/>
      <c r="V5" s="585"/>
      <c r="W5" s="134" t="s">
        <v>20</v>
      </c>
      <c r="X5" s="135">
        <v>1000</v>
      </c>
      <c r="Y5" s="135">
        <v>0</v>
      </c>
      <c r="Z5" s="135">
        <v>0</v>
      </c>
      <c r="AA5" s="136" t="s">
        <v>38</v>
      </c>
      <c r="AB5" s="136" t="s">
        <v>38</v>
      </c>
      <c r="AC5" s="137" t="s">
        <v>38</v>
      </c>
      <c r="AD5" s="703"/>
      <c r="AE5" s="585"/>
      <c r="AF5" s="134" t="s">
        <v>20</v>
      </c>
      <c r="AG5" s="135">
        <v>1000</v>
      </c>
      <c r="AH5" s="135"/>
      <c r="AI5" s="135"/>
      <c r="AJ5" s="136"/>
      <c r="AK5" s="136"/>
      <c r="AL5" s="137"/>
      <c r="AM5" s="180"/>
      <c r="AN5" s="179"/>
    </row>
    <row r="6" spans="1:40" ht="23.25" customHeight="1" x14ac:dyDescent="0.25">
      <c r="A6" s="120"/>
      <c r="B6" s="879"/>
      <c r="C6" s="134" t="s">
        <v>21</v>
      </c>
      <c r="D6" s="135">
        <v>1000</v>
      </c>
      <c r="E6" s="135">
        <v>10</v>
      </c>
      <c r="F6" s="135">
        <v>0</v>
      </c>
      <c r="G6" s="136" t="s">
        <v>38</v>
      </c>
      <c r="H6" s="136" t="s">
        <v>38</v>
      </c>
      <c r="I6" s="137" t="s">
        <v>38</v>
      </c>
      <c r="J6" s="136"/>
      <c r="K6" s="138"/>
      <c r="L6" s="585"/>
      <c r="M6" s="134" t="s">
        <v>21</v>
      </c>
      <c r="N6" s="135">
        <v>1000</v>
      </c>
      <c r="O6" s="135">
        <v>0</v>
      </c>
      <c r="P6" s="135">
        <v>0</v>
      </c>
      <c r="Q6" s="136" t="s">
        <v>38</v>
      </c>
      <c r="R6" s="136" t="s">
        <v>38</v>
      </c>
      <c r="S6" s="137" t="s">
        <v>38</v>
      </c>
      <c r="T6" s="136"/>
      <c r="U6" s="138"/>
      <c r="V6" s="585"/>
      <c r="W6" s="134" t="s">
        <v>21</v>
      </c>
      <c r="X6" s="135">
        <v>1000</v>
      </c>
      <c r="Y6" s="135">
        <v>0</v>
      </c>
      <c r="Z6" s="135">
        <v>0</v>
      </c>
      <c r="AA6" s="136" t="s">
        <v>38</v>
      </c>
      <c r="AB6" s="136" t="s">
        <v>38</v>
      </c>
      <c r="AC6" s="137" t="s">
        <v>38</v>
      </c>
      <c r="AD6" s="703"/>
      <c r="AE6" s="585"/>
      <c r="AF6" s="134" t="s">
        <v>21</v>
      </c>
      <c r="AG6" s="135">
        <v>1000</v>
      </c>
      <c r="AH6" s="135"/>
      <c r="AI6" s="135"/>
      <c r="AJ6" s="136"/>
      <c r="AK6" s="136"/>
      <c r="AL6" s="137"/>
      <c r="AM6" s="180">
        <v>1500</v>
      </c>
      <c r="AN6" s="179" t="s">
        <v>853</v>
      </c>
    </row>
    <row r="7" spans="1:40" ht="23.25" customHeight="1" x14ac:dyDescent="0.25">
      <c r="A7" s="120"/>
      <c r="B7" s="879"/>
      <c r="C7" s="134" t="s">
        <v>22</v>
      </c>
      <c r="D7" s="135">
        <v>1000</v>
      </c>
      <c r="E7" s="135">
        <v>0</v>
      </c>
      <c r="F7" s="135">
        <v>3000</v>
      </c>
      <c r="G7" s="136" t="s">
        <v>38</v>
      </c>
      <c r="H7" s="136">
        <v>167</v>
      </c>
      <c r="I7" s="137">
        <v>43923</v>
      </c>
      <c r="J7" s="136"/>
      <c r="K7" s="138"/>
      <c r="L7" s="585"/>
      <c r="M7" s="134" t="s">
        <v>22</v>
      </c>
      <c r="N7" s="135">
        <v>1000</v>
      </c>
      <c r="O7" s="135">
        <v>0</v>
      </c>
      <c r="P7" s="135">
        <v>0</v>
      </c>
      <c r="Q7" s="136" t="s">
        <v>38</v>
      </c>
      <c r="R7" s="136" t="s">
        <v>38</v>
      </c>
      <c r="S7" s="137" t="s">
        <v>38</v>
      </c>
      <c r="T7" s="136"/>
      <c r="U7" s="138"/>
      <c r="V7" s="585"/>
      <c r="W7" s="134" t="s">
        <v>22</v>
      </c>
      <c r="X7" s="135">
        <v>1000</v>
      </c>
      <c r="Y7" s="135">
        <v>0</v>
      </c>
      <c r="Z7" s="135">
        <v>0</v>
      </c>
      <c r="AA7" s="136" t="s">
        <v>38</v>
      </c>
      <c r="AB7" s="136" t="s">
        <v>38</v>
      </c>
      <c r="AC7" s="137" t="s">
        <v>38</v>
      </c>
      <c r="AD7" s="703"/>
      <c r="AE7" s="585"/>
      <c r="AF7" s="134" t="s">
        <v>22</v>
      </c>
      <c r="AG7" s="135">
        <v>1000</v>
      </c>
      <c r="AH7" s="135"/>
      <c r="AI7" s="135"/>
      <c r="AJ7" s="136"/>
      <c r="AK7" s="136"/>
      <c r="AL7" s="137"/>
      <c r="AM7" s="180">
        <v>30</v>
      </c>
      <c r="AN7" s="179" t="s">
        <v>848</v>
      </c>
    </row>
    <row r="8" spans="1:40" ht="23.25" customHeight="1" x14ac:dyDescent="0.25">
      <c r="A8" s="120"/>
      <c r="B8" s="879"/>
      <c r="C8" s="134" t="s">
        <v>23</v>
      </c>
      <c r="D8" s="135">
        <v>1000</v>
      </c>
      <c r="E8" s="135">
        <v>0</v>
      </c>
      <c r="F8" s="135">
        <v>0</v>
      </c>
      <c r="G8" s="136" t="s">
        <v>38</v>
      </c>
      <c r="H8" s="136" t="s">
        <v>38</v>
      </c>
      <c r="I8" s="137" t="s">
        <v>38</v>
      </c>
      <c r="J8" s="136"/>
      <c r="K8" s="138"/>
      <c r="L8" s="585"/>
      <c r="M8" s="134" t="s">
        <v>23</v>
      </c>
      <c r="N8" s="135">
        <v>1000</v>
      </c>
      <c r="O8" s="135">
        <v>0</v>
      </c>
      <c r="P8" s="135">
        <v>0</v>
      </c>
      <c r="Q8" s="136" t="s">
        <v>38</v>
      </c>
      <c r="R8" s="136" t="s">
        <v>38</v>
      </c>
      <c r="S8" s="137" t="s">
        <v>38</v>
      </c>
      <c r="T8" s="136"/>
      <c r="U8" s="138"/>
      <c r="V8" s="585"/>
      <c r="W8" s="134" t="s">
        <v>23</v>
      </c>
      <c r="X8" s="135">
        <v>1000</v>
      </c>
      <c r="Y8" s="135">
        <v>0</v>
      </c>
      <c r="Z8" s="135">
        <v>0</v>
      </c>
      <c r="AA8" s="136" t="s">
        <v>38</v>
      </c>
      <c r="AB8" s="136" t="s">
        <v>38</v>
      </c>
      <c r="AC8" s="137" t="s">
        <v>38</v>
      </c>
      <c r="AD8" s="703"/>
      <c r="AE8" s="585"/>
      <c r="AF8" s="134" t="s">
        <v>23</v>
      </c>
      <c r="AG8" s="135">
        <v>1000</v>
      </c>
      <c r="AH8" s="135"/>
      <c r="AI8" s="135"/>
      <c r="AJ8" s="136"/>
      <c r="AK8" s="136"/>
      <c r="AL8" s="137"/>
      <c r="AM8" s="180"/>
      <c r="AN8" s="179"/>
    </row>
    <row r="9" spans="1:40" ht="23.25" customHeight="1" x14ac:dyDescent="0.25">
      <c r="A9" s="120"/>
      <c r="B9" s="879"/>
      <c r="C9" s="134" t="s">
        <v>24</v>
      </c>
      <c r="D9" s="135">
        <v>1000</v>
      </c>
      <c r="E9" s="135">
        <v>0</v>
      </c>
      <c r="F9" s="135">
        <v>0</v>
      </c>
      <c r="G9" s="136" t="s">
        <v>38</v>
      </c>
      <c r="H9" s="136" t="s">
        <v>38</v>
      </c>
      <c r="I9" s="137" t="s">
        <v>38</v>
      </c>
      <c r="J9" s="136"/>
      <c r="K9" s="138"/>
      <c r="L9" s="585"/>
      <c r="M9" s="134" t="s">
        <v>24</v>
      </c>
      <c r="N9" s="135">
        <v>1000</v>
      </c>
      <c r="O9" s="135">
        <v>0</v>
      </c>
      <c r="P9" s="135">
        <v>0</v>
      </c>
      <c r="Q9" s="136" t="s">
        <v>38</v>
      </c>
      <c r="R9" s="136" t="s">
        <v>38</v>
      </c>
      <c r="S9" s="137" t="s">
        <v>38</v>
      </c>
      <c r="T9" s="136"/>
      <c r="U9" s="138"/>
      <c r="V9" s="585"/>
      <c r="W9" s="134" t="s">
        <v>24</v>
      </c>
      <c r="X9" s="135">
        <v>1000</v>
      </c>
      <c r="Y9" s="135">
        <v>0</v>
      </c>
      <c r="Z9" s="135">
        <v>0</v>
      </c>
      <c r="AA9" s="136" t="s">
        <v>38</v>
      </c>
      <c r="AB9" s="136" t="s">
        <v>38</v>
      </c>
      <c r="AC9" s="137" t="s">
        <v>38</v>
      </c>
      <c r="AD9" s="703"/>
      <c r="AE9" s="585"/>
      <c r="AF9" s="134" t="s">
        <v>24</v>
      </c>
      <c r="AG9" s="135">
        <v>1000</v>
      </c>
      <c r="AH9" s="135"/>
      <c r="AI9" s="135"/>
      <c r="AJ9" s="136"/>
      <c r="AK9" s="136"/>
      <c r="AL9" s="137"/>
      <c r="AM9" s="180"/>
      <c r="AN9" s="179"/>
    </row>
    <row r="10" spans="1:40" ht="23.25" customHeight="1" x14ac:dyDescent="0.25">
      <c r="A10" s="120"/>
      <c r="B10" s="879"/>
      <c r="C10" s="134" t="s">
        <v>25</v>
      </c>
      <c r="D10" s="135">
        <v>1000</v>
      </c>
      <c r="E10" s="135">
        <v>0</v>
      </c>
      <c r="F10" s="184">
        <v>6000</v>
      </c>
      <c r="G10" s="204" t="s">
        <v>50</v>
      </c>
      <c r="H10" s="204">
        <v>321</v>
      </c>
      <c r="I10" s="205">
        <v>44014</v>
      </c>
      <c r="J10" s="136"/>
      <c r="K10" s="138"/>
      <c r="L10" s="585"/>
      <c r="M10" s="134" t="s">
        <v>25</v>
      </c>
      <c r="N10" s="135">
        <v>1000</v>
      </c>
      <c r="O10" s="135">
        <v>0</v>
      </c>
      <c r="P10" s="135">
        <v>0</v>
      </c>
      <c r="Q10" s="136" t="s">
        <v>38</v>
      </c>
      <c r="R10" s="136" t="s">
        <v>38</v>
      </c>
      <c r="S10" s="137" t="s">
        <v>38</v>
      </c>
      <c r="T10" s="136"/>
      <c r="U10" s="138"/>
      <c r="V10" s="585"/>
      <c r="W10" s="134" t="s">
        <v>25</v>
      </c>
      <c r="X10" s="135">
        <v>1000</v>
      </c>
      <c r="Y10" s="135">
        <v>0</v>
      </c>
      <c r="Z10" s="135">
        <v>0</v>
      </c>
      <c r="AA10" s="136" t="s">
        <v>38</v>
      </c>
      <c r="AB10" s="136" t="s">
        <v>38</v>
      </c>
      <c r="AC10" s="137" t="s">
        <v>38</v>
      </c>
      <c r="AD10" s="703"/>
      <c r="AE10" s="585"/>
      <c r="AF10" s="134" t="s">
        <v>25</v>
      </c>
      <c r="AG10" s="135">
        <v>1000</v>
      </c>
      <c r="AH10" s="135"/>
      <c r="AI10" s="135"/>
      <c r="AJ10" s="136"/>
      <c r="AK10" s="136"/>
      <c r="AL10" s="137"/>
      <c r="AM10" s="180"/>
      <c r="AN10" s="179"/>
    </row>
    <row r="11" spans="1:40" ht="23.25" customHeight="1" x14ac:dyDescent="0.25">
      <c r="A11" s="120"/>
      <c r="B11" s="879"/>
      <c r="C11" s="134" t="s">
        <v>26</v>
      </c>
      <c r="D11" s="135">
        <v>1000</v>
      </c>
      <c r="E11" s="135">
        <v>0</v>
      </c>
      <c r="F11" s="135">
        <v>0</v>
      </c>
      <c r="G11" s="136" t="s">
        <v>38</v>
      </c>
      <c r="H11" s="136" t="s">
        <v>38</v>
      </c>
      <c r="I11" s="137" t="s">
        <v>38</v>
      </c>
      <c r="J11" s="136"/>
      <c r="K11" s="138"/>
      <c r="L11" s="585"/>
      <c r="M11" s="134" t="s">
        <v>26</v>
      </c>
      <c r="N11" s="135">
        <v>1000</v>
      </c>
      <c r="O11" s="135">
        <v>0</v>
      </c>
      <c r="P11" s="135">
        <v>0</v>
      </c>
      <c r="Q11" s="136" t="s">
        <v>38</v>
      </c>
      <c r="R11" s="136" t="s">
        <v>38</v>
      </c>
      <c r="S11" s="137" t="s">
        <v>38</v>
      </c>
      <c r="T11" s="136"/>
      <c r="U11" s="138"/>
      <c r="V11" s="585"/>
      <c r="W11" s="134" t="s">
        <v>26</v>
      </c>
      <c r="X11" s="135">
        <v>1000</v>
      </c>
      <c r="Y11" s="135">
        <v>0</v>
      </c>
      <c r="Z11" s="135">
        <v>0</v>
      </c>
      <c r="AA11" s="136" t="s">
        <v>38</v>
      </c>
      <c r="AB11" s="136" t="s">
        <v>38</v>
      </c>
      <c r="AC11" s="137" t="s">
        <v>38</v>
      </c>
      <c r="AD11" s="703"/>
      <c r="AE11" s="585"/>
      <c r="AF11" s="134" t="s">
        <v>26</v>
      </c>
      <c r="AG11" s="135">
        <v>1000</v>
      </c>
      <c r="AH11" s="135"/>
      <c r="AI11" s="135"/>
      <c r="AJ11" s="136"/>
      <c r="AK11" s="136"/>
      <c r="AL11" s="137"/>
      <c r="AM11" s="180"/>
      <c r="AN11" s="179"/>
    </row>
    <row r="12" spans="1:40" ht="23.25" customHeight="1" x14ac:dyDescent="0.25">
      <c r="A12" s="120"/>
      <c r="B12" s="879"/>
      <c r="C12" s="134" t="s">
        <v>27</v>
      </c>
      <c r="D12" s="135">
        <v>1000</v>
      </c>
      <c r="E12" s="135">
        <v>0</v>
      </c>
      <c r="F12" s="135">
        <v>0</v>
      </c>
      <c r="G12" s="136" t="s">
        <v>38</v>
      </c>
      <c r="H12" s="136" t="s">
        <v>38</v>
      </c>
      <c r="I12" s="224" t="s">
        <v>38</v>
      </c>
      <c r="J12" s="136"/>
      <c r="K12" s="138"/>
      <c r="L12" s="585"/>
      <c r="M12" s="134" t="s">
        <v>27</v>
      </c>
      <c r="N12" s="135">
        <v>1000</v>
      </c>
      <c r="O12" s="135">
        <v>0</v>
      </c>
      <c r="P12" s="135">
        <v>0</v>
      </c>
      <c r="Q12" s="136" t="s">
        <v>38</v>
      </c>
      <c r="R12" s="136" t="s">
        <v>38</v>
      </c>
      <c r="S12" s="137" t="s">
        <v>38</v>
      </c>
      <c r="T12" s="136"/>
      <c r="U12" s="138"/>
      <c r="V12" s="585"/>
      <c r="W12" s="134" t="s">
        <v>27</v>
      </c>
      <c r="X12" s="135">
        <v>1000</v>
      </c>
      <c r="Y12" s="135">
        <v>0</v>
      </c>
      <c r="Z12" s="135">
        <v>0</v>
      </c>
      <c r="AA12" s="136" t="s">
        <v>38</v>
      </c>
      <c r="AB12" s="136" t="s">
        <v>38</v>
      </c>
      <c r="AC12" s="137" t="s">
        <v>38</v>
      </c>
      <c r="AD12" s="703"/>
      <c r="AE12" s="585"/>
      <c r="AF12" s="134" t="s">
        <v>27</v>
      </c>
      <c r="AG12" s="135">
        <v>1000</v>
      </c>
      <c r="AH12" s="135"/>
      <c r="AI12" s="135"/>
      <c r="AJ12" s="136"/>
      <c r="AK12" s="136"/>
      <c r="AL12" s="137"/>
      <c r="AM12" s="180"/>
      <c r="AN12" s="179"/>
    </row>
    <row r="13" spans="1:40" ht="23.25" customHeight="1" x14ac:dyDescent="0.25">
      <c r="A13" s="120"/>
      <c r="B13" s="879"/>
      <c r="C13" s="134" t="s">
        <v>28</v>
      </c>
      <c r="D13" s="135">
        <v>1000</v>
      </c>
      <c r="E13" s="135">
        <v>0</v>
      </c>
      <c r="F13" s="135">
        <v>0</v>
      </c>
      <c r="G13" s="136" t="s">
        <v>38</v>
      </c>
      <c r="H13" s="136" t="s">
        <v>38</v>
      </c>
      <c r="I13" s="137" t="s">
        <v>38</v>
      </c>
      <c r="J13" s="136"/>
      <c r="K13" s="138"/>
      <c r="L13" s="585"/>
      <c r="M13" s="134" t="s">
        <v>28</v>
      </c>
      <c r="N13" s="135">
        <v>1000</v>
      </c>
      <c r="O13" s="135">
        <v>0</v>
      </c>
      <c r="P13" s="135">
        <v>0</v>
      </c>
      <c r="Q13" s="136" t="s">
        <v>38</v>
      </c>
      <c r="R13" s="136" t="s">
        <v>38</v>
      </c>
      <c r="S13" s="137" t="s">
        <v>38</v>
      </c>
      <c r="T13" s="136"/>
      <c r="U13" s="138"/>
      <c r="V13" s="585"/>
      <c r="W13" s="134" t="s">
        <v>28</v>
      </c>
      <c r="X13" s="135">
        <v>1000</v>
      </c>
      <c r="Y13" s="135">
        <v>0</v>
      </c>
      <c r="Z13" s="135">
        <v>0</v>
      </c>
      <c r="AA13" s="136" t="s">
        <v>38</v>
      </c>
      <c r="AB13" s="136" t="s">
        <v>38</v>
      </c>
      <c r="AC13" s="137" t="s">
        <v>38</v>
      </c>
      <c r="AD13" s="703"/>
      <c r="AE13" s="585"/>
      <c r="AF13" s="134" t="s">
        <v>28</v>
      </c>
      <c r="AG13" s="135">
        <v>1000</v>
      </c>
      <c r="AH13" s="135"/>
      <c r="AI13" s="135"/>
      <c r="AJ13" s="136"/>
      <c r="AK13" s="136"/>
      <c r="AL13" s="137"/>
      <c r="AM13" s="180"/>
      <c r="AN13" s="179"/>
    </row>
    <row r="14" spans="1:40" ht="23.25" customHeight="1" x14ac:dyDescent="0.25">
      <c r="A14" s="120"/>
      <c r="B14" s="879"/>
      <c r="C14" s="134" t="s">
        <v>29</v>
      </c>
      <c r="D14" s="135">
        <v>1000</v>
      </c>
      <c r="E14" s="135">
        <v>0</v>
      </c>
      <c r="F14" s="135">
        <v>0</v>
      </c>
      <c r="G14" s="136" t="s">
        <v>38</v>
      </c>
      <c r="H14" s="136" t="s">
        <v>38</v>
      </c>
      <c r="I14" s="137" t="s">
        <v>38</v>
      </c>
      <c r="J14" s="136"/>
      <c r="K14" s="138"/>
      <c r="L14" s="585"/>
      <c r="M14" s="134" t="s">
        <v>29</v>
      </c>
      <c r="N14" s="135">
        <v>1000</v>
      </c>
      <c r="O14" s="135">
        <v>0</v>
      </c>
      <c r="P14" s="135">
        <v>0</v>
      </c>
      <c r="Q14" s="136" t="s">
        <v>38</v>
      </c>
      <c r="R14" s="136" t="s">
        <v>38</v>
      </c>
      <c r="S14" s="137" t="s">
        <v>38</v>
      </c>
      <c r="T14" s="136"/>
      <c r="U14" s="138"/>
      <c r="V14" s="585"/>
      <c r="W14" s="134" t="s">
        <v>29</v>
      </c>
      <c r="X14" s="135">
        <v>1000</v>
      </c>
      <c r="Y14" s="135">
        <v>0</v>
      </c>
      <c r="Z14" s="135">
        <v>0</v>
      </c>
      <c r="AA14" s="136" t="s">
        <v>38</v>
      </c>
      <c r="AB14" s="136" t="s">
        <v>38</v>
      </c>
      <c r="AC14" s="137" t="s">
        <v>38</v>
      </c>
      <c r="AD14" s="703"/>
      <c r="AE14" s="585"/>
      <c r="AF14" s="134" t="s">
        <v>29</v>
      </c>
      <c r="AG14" s="135">
        <v>1000</v>
      </c>
      <c r="AH14" s="135"/>
      <c r="AI14" s="135"/>
      <c r="AJ14" s="136"/>
      <c r="AK14" s="136"/>
      <c r="AL14" s="137"/>
      <c r="AM14" s="180"/>
      <c r="AN14" s="179"/>
    </row>
    <row r="15" spans="1:40" ht="23.25" customHeight="1" x14ac:dyDescent="0.25">
      <c r="A15" s="120"/>
      <c r="B15" s="879"/>
      <c r="C15" s="148" t="s">
        <v>30</v>
      </c>
      <c r="D15" s="149">
        <v>1000</v>
      </c>
      <c r="E15" s="225">
        <v>0</v>
      </c>
      <c r="F15" s="135">
        <v>0</v>
      </c>
      <c r="G15" s="136" t="s">
        <v>38</v>
      </c>
      <c r="H15" s="139">
        <v>321</v>
      </c>
      <c r="I15" s="137" t="s">
        <v>38</v>
      </c>
      <c r="J15" s="195"/>
      <c r="K15" s="196"/>
      <c r="L15" s="586"/>
      <c r="M15" s="148" t="s">
        <v>30</v>
      </c>
      <c r="N15" s="149">
        <v>1000</v>
      </c>
      <c r="O15" s="135">
        <v>0</v>
      </c>
      <c r="P15" s="135">
        <v>0</v>
      </c>
      <c r="Q15" s="136" t="s">
        <v>38</v>
      </c>
      <c r="R15" s="136" t="s">
        <v>38</v>
      </c>
      <c r="S15" s="137" t="s">
        <v>38</v>
      </c>
      <c r="T15" s="136"/>
      <c r="U15" s="138"/>
      <c r="V15" s="586"/>
      <c r="W15" s="148" t="s">
        <v>30</v>
      </c>
      <c r="X15" s="149">
        <v>1000</v>
      </c>
      <c r="Y15" s="135">
        <v>0</v>
      </c>
      <c r="Z15" s="135">
        <v>0</v>
      </c>
      <c r="AA15" s="136" t="s">
        <v>38</v>
      </c>
      <c r="AB15" s="136" t="s">
        <v>38</v>
      </c>
      <c r="AC15" s="137" t="s">
        <v>38</v>
      </c>
      <c r="AD15" s="703"/>
      <c r="AE15" s="586"/>
      <c r="AF15" s="148" t="s">
        <v>30</v>
      </c>
      <c r="AG15" s="135"/>
      <c r="AH15" s="135"/>
      <c r="AI15" s="135"/>
      <c r="AJ15" s="136"/>
      <c r="AK15" s="136"/>
      <c r="AL15" s="137"/>
      <c r="AM15" s="181"/>
      <c r="AN15" s="182"/>
    </row>
    <row r="16" spans="1:40" ht="23.25" customHeight="1" x14ac:dyDescent="0.25">
      <c r="A16" s="121"/>
      <c r="B16" s="880"/>
      <c r="C16" s="150"/>
      <c r="D16" s="151">
        <f>SUM(D4:D15)</f>
        <v>12000</v>
      </c>
      <c r="E16" s="151">
        <f>SUM(E4:E15)</f>
        <v>30</v>
      </c>
      <c r="F16" s="151">
        <f>SUM(F4:F15)</f>
        <v>11000</v>
      </c>
      <c r="G16" s="152"/>
      <c r="H16" s="152"/>
      <c r="I16" s="197"/>
      <c r="J16" s="152"/>
      <c r="K16" s="153"/>
      <c r="L16" s="587"/>
      <c r="M16" s="150"/>
      <c r="N16" s="151">
        <f>SUM(N3:N15)</f>
        <v>24000</v>
      </c>
      <c r="O16" s="151">
        <f>SUM(O3:O15)</f>
        <v>30</v>
      </c>
      <c r="P16" s="151">
        <f>SUM(P3:P15)</f>
        <v>22500</v>
      </c>
      <c r="Q16" s="152"/>
      <c r="R16" s="152"/>
      <c r="S16" s="152"/>
      <c r="T16" s="152"/>
      <c r="U16" s="153"/>
      <c r="V16" s="587"/>
      <c r="W16" s="150"/>
      <c r="X16" s="151">
        <f>SUM(X3:X15)</f>
        <v>36000</v>
      </c>
      <c r="Y16" s="151">
        <f>SUM(Y3:Y15)</f>
        <v>30</v>
      </c>
      <c r="Z16" s="151">
        <f>SUM(Z3:Z15)</f>
        <v>34000</v>
      </c>
      <c r="AA16" s="152"/>
      <c r="AB16" s="152"/>
      <c r="AC16" s="152"/>
      <c r="AD16" s="152"/>
      <c r="AE16" s="587"/>
      <c r="AF16" s="150"/>
      <c r="AG16" s="151">
        <f>SUM(AG3:AG15)</f>
        <v>47000</v>
      </c>
      <c r="AH16" s="151">
        <f>SUM(AH3:AH15)</f>
        <v>30</v>
      </c>
      <c r="AI16" s="151">
        <f>SUM(AI3:AI15)</f>
        <v>45500</v>
      </c>
      <c r="AJ16" s="152"/>
      <c r="AK16" s="152"/>
      <c r="AL16" s="152"/>
      <c r="AM16" s="90"/>
      <c r="AN16" s="91"/>
    </row>
    <row r="17" spans="1:40" ht="23.25" customHeight="1" x14ac:dyDescent="0.25">
      <c r="A17" s="404"/>
      <c r="B17" s="330"/>
      <c r="C17" s="344"/>
      <c r="D17" s="345"/>
      <c r="E17" s="345"/>
      <c r="F17" s="345"/>
      <c r="G17" s="346"/>
      <c r="H17" s="346"/>
      <c r="I17" s="347"/>
      <c r="J17" s="346"/>
      <c r="K17" s="346"/>
      <c r="L17" s="588"/>
      <c r="M17" s="346"/>
      <c r="N17" s="345"/>
      <c r="O17" s="345"/>
      <c r="P17" s="345"/>
      <c r="Q17" s="346"/>
      <c r="R17" s="346"/>
      <c r="S17" s="346"/>
      <c r="T17" s="346"/>
      <c r="U17" s="346"/>
      <c r="V17" s="588"/>
      <c r="W17" s="346"/>
      <c r="X17" s="345"/>
      <c r="Y17" s="345"/>
      <c r="Z17" s="345"/>
      <c r="AA17" s="346"/>
      <c r="AB17" s="346"/>
      <c r="AC17" s="346"/>
      <c r="AD17" s="346"/>
      <c r="AE17" s="588"/>
      <c r="AF17" s="346"/>
      <c r="AG17" s="345"/>
      <c r="AH17" s="345"/>
      <c r="AI17" s="345"/>
      <c r="AJ17" s="346"/>
      <c r="AK17" s="346"/>
      <c r="AL17" s="346"/>
      <c r="AM17" s="778"/>
      <c r="AN17" s="348"/>
    </row>
    <row r="18" spans="1:40" ht="23.25" customHeight="1" x14ac:dyDescent="0.25">
      <c r="A18" s="404"/>
      <c r="B18" s="331"/>
      <c r="C18" s="350"/>
      <c r="D18" s="351"/>
      <c r="E18" s="352"/>
      <c r="F18" s="353"/>
      <c r="G18" s="352"/>
      <c r="H18" s="353"/>
      <c r="I18" s="353"/>
      <c r="J18" s="353"/>
      <c r="K18" s="354"/>
      <c r="L18" s="584"/>
      <c r="M18" s="355" t="s">
        <v>42</v>
      </c>
      <c r="N18" s="356">
        <f>D31</f>
        <v>12000</v>
      </c>
      <c r="O18" s="356">
        <f>E31</f>
        <v>0</v>
      </c>
      <c r="P18" s="356">
        <f>F31</f>
        <v>12000</v>
      </c>
      <c r="Q18" s="352"/>
      <c r="R18" s="353"/>
      <c r="S18" s="353"/>
      <c r="T18" s="353"/>
      <c r="U18" s="354"/>
      <c r="V18" s="584"/>
      <c r="W18" s="355" t="s">
        <v>42</v>
      </c>
      <c r="X18" s="356">
        <f>N31</f>
        <v>24000</v>
      </c>
      <c r="Y18" s="356">
        <f>O31</f>
        <v>0</v>
      </c>
      <c r="Z18" s="356">
        <f>P31</f>
        <v>24000</v>
      </c>
      <c r="AA18" s="352"/>
      <c r="AB18" s="353"/>
      <c r="AC18" s="353"/>
      <c r="AD18" s="353"/>
      <c r="AE18" s="584"/>
      <c r="AF18" s="355" t="s">
        <v>42</v>
      </c>
      <c r="AG18" s="356">
        <f>X31</f>
        <v>36000</v>
      </c>
      <c r="AH18" s="356">
        <f>Y31</f>
        <v>0</v>
      </c>
      <c r="AI18" s="356">
        <f>Z31</f>
        <v>36000</v>
      </c>
      <c r="AJ18" s="352"/>
      <c r="AK18" s="353"/>
      <c r="AL18" s="353"/>
      <c r="AM18" s="776" t="s">
        <v>221</v>
      </c>
      <c r="AN18" s="183" t="s">
        <v>36</v>
      </c>
    </row>
    <row r="19" spans="1:40" ht="23.25" customHeight="1" x14ac:dyDescent="0.25">
      <c r="A19" s="368" t="s">
        <v>85</v>
      </c>
      <c r="B19" s="332">
        <v>66</v>
      </c>
      <c r="C19" s="357" t="s">
        <v>19</v>
      </c>
      <c r="D19" s="124">
        <v>1000</v>
      </c>
      <c r="E19" s="124">
        <v>0</v>
      </c>
      <c r="F19" s="124">
        <v>1000</v>
      </c>
      <c r="G19" s="125" t="s">
        <v>38</v>
      </c>
      <c r="H19" s="125">
        <v>12</v>
      </c>
      <c r="I19" s="129">
        <v>43843</v>
      </c>
      <c r="J19" s="125"/>
      <c r="K19" s="358"/>
      <c r="L19" s="585"/>
      <c r="M19" s="357" t="s">
        <v>19</v>
      </c>
      <c r="N19" s="124">
        <v>1000</v>
      </c>
      <c r="O19" s="124">
        <v>0</v>
      </c>
      <c r="P19" s="124">
        <v>6000</v>
      </c>
      <c r="Q19" s="125" t="s">
        <v>38</v>
      </c>
      <c r="R19" s="125">
        <v>735</v>
      </c>
      <c r="S19" s="129">
        <v>44213</v>
      </c>
      <c r="T19" s="125"/>
      <c r="U19" s="358"/>
      <c r="V19" s="585"/>
      <c r="W19" s="357" t="s">
        <v>19</v>
      </c>
      <c r="X19" s="124">
        <v>1000</v>
      </c>
      <c r="Y19" s="124">
        <v>0</v>
      </c>
      <c r="Z19" s="124">
        <v>6000</v>
      </c>
      <c r="AA19" s="125" t="s">
        <v>38</v>
      </c>
      <c r="AB19" s="125">
        <v>1824</v>
      </c>
      <c r="AC19" s="129">
        <v>44570</v>
      </c>
      <c r="AD19" s="426"/>
      <c r="AE19" s="585"/>
      <c r="AF19" s="357" t="s">
        <v>19</v>
      </c>
      <c r="AG19" s="124">
        <v>1000</v>
      </c>
      <c r="AH19" s="124"/>
      <c r="AI19" s="124">
        <v>3000</v>
      </c>
      <c r="AJ19" s="125" t="s">
        <v>50</v>
      </c>
      <c r="AK19" s="125">
        <v>3204</v>
      </c>
      <c r="AL19" s="129">
        <v>44928</v>
      </c>
      <c r="AM19" s="341">
        <f>AG31+AH31-AI31</f>
        <v>0</v>
      </c>
      <c r="AN19" s="342" t="s">
        <v>998</v>
      </c>
    </row>
    <row r="20" spans="1:40" ht="23.25" customHeight="1" x14ac:dyDescent="0.25">
      <c r="A20" s="359"/>
      <c r="B20" s="877" t="s">
        <v>261</v>
      </c>
      <c r="C20" s="357" t="s">
        <v>20</v>
      </c>
      <c r="D20" s="124">
        <v>1000</v>
      </c>
      <c r="E20" s="124">
        <v>0</v>
      </c>
      <c r="F20" s="124">
        <v>1000</v>
      </c>
      <c r="G20" s="125" t="s">
        <v>38</v>
      </c>
      <c r="H20" s="125">
        <v>74</v>
      </c>
      <c r="I20" s="129">
        <v>43871</v>
      </c>
      <c r="J20" s="125"/>
      <c r="K20" s="358"/>
      <c r="L20" s="585"/>
      <c r="M20" s="357" t="s">
        <v>20</v>
      </c>
      <c r="N20" s="124">
        <v>1000</v>
      </c>
      <c r="O20" s="124">
        <v>0</v>
      </c>
      <c r="P20" s="124">
        <v>0</v>
      </c>
      <c r="Q20" s="125" t="s">
        <v>38</v>
      </c>
      <c r="R20" s="125" t="s">
        <v>38</v>
      </c>
      <c r="S20" s="129" t="s">
        <v>38</v>
      </c>
      <c r="T20" s="125"/>
      <c r="U20" s="358"/>
      <c r="V20" s="585"/>
      <c r="W20" s="357" t="s">
        <v>20</v>
      </c>
      <c r="X20" s="124">
        <v>1000</v>
      </c>
      <c r="Y20" s="124">
        <v>0</v>
      </c>
      <c r="Z20" s="124">
        <v>0</v>
      </c>
      <c r="AA20" s="125" t="s">
        <v>38</v>
      </c>
      <c r="AB20" s="125" t="s">
        <v>38</v>
      </c>
      <c r="AC20" s="129" t="s">
        <v>38</v>
      </c>
      <c r="AD20" s="629"/>
      <c r="AE20" s="585"/>
      <c r="AF20" s="357" t="s">
        <v>20</v>
      </c>
      <c r="AG20" s="124">
        <v>1000</v>
      </c>
      <c r="AH20" s="124"/>
      <c r="AI20" s="124"/>
      <c r="AJ20" s="125"/>
      <c r="AK20" s="125"/>
      <c r="AL20" s="129"/>
      <c r="AM20" s="336"/>
      <c r="AN20" s="335"/>
    </row>
    <row r="21" spans="1:40" ht="23.25" customHeight="1" x14ac:dyDescent="0.25">
      <c r="A21" s="359"/>
      <c r="B21" s="877"/>
      <c r="C21" s="357" t="s">
        <v>21</v>
      </c>
      <c r="D21" s="124">
        <v>1000</v>
      </c>
      <c r="E21" s="124">
        <v>0</v>
      </c>
      <c r="F21" s="124">
        <v>5000</v>
      </c>
      <c r="G21" s="125" t="s">
        <v>38</v>
      </c>
      <c r="H21" s="125">
        <v>117</v>
      </c>
      <c r="I21" s="129">
        <v>43895</v>
      </c>
      <c r="J21" s="125"/>
      <c r="K21" s="358"/>
      <c r="L21" s="585"/>
      <c r="M21" s="357" t="s">
        <v>21</v>
      </c>
      <c r="N21" s="124">
        <v>1000</v>
      </c>
      <c r="O21" s="124">
        <v>0</v>
      </c>
      <c r="P21" s="124">
        <v>0</v>
      </c>
      <c r="Q21" s="125" t="s">
        <v>38</v>
      </c>
      <c r="R21" s="125" t="s">
        <v>38</v>
      </c>
      <c r="S21" s="129" t="s">
        <v>38</v>
      </c>
      <c r="T21" s="125"/>
      <c r="U21" s="358"/>
      <c r="V21" s="585"/>
      <c r="W21" s="357" t="s">
        <v>21</v>
      </c>
      <c r="X21" s="124">
        <v>1000</v>
      </c>
      <c r="Y21" s="124">
        <v>0</v>
      </c>
      <c r="Z21" s="124">
        <v>0</v>
      </c>
      <c r="AA21" s="125" t="s">
        <v>38</v>
      </c>
      <c r="AB21" s="125" t="s">
        <v>38</v>
      </c>
      <c r="AC21" s="129" t="s">
        <v>38</v>
      </c>
      <c r="AD21" s="629"/>
      <c r="AE21" s="585"/>
      <c r="AF21" s="357" t="s">
        <v>21</v>
      </c>
      <c r="AG21" s="124">
        <v>1000</v>
      </c>
      <c r="AH21" s="124"/>
      <c r="AI21" s="124"/>
      <c r="AJ21" s="125"/>
      <c r="AK21" s="125"/>
      <c r="AL21" s="129"/>
      <c r="AM21" s="336"/>
      <c r="AN21" s="335"/>
    </row>
    <row r="22" spans="1:40" ht="23.25" customHeight="1" x14ac:dyDescent="0.25">
      <c r="A22" s="359"/>
      <c r="B22" s="877"/>
      <c r="C22" s="357" t="s">
        <v>22</v>
      </c>
      <c r="D22" s="124">
        <v>1000</v>
      </c>
      <c r="E22" s="124">
        <v>0</v>
      </c>
      <c r="F22" s="124">
        <v>0</v>
      </c>
      <c r="G22" s="125" t="s">
        <v>38</v>
      </c>
      <c r="H22" s="125" t="s">
        <v>38</v>
      </c>
      <c r="I22" s="129" t="s">
        <v>38</v>
      </c>
      <c r="J22" s="125"/>
      <c r="K22" s="358"/>
      <c r="L22" s="585"/>
      <c r="M22" s="357" t="s">
        <v>22</v>
      </c>
      <c r="N22" s="124">
        <v>1000</v>
      </c>
      <c r="O22" s="124">
        <v>0</v>
      </c>
      <c r="P22" s="124">
        <v>0</v>
      </c>
      <c r="Q22" s="125" t="s">
        <v>38</v>
      </c>
      <c r="R22" s="125" t="s">
        <v>38</v>
      </c>
      <c r="S22" s="129" t="s">
        <v>38</v>
      </c>
      <c r="T22" s="125"/>
      <c r="U22" s="358"/>
      <c r="V22" s="585"/>
      <c r="W22" s="357" t="s">
        <v>22</v>
      </c>
      <c r="X22" s="124">
        <v>1000</v>
      </c>
      <c r="Y22" s="124">
        <v>0</v>
      </c>
      <c r="Z22" s="124">
        <v>0</v>
      </c>
      <c r="AA22" s="125" t="s">
        <v>38</v>
      </c>
      <c r="AB22" s="125" t="s">
        <v>38</v>
      </c>
      <c r="AC22" s="129" t="s">
        <v>38</v>
      </c>
      <c r="AD22" s="629"/>
      <c r="AE22" s="585"/>
      <c r="AF22" s="357" t="s">
        <v>22</v>
      </c>
      <c r="AG22" s="124">
        <v>1000</v>
      </c>
      <c r="AH22" s="124"/>
      <c r="AI22" s="124">
        <v>3000</v>
      </c>
      <c r="AJ22" s="125" t="s">
        <v>50</v>
      </c>
      <c r="AK22" s="125">
        <v>3595</v>
      </c>
      <c r="AL22" s="129">
        <v>45020</v>
      </c>
      <c r="AM22" s="336"/>
      <c r="AN22" s="335"/>
    </row>
    <row r="23" spans="1:40" ht="23.25" customHeight="1" x14ac:dyDescent="0.25">
      <c r="A23" s="359"/>
      <c r="B23" s="877"/>
      <c r="C23" s="357" t="s">
        <v>23</v>
      </c>
      <c r="D23" s="124">
        <v>1000</v>
      </c>
      <c r="E23" s="124">
        <v>0</v>
      </c>
      <c r="F23" s="124">
        <v>0</v>
      </c>
      <c r="G23" s="125" t="s">
        <v>38</v>
      </c>
      <c r="H23" s="125" t="s">
        <v>38</v>
      </c>
      <c r="I23" s="129" t="s">
        <v>38</v>
      </c>
      <c r="J23" s="125"/>
      <c r="K23" s="358"/>
      <c r="L23" s="585"/>
      <c r="M23" s="357" t="s">
        <v>23</v>
      </c>
      <c r="N23" s="124">
        <v>1000</v>
      </c>
      <c r="O23" s="124">
        <v>0</v>
      </c>
      <c r="P23" s="124">
        <v>0</v>
      </c>
      <c r="Q23" s="125" t="s">
        <v>38</v>
      </c>
      <c r="R23" s="125" t="s">
        <v>38</v>
      </c>
      <c r="S23" s="129" t="s">
        <v>38</v>
      </c>
      <c r="T23" s="125"/>
      <c r="U23" s="358"/>
      <c r="V23" s="585"/>
      <c r="W23" s="357" t="s">
        <v>23</v>
      </c>
      <c r="X23" s="124">
        <v>1000</v>
      </c>
      <c r="Y23" s="124">
        <v>0</v>
      </c>
      <c r="Z23" s="124">
        <v>0</v>
      </c>
      <c r="AA23" s="125" t="s">
        <v>38</v>
      </c>
      <c r="AB23" s="125" t="s">
        <v>38</v>
      </c>
      <c r="AC23" s="129" t="s">
        <v>38</v>
      </c>
      <c r="AD23" s="629"/>
      <c r="AE23" s="585"/>
      <c r="AF23" s="357" t="s">
        <v>23</v>
      </c>
      <c r="AG23" s="124">
        <v>1000</v>
      </c>
      <c r="AH23" s="124"/>
      <c r="AI23" s="124"/>
      <c r="AJ23" s="125"/>
      <c r="AK23" s="125"/>
      <c r="AL23" s="129"/>
      <c r="AM23" s="336"/>
      <c r="AN23" s="335"/>
    </row>
    <row r="24" spans="1:40" ht="23.25" customHeight="1" x14ac:dyDescent="0.25">
      <c r="A24" s="359"/>
      <c r="B24" s="877"/>
      <c r="C24" s="357" t="s">
        <v>24</v>
      </c>
      <c r="D24" s="124">
        <v>1000</v>
      </c>
      <c r="E24" s="124">
        <v>0</v>
      </c>
      <c r="F24" s="124">
        <v>0</v>
      </c>
      <c r="G24" s="125" t="s">
        <v>38</v>
      </c>
      <c r="H24" s="125" t="s">
        <v>38</v>
      </c>
      <c r="I24" s="129" t="s">
        <v>38</v>
      </c>
      <c r="J24" s="125"/>
      <c r="K24" s="358"/>
      <c r="L24" s="585"/>
      <c r="M24" s="357" t="s">
        <v>24</v>
      </c>
      <c r="N24" s="124">
        <v>1000</v>
      </c>
      <c r="O24" s="124">
        <v>0</v>
      </c>
      <c r="P24" s="124">
        <v>6000</v>
      </c>
      <c r="Q24" s="125" t="s">
        <v>38</v>
      </c>
      <c r="R24" s="125">
        <v>1064</v>
      </c>
      <c r="S24" s="129">
        <v>44362</v>
      </c>
      <c r="T24" s="125"/>
      <c r="U24" s="358"/>
      <c r="V24" s="585"/>
      <c r="W24" s="357" t="s">
        <v>24</v>
      </c>
      <c r="X24" s="124">
        <v>1000</v>
      </c>
      <c r="Y24" s="124">
        <v>0</v>
      </c>
      <c r="Z24" s="124">
        <v>6000</v>
      </c>
      <c r="AA24" s="125" t="s">
        <v>47</v>
      </c>
      <c r="AB24" s="125">
        <v>2455</v>
      </c>
      <c r="AC24" s="129">
        <v>44741</v>
      </c>
      <c r="AD24" s="629"/>
      <c r="AE24" s="585"/>
      <c r="AF24" s="357" t="s">
        <v>24</v>
      </c>
      <c r="AG24" s="124">
        <v>1000</v>
      </c>
      <c r="AH24" s="124"/>
      <c r="AI24" s="124"/>
      <c r="AJ24" s="125"/>
      <c r="AK24" s="125"/>
      <c r="AL24" s="129"/>
      <c r="AM24" s="336"/>
      <c r="AN24" s="335"/>
    </row>
    <row r="25" spans="1:40" ht="23.25" customHeight="1" x14ac:dyDescent="0.25">
      <c r="A25" s="359"/>
      <c r="B25" s="877"/>
      <c r="C25" s="357" t="s">
        <v>25</v>
      </c>
      <c r="D25" s="124">
        <v>1000</v>
      </c>
      <c r="E25" s="124">
        <v>0</v>
      </c>
      <c r="F25" s="124">
        <v>0</v>
      </c>
      <c r="G25" s="125" t="s">
        <v>38</v>
      </c>
      <c r="H25" s="125" t="s">
        <v>38</v>
      </c>
      <c r="I25" s="129" t="s">
        <v>38</v>
      </c>
      <c r="J25" s="125"/>
      <c r="K25" s="358"/>
      <c r="L25" s="585"/>
      <c r="M25" s="357" t="s">
        <v>25</v>
      </c>
      <c r="N25" s="124">
        <v>1000</v>
      </c>
      <c r="O25" s="124">
        <v>0</v>
      </c>
      <c r="P25" s="124">
        <v>0</v>
      </c>
      <c r="Q25" s="125" t="s">
        <v>38</v>
      </c>
      <c r="R25" s="125" t="s">
        <v>38</v>
      </c>
      <c r="S25" s="129" t="s">
        <v>38</v>
      </c>
      <c r="T25" s="125"/>
      <c r="U25" s="358"/>
      <c r="V25" s="585"/>
      <c r="W25" s="357" t="s">
        <v>25</v>
      </c>
      <c r="X25" s="124">
        <v>1000</v>
      </c>
      <c r="Y25" s="124">
        <v>0</v>
      </c>
      <c r="Z25" s="124">
        <v>0</v>
      </c>
      <c r="AA25" s="125" t="s">
        <v>38</v>
      </c>
      <c r="AB25" s="125" t="s">
        <v>38</v>
      </c>
      <c r="AC25" s="129" t="s">
        <v>38</v>
      </c>
      <c r="AD25" s="629"/>
      <c r="AE25" s="585"/>
      <c r="AF25" s="357" t="s">
        <v>25</v>
      </c>
      <c r="AG25" s="124">
        <v>1000</v>
      </c>
      <c r="AH25" s="124"/>
      <c r="AI25" s="124">
        <v>3000</v>
      </c>
      <c r="AJ25" s="125" t="s">
        <v>50</v>
      </c>
      <c r="AK25" s="125">
        <v>3908</v>
      </c>
      <c r="AL25" s="129">
        <v>45109</v>
      </c>
      <c r="AM25" s="336"/>
      <c r="AN25" s="335"/>
    </row>
    <row r="26" spans="1:40" ht="23.25" customHeight="1" x14ac:dyDescent="0.25">
      <c r="A26" s="359"/>
      <c r="B26" s="877"/>
      <c r="C26" s="357" t="s">
        <v>26</v>
      </c>
      <c r="D26" s="124">
        <v>1000</v>
      </c>
      <c r="E26" s="124">
        <v>0</v>
      </c>
      <c r="F26" s="124">
        <v>5000</v>
      </c>
      <c r="G26" s="125" t="s">
        <v>38</v>
      </c>
      <c r="H26" s="125">
        <v>401</v>
      </c>
      <c r="I26" s="129">
        <v>44051</v>
      </c>
      <c r="J26" s="125"/>
      <c r="K26" s="358"/>
      <c r="L26" s="585"/>
      <c r="M26" s="357" t="s">
        <v>26</v>
      </c>
      <c r="N26" s="124">
        <v>1000</v>
      </c>
      <c r="O26" s="124">
        <v>0</v>
      </c>
      <c r="P26" s="124">
        <v>0</v>
      </c>
      <c r="Q26" s="125" t="s">
        <v>38</v>
      </c>
      <c r="R26" s="125" t="s">
        <v>38</v>
      </c>
      <c r="S26" s="129" t="s">
        <v>38</v>
      </c>
      <c r="T26" s="125"/>
      <c r="U26" s="358"/>
      <c r="V26" s="585"/>
      <c r="W26" s="357" t="s">
        <v>26</v>
      </c>
      <c r="X26" s="124">
        <v>1000</v>
      </c>
      <c r="Y26" s="124">
        <v>0</v>
      </c>
      <c r="Z26" s="124">
        <v>0</v>
      </c>
      <c r="AA26" s="125" t="s">
        <v>38</v>
      </c>
      <c r="AB26" s="125" t="s">
        <v>38</v>
      </c>
      <c r="AC26" s="129" t="s">
        <v>38</v>
      </c>
      <c r="AD26" s="629"/>
      <c r="AE26" s="585"/>
      <c r="AF26" s="357" t="s">
        <v>26</v>
      </c>
      <c r="AG26" s="124">
        <v>1000</v>
      </c>
      <c r="AH26" s="124"/>
      <c r="AI26" s="124"/>
      <c r="AJ26" s="125"/>
      <c r="AK26" s="125"/>
      <c r="AL26" s="129"/>
      <c r="AM26" s="336"/>
      <c r="AN26" s="335"/>
    </row>
    <row r="27" spans="1:40" ht="23.25" customHeight="1" x14ac:dyDescent="0.25">
      <c r="A27" s="359"/>
      <c r="B27" s="877"/>
      <c r="C27" s="357" t="s">
        <v>27</v>
      </c>
      <c r="D27" s="124">
        <v>1000</v>
      </c>
      <c r="E27" s="124">
        <v>0</v>
      </c>
      <c r="F27" s="124">
        <v>0</v>
      </c>
      <c r="G27" s="125" t="s">
        <v>38</v>
      </c>
      <c r="H27" s="125" t="s">
        <v>38</v>
      </c>
      <c r="I27" s="129" t="s">
        <v>38</v>
      </c>
      <c r="J27" s="125"/>
      <c r="K27" s="358"/>
      <c r="L27" s="585"/>
      <c r="M27" s="357" t="s">
        <v>27</v>
      </c>
      <c r="N27" s="124">
        <v>1000</v>
      </c>
      <c r="O27" s="124">
        <v>0</v>
      </c>
      <c r="P27" s="124">
        <v>0</v>
      </c>
      <c r="Q27" s="125" t="s">
        <v>38</v>
      </c>
      <c r="R27" s="125" t="s">
        <v>38</v>
      </c>
      <c r="S27" s="129" t="s">
        <v>38</v>
      </c>
      <c r="T27" s="125"/>
      <c r="U27" s="358"/>
      <c r="V27" s="585"/>
      <c r="W27" s="357" t="s">
        <v>27</v>
      </c>
      <c r="X27" s="124">
        <v>1000</v>
      </c>
      <c r="Y27" s="124">
        <v>0</v>
      </c>
      <c r="Z27" s="124">
        <v>0</v>
      </c>
      <c r="AA27" s="125" t="s">
        <v>38</v>
      </c>
      <c r="AB27" s="125" t="s">
        <v>38</v>
      </c>
      <c r="AC27" s="129" t="s">
        <v>38</v>
      </c>
      <c r="AD27" s="629"/>
      <c r="AE27" s="585"/>
      <c r="AF27" s="357" t="s">
        <v>27</v>
      </c>
      <c r="AG27" s="124">
        <v>1000</v>
      </c>
      <c r="AH27" s="124"/>
      <c r="AI27" s="124"/>
      <c r="AJ27" s="125"/>
      <c r="AK27" s="125"/>
      <c r="AL27" s="129"/>
      <c r="AM27" s="336"/>
      <c r="AN27" s="335"/>
    </row>
    <row r="28" spans="1:40" ht="23.25" customHeight="1" x14ac:dyDescent="0.25">
      <c r="A28" s="359"/>
      <c r="B28" s="877"/>
      <c r="C28" s="357" t="s">
        <v>28</v>
      </c>
      <c r="D28" s="124">
        <v>1000</v>
      </c>
      <c r="E28" s="124">
        <v>0</v>
      </c>
      <c r="F28" s="124">
        <v>0</v>
      </c>
      <c r="G28" s="125" t="s">
        <v>38</v>
      </c>
      <c r="H28" s="125" t="s">
        <v>38</v>
      </c>
      <c r="I28" s="129" t="s">
        <v>38</v>
      </c>
      <c r="J28" s="125"/>
      <c r="K28" s="358"/>
      <c r="L28" s="585"/>
      <c r="M28" s="357" t="s">
        <v>28</v>
      </c>
      <c r="N28" s="124">
        <v>1000</v>
      </c>
      <c r="O28" s="124">
        <v>0</v>
      </c>
      <c r="P28" s="124">
        <v>0</v>
      </c>
      <c r="Q28" s="125" t="s">
        <v>38</v>
      </c>
      <c r="R28" s="125" t="s">
        <v>38</v>
      </c>
      <c r="S28" s="129" t="s">
        <v>38</v>
      </c>
      <c r="T28" s="125"/>
      <c r="U28" s="358"/>
      <c r="V28" s="585"/>
      <c r="W28" s="357" t="s">
        <v>28</v>
      </c>
      <c r="X28" s="124">
        <v>1000</v>
      </c>
      <c r="Y28" s="124">
        <v>0</v>
      </c>
      <c r="Z28" s="124">
        <v>0</v>
      </c>
      <c r="AA28" s="125" t="s">
        <v>38</v>
      </c>
      <c r="AB28" s="125" t="s">
        <v>38</v>
      </c>
      <c r="AC28" s="129" t="s">
        <v>38</v>
      </c>
      <c r="AD28" s="629"/>
      <c r="AE28" s="585"/>
      <c r="AF28" s="357" t="s">
        <v>28</v>
      </c>
      <c r="AG28" s="124"/>
      <c r="AH28" s="124"/>
      <c r="AI28" s="124"/>
      <c r="AJ28" s="125"/>
      <c r="AK28" s="125"/>
      <c r="AL28" s="129"/>
      <c r="AM28" s="336"/>
      <c r="AN28" s="335"/>
    </row>
    <row r="29" spans="1:40" ht="23.25" customHeight="1" x14ac:dyDescent="0.25">
      <c r="A29" s="359"/>
      <c r="B29" s="877"/>
      <c r="C29" s="357" t="s">
        <v>29</v>
      </c>
      <c r="D29" s="124">
        <v>1000</v>
      </c>
      <c r="E29" s="124">
        <v>0</v>
      </c>
      <c r="F29" s="124">
        <v>0</v>
      </c>
      <c r="G29" s="125" t="s">
        <v>38</v>
      </c>
      <c r="H29" s="125" t="s">
        <v>38</v>
      </c>
      <c r="I29" s="129" t="s">
        <v>38</v>
      </c>
      <c r="J29" s="125"/>
      <c r="K29" s="358"/>
      <c r="L29" s="585"/>
      <c r="M29" s="357" t="s">
        <v>29</v>
      </c>
      <c r="N29" s="124">
        <v>1000</v>
      </c>
      <c r="O29" s="124">
        <v>0</v>
      </c>
      <c r="P29" s="124">
        <v>0</v>
      </c>
      <c r="Q29" s="125" t="s">
        <v>38</v>
      </c>
      <c r="R29" s="125" t="s">
        <v>38</v>
      </c>
      <c r="S29" s="129" t="s">
        <v>38</v>
      </c>
      <c r="T29" s="125"/>
      <c r="U29" s="358"/>
      <c r="V29" s="585"/>
      <c r="W29" s="357" t="s">
        <v>29</v>
      </c>
      <c r="X29" s="124">
        <v>1000</v>
      </c>
      <c r="Y29" s="124">
        <v>0</v>
      </c>
      <c r="Z29" s="124">
        <v>0</v>
      </c>
      <c r="AA29" s="125" t="s">
        <v>38</v>
      </c>
      <c r="AB29" s="125" t="s">
        <v>38</v>
      </c>
      <c r="AC29" s="129" t="s">
        <v>38</v>
      </c>
      <c r="AD29" s="629"/>
      <c r="AE29" s="585"/>
      <c r="AF29" s="357" t="s">
        <v>29</v>
      </c>
      <c r="AG29" s="124"/>
      <c r="AH29" s="124"/>
      <c r="AI29" s="124"/>
      <c r="AJ29" s="125"/>
      <c r="AK29" s="125"/>
      <c r="AL29" s="129"/>
      <c r="AM29" s="336"/>
      <c r="AN29" s="335"/>
    </row>
    <row r="30" spans="1:40" ht="23.25" customHeight="1" x14ac:dyDescent="0.25">
      <c r="A30" s="359"/>
      <c r="B30" s="877"/>
      <c r="C30" s="360" t="s">
        <v>30</v>
      </c>
      <c r="D30" s="278">
        <v>1000</v>
      </c>
      <c r="E30" s="124">
        <v>0</v>
      </c>
      <c r="F30" s="124">
        <v>0</v>
      </c>
      <c r="G30" s="125" t="s">
        <v>38</v>
      </c>
      <c r="H30" s="125" t="s">
        <v>38</v>
      </c>
      <c r="I30" s="129" t="s">
        <v>38</v>
      </c>
      <c r="J30" s="361"/>
      <c r="K30" s="362"/>
      <c r="L30" s="586"/>
      <c r="M30" s="360" t="s">
        <v>30</v>
      </c>
      <c r="N30" s="278">
        <v>1000</v>
      </c>
      <c r="O30" s="124">
        <v>0</v>
      </c>
      <c r="P30" s="124">
        <v>0</v>
      </c>
      <c r="Q30" s="125" t="s">
        <v>38</v>
      </c>
      <c r="R30" s="125" t="s">
        <v>38</v>
      </c>
      <c r="S30" s="129" t="s">
        <v>38</v>
      </c>
      <c r="T30" s="125"/>
      <c r="U30" s="358"/>
      <c r="V30" s="586"/>
      <c r="W30" s="360" t="s">
        <v>30</v>
      </c>
      <c r="X30" s="124">
        <v>1000</v>
      </c>
      <c r="Y30" s="124">
        <v>0</v>
      </c>
      <c r="Z30" s="124">
        <v>0</v>
      </c>
      <c r="AA30" s="125" t="s">
        <v>38</v>
      </c>
      <c r="AB30" s="125" t="s">
        <v>38</v>
      </c>
      <c r="AC30" s="129" t="s">
        <v>38</v>
      </c>
      <c r="AD30" s="629"/>
      <c r="AE30" s="586"/>
      <c r="AF30" s="360" t="s">
        <v>30</v>
      </c>
      <c r="AG30" s="124"/>
      <c r="AH30" s="124"/>
      <c r="AI30" s="124"/>
      <c r="AJ30" s="125"/>
      <c r="AK30" s="125"/>
      <c r="AL30" s="129"/>
      <c r="AM30" s="338"/>
      <c r="AN30" s="339"/>
    </row>
    <row r="31" spans="1:40" ht="23.25" customHeight="1" x14ac:dyDescent="0.25">
      <c r="A31" s="363"/>
      <c r="B31" s="878"/>
      <c r="C31" s="364"/>
      <c r="D31" s="365">
        <f>SUM(D19:D30)</f>
        <v>12000</v>
      </c>
      <c r="E31" s="365">
        <f>SUM(E19:E30)</f>
        <v>0</v>
      </c>
      <c r="F31" s="365">
        <f>SUM(F19:F30)</f>
        <v>12000</v>
      </c>
      <c r="G31" s="340"/>
      <c r="H31" s="340"/>
      <c r="I31" s="366"/>
      <c r="J31" s="340"/>
      <c r="K31" s="367"/>
      <c r="L31" s="587"/>
      <c r="M31" s="364"/>
      <c r="N31" s="365">
        <f>SUM(N18:N30)</f>
        <v>24000</v>
      </c>
      <c r="O31" s="365">
        <f>SUM(O18:O30)</f>
        <v>0</v>
      </c>
      <c r="P31" s="365">
        <f>SUM(P18:P30)</f>
        <v>24000</v>
      </c>
      <c r="Q31" s="340"/>
      <c r="R31" s="340"/>
      <c r="S31" s="340"/>
      <c r="T31" s="340"/>
      <c r="U31" s="367"/>
      <c r="V31" s="587"/>
      <c r="W31" s="364"/>
      <c r="X31" s="365">
        <f>SUM(X18:X30)</f>
        <v>36000</v>
      </c>
      <c r="Y31" s="365">
        <f>SUM(Y18:Y30)</f>
        <v>0</v>
      </c>
      <c r="Z31" s="365">
        <f>SUM(Z18:Z30)</f>
        <v>36000</v>
      </c>
      <c r="AA31" s="340"/>
      <c r="AB31" s="340"/>
      <c r="AC31" s="340"/>
      <c r="AD31" s="340"/>
      <c r="AE31" s="587"/>
      <c r="AF31" s="364"/>
      <c r="AG31" s="365">
        <f>SUM(AG18:AG30)</f>
        <v>45000</v>
      </c>
      <c r="AH31" s="365">
        <f>SUM(AH18:AH30)</f>
        <v>0</v>
      </c>
      <c r="AI31" s="365">
        <f>SUM(AI18:AI30)</f>
        <v>45000</v>
      </c>
      <c r="AJ31" s="340"/>
      <c r="AK31" s="340"/>
      <c r="AL31" s="340"/>
      <c r="AM31" s="365"/>
      <c r="AN31" s="340"/>
    </row>
    <row r="32" spans="1:40" ht="23.25" customHeight="1" x14ac:dyDescent="0.25">
      <c r="B32" s="106"/>
      <c r="C32" s="65"/>
      <c r="D32" s="66"/>
      <c r="E32" s="66"/>
      <c r="F32" s="66"/>
      <c r="G32" s="67"/>
      <c r="H32" s="67"/>
      <c r="I32" s="68"/>
      <c r="J32" s="67"/>
      <c r="K32" s="67"/>
      <c r="L32" s="588"/>
      <c r="M32" s="67"/>
      <c r="N32" s="66"/>
      <c r="O32" s="66"/>
      <c r="P32" s="66"/>
      <c r="Q32" s="67"/>
      <c r="R32" s="67"/>
      <c r="S32" s="67"/>
      <c r="T32" s="67"/>
      <c r="U32" s="67"/>
      <c r="V32" s="588"/>
      <c r="W32" s="67"/>
      <c r="X32" s="66"/>
      <c r="Y32" s="66"/>
      <c r="Z32" s="66"/>
      <c r="AA32" s="67"/>
      <c r="AB32" s="67"/>
      <c r="AC32" s="67"/>
      <c r="AD32" s="67"/>
      <c r="AE32" s="588"/>
      <c r="AF32" s="67"/>
      <c r="AG32" s="66"/>
      <c r="AH32" s="66"/>
      <c r="AI32" s="66"/>
      <c r="AJ32" s="67"/>
      <c r="AK32" s="67"/>
      <c r="AL32" s="67"/>
      <c r="AM32" s="777"/>
      <c r="AN32" s="123"/>
    </row>
    <row r="33" spans="1:40" ht="23.25" customHeight="1" x14ac:dyDescent="0.25">
      <c r="B33" s="107"/>
      <c r="C33" s="70"/>
      <c r="D33" s="71"/>
      <c r="E33" s="72"/>
      <c r="F33" s="73"/>
      <c r="G33" s="72"/>
      <c r="H33" s="73"/>
      <c r="I33" s="73"/>
      <c r="J33" s="73"/>
      <c r="K33" s="74"/>
      <c r="L33" s="584"/>
      <c r="M33" s="75" t="s">
        <v>42</v>
      </c>
      <c r="N33" s="76">
        <f>D46</f>
        <v>12000</v>
      </c>
      <c r="O33" s="76">
        <f>E46</f>
        <v>1620</v>
      </c>
      <c r="P33" s="76">
        <f>F46</f>
        <v>0</v>
      </c>
      <c r="Q33" s="72"/>
      <c r="R33" s="73"/>
      <c r="S33" s="73"/>
      <c r="T33" s="73"/>
      <c r="U33" s="74"/>
      <c r="V33" s="584"/>
      <c r="W33" s="75" t="s">
        <v>42</v>
      </c>
      <c r="X33" s="76">
        <f>N46</f>
        <v>24000</v>
      </c>
      <c r="Y33" s="76">
        <f>O46</f>
        <v>1900</v>
      </c>
      <c r="Z33" s="76">
        <f>P46</f>
        <v>24210</v>
      </c>
      <c r="AA33" s="72"/>
      <c r="AB33" s="73"/>
      <c r="AC33" s="73"/>
      <c r="AD33" s="73"/>
      <c r="AE33" s="584"/>
      <c r="AF33" s="75" t="s">
        <v>42</v>
      </c>
      <c r="AG33" s="76">
        <f>X46</f>
        <v>36000</v>
      </c>
      <c r="AH33" s="76">
        <f>Y46</f>
        <v>1900</v>
      </c>
      <c r="AI33" s="76">
        <f>Z46</f>
        <v>37900</v>
      </c>
      <c r="AJ33" s="72"/>
      <c r="AK33" s="73"/>
      <c r="AL33" s="73"/>
      <c r="AM33" s="776" t="s">
        <v>221</v>
      </c>
      <c r="AN33" s="183" t="s">
        <v>36</v>
      </c>
    </row>
    <row r="34" spans="1:40" ht="23.25" customHeight="1" x14ac:dyDescent="0.25">
      <c r="A34" s="97" t="s">
        <v>85</v>
      </c>
      <c r="B34" s="108">
        <v>67</v>
      </c>
      <c r="C34" s="77" t="s">
        <v>19</v>
      </c>
      <c r="D34" s="78">
        <v>1000</v>
      </c>
      <c r="E34" s="78">
        <f t="shared" ref="E34:E43" si="0">E35+10</f>
        <v>190</v>
      </c>
      <c r="F34" s="78">
        <v>0</v>
      </c>
      <c r="G34" s="79" t="s">
        <v>38</v>
      </c>
      <c r="H34" s="79" t="s">
        <v>38</v>
      </c>
      <c r="I34" s="80" t="s">
        <v>38</v>
      </c>
      <c r="J34" s="79"/>
      <c r="K34" s="81"/>
      <c r="L34" s="585"/>
      <c r="M34" s="77" t="s">
        <v>19</v>
      </c>
      <c r="N34" s="78">
        <v>1000</v>
      </c>
      <c r="O34" s="78">
        <f t="shared" ref="O34:O39" si="1">O35+10</f>
        <v>70</v>
      </c>
      <c r="P34" s="78">
        <v>0</v>
      </c>
      <c r="Q34" s="79" t="s">
        <v>38</v>
      </c>
      <c r="R34" s="79" t="s">
        <v>38</v>
      </c>
      <c r="S34" s="80" t="s">
        <v>38</v>
      </c>
      <c r="T34" s="79"/>
      <c r="U34" s="81"/>
      <c r="V34" s="585"/>
      <c r="W34" s="77" t="s">
        <v>19</v>
      </c>
      <c r="X34" s="78">
        <v>1000</v>
      </c>
      <c r="Y34" s="78">
        <v>0</v>
      </c>
      <c r="Z34" s="78">
        <v>1000</v>
      </c>
      <c r="AA34" s="79" t="s">
        <v>38</v>
      </c>
      <c r="AB34" s="79">
        <v>1666</v>
      </c>
      <c r="AC34" s="80">
        <v>44564</v>
      </c>
      <c r="AD34" s="651"/>
      <c r="AE34" s="585"/>
      <c r="AF34" s="77" t="s">
        <v>19</v>
      </c>
      <c r="AG34" s="78">
        <v>1000</v>
      </c>
      <c r="AH34" s="78"/>
      <c r="AI34" s="78">
        <v>1000</v>
      </c>
      <c r="AJ34" s="79" t="s">
        <v>44</v>
      </c>
      <c r="AK34" s="79">
        <v>3186</v>
      </c>
      <c r="AL34" s="80">
        <v>44928</v>
      </c>
      <c r="AM34" s="177">
        <f>AG46+AH46-AI46</f>
        <v>0</v>
      </c>
      <c r="AN34" s="178" t="s">
        <v>1028</v>
      </c>
    </row>
    <row r="35" spans="1:40" ht="23.25" customHeight="1" x14ac:dyDescent="0.25">
      <c r="A35" s="120"/>
      <c r="B35" s="879" t="s">
        <v>89</v>
      </c>
      <c r="C35" s="77" t="s">
        <v>20</v>
      </c>
      <c r="D35" s="78">
        <v>1000</v>
      </c>
      <c r="E35" s="78">
        <f t="shared" si="0"/>
        <v>180</v>
      </c>
      <c r="F35" s="78">
        <v>0</v>
      </c>
      <c r="G35" s="79" t="s">
        <v>38</v>
      </c>
      <c r="H35" s="79" t="s">
        <v>38</v>
      </c>
      <c r="I35" s="80" t="s">
        <v>38</v>
      </c>
      <c r="J35" s="79"/>
      <c r="K35" s="81"/>
      <c r="L35" s="585"/>
      <c r="M35" s="77" t="s">
        <v>20</v>
      </c>
      <c r="N35" s="78">
        <v>1000</v>
      </c>
      <c r="O35" s="78">
        <f t="shared" si="1"/>
        <v>60</v>
      </c>
      <c r="P35" s="78">
        <v>0</v>
      </c>
      <c r="Q35" s="79" t="s">
        <v>38</v>
      </c>
      <c r="R35" s="79" t="s">
        <v>38</v>
      </c>
      <c r="S35" s="80" t="s">
        <v>38</v>
      </c>
      <c r="T35" s="79"/>
      <c r="U35" s="81"/>
      <c r="V35" s="585"/>
      <c r="W35" s="77" t="s">
        <v>20</v>
      </c>
      <c r="X35" s="78">
        <v>1000</v>
      </c>
      <c r="Y35" s="78">
        <v>0</v>
      </c>
      <c r="Z35" s="78">
        <v>1000</v>
      </c>
      <c r="AA35" s="79" t="s">
        <v>38</v>
      </c>
      <c r="AB35" s="79">
        <v>2034</v>
      </c>
      <c r="AC35" s="80">
        <v>44596</v>
      </c>
      <c r="AD35" s="558"/>
      <c r="AE35" s="585"/>
      <c r="AF35" s="77" t="s">
        <v>20</v>
      </c>
      <c r="AG35" s="78">
        <v>1000</v>
      </c>
      <c r="AH35" s="78"/>
      <c r="AI35" s="78">
        <v>1000</v>
      </c>
      <c r="AJ35" s="79" t="s">
        <v>44</v>
      </c>
      <c r="AK35" s="79">
        <v>3357</v>
      </c>
      <c r="AL35" s="80">
        <v>44593</v>
      </c>
      <c r="AM35" s="180"/>
      <c r="AN35" s="179"/>
    </row>
    <row r="36" spans="1:40" ht="23.25" customHeight="1" x14ac:dyDescent="0.25">
      <c r="A36" s="120"/>
      <c r="B36" s="879"/>
      <c r="C36" s="77" t="s">
        <v>21</v>
      </c>
      <c r="D36" s="78">
        <v>1000</v>
      </c>
      <c r="E36" s="78">
        <f t="shared" si="0"/>
        <v>170</v>
      </c>
      <c r="F36" s="78">
        <v>0</v>
      </c>
      <c r="G36" s="79" t="s">
        <v>38</v>
      </c>
      <c r="H36" s="79" t="s">
        <v>38</v>
      </c>
      <c r="I36" s="80" t="s">
        <v>38</v>
      </c>
      <c r="J36" s="79"/>
      <c r="K36" s="81"/>
      <c r="L36" s="585"/>
      <c r="M36" s="77" t="s">
        <v>21</v>
      </c>
      <c r="N36" s="78">
        <v>1000</v>
      </c>
      <c r="O36" s="78">
        <f t="shared" si="1"/>
        <v>50</v>
      </c>
      <c r="P36" s="78">
        <v>0</v>
      </c>
      <c r="Q36" s="79" t="s">
        <v>38</v>
      </c>
      <c r="R36" s="79" t="s">
        <v>38</v>
      </c>
      <c r="S36" s="80" t="s">
        <v>38</v>
      </c>
      <c r="T36" s="79"/>
      <c r="U36" s="81"/>
      <c r="V36" s="585"/>
      <c r="W36" s="77" t="s">
        <v>21</v>
      </c>
      <c r="X36" s="78">
        <v>1000</v>
      </c>
      <c r="Y36" s="78">
        <v>0</v>
      </c>
      <c r="Z36" s="78">
        <v>1000</v>
      </c>
      <c r="AA36" s="79" t="s">
        <v>38</v>
      </c>
      <c r="AB36" s="79">
        <v>2115</v>
      </c>
      <c r="AC36" s="80">
        <v>44622</v>
      </c>
      <c r="AD36" s="558"/>
      <c r="AE36" s="585"/>
      <c r="AF36" s="77" t="s">
        <v>21</v>
      </c>
      <c r="AG36" s="78">
        <v>1000</v>
      </c>
      <c r="AH36" s="78"/>
      <c r="AI36" s="78">
        <v>1000</v>
      </c>
      <c r="AJ36" s="79" t="s">
        <v>44</v>
      </c>
      <c r="AK36" s="79">
        <v>3461</v>
      </c>
      <c r="AL36" s="80">
        <v>44986</v>
      </c>
      <c r="AM36" s="180"/>
      <c r="AN36" s="179"/>
    </row>
    <row r="37" spans="1:40" ht="23.25" customHeight="1" x14ac:dyDescent="0.25">
      <c r="A37" s="120"/>
      <c r="B37" s="879"/>
      <c r="C37" s="77" t="s">
        <v>22</v>
      </c>
      <c r="D37" s="78">
        <v>1000</v>
      </c>
      <c r="E37" s="78">
        <f t="shared" si="0"/>
        <v>160</v>
      </c>
      <c r="F37" s="78">
        <v>0</v>
      </c>
      <c r="G37" s="79" t="s">
        <v>38</v>
      </c>
      <c r="H37" s="79" t="s">
        <v>38</v>
      </c>
      <c r="I37" s="80" t="s">
        <v>38</v>
      </c>
      <c r="J37" s="79"/>
      <c r="K37" s="81"/>
      <c r="L37" s="585"/>
      <c r="M37" s="77" t="s">
        <v>22</v>
      </c>
      <c r="N37" s="78">
        <v>1000</v>
      </c>
      <c r="O37" s="78">
        <f t="shared" si="1"/>
        <v>40</v>
      </c>
      <c r="P37" s="78">
        <v>0</v>
      </c>
      <c r="Q37" s="79" t="s">
        <v>38</v>
      </c>
      <c r="R37" s="79" t="s">
        <v>38</v>
      </c>
      <c r="S37" s="80" t="s">
        <v>38</v>
      </c>
      <c r="T37" s="79"/>
      <c r="U37" s="81"/>
      <c r="V37" s="585"/>
      <c r="W37" s="77" t="s">
        <v>22</v>
      </c>
      <c r="X37" s="78">
        <v>1000</v>
      </c>
      <c r="Y37" s="78">
        <v>0</v>
      </c>
      <c r="Z37" s="78">
        <v>1000</v>
      </c>
      <c r="AA37" s="79" t="s">
        <v>38</v>
      </c>
      <c r="AB37" s="79">
        <v>2208</v>
      </c>
      <c r="AC37" s="80">
        <v>44654</v>
      </c>
      <c r="AD37" s="558"/>
      <c r="AE37" s="585"/>
      <c r="AF37" s="77" t="s">
        <v>22</v>
      </c>
      <c r="AG37" s="78">
        <v>1000</v>
      </c>
      <c r="AH37" s="78"/>
      <c r="AI37" s="78">
        <v>1000</v>
      </c>
      <c r="AJ37" s="79" t="s">
        <v>44</v>
      </c>
      <c r="AK37" s="79">
        <v>3554</v>
      </c>
      <c r="AL37" s="80">
        <v>45016</v>
      </c>
      <c r="AM37" s="180"/>
      <c r="AN37" s="179"/>
    </row>
    <row r="38" spans="1:40" ht="23.25" customHeight="1" x14ac:dyDescent="0.25">
      <c r="A38" s="120"/>
      <c r="B38" s="879"/>
      <c r="C38" s="77" t="s">
        <v>23</v>
      </c>
      <c r="D38" s="78">
        <v>1000</v>
      </c>
      <c r="E38" s="78">
        <f t="shared" si="0"/>
        <v>150</v>
      </c>
      <c r="F38" s="78">
        <v>0</v>
      </c>
      <c r="G38" s="79" t="s">
        <v>38</v>
      </c>
      <c r="H38" s="79" t="s">
        <v>38</v>
      </c>
      <c r="I38" s="80" t="s">
        <v>38</v>
      </c>
      <c r="J38" s="79"/>
      <c r="K38" s="81"/>
      <c r="L38" s="585"/>
      <c r="M38" s="77" t="s">
        <v>23</v>
      </c>
      <c r="N38" s="78">
        <v>1000</v>
      </c>
      <c r="O38" s="78">
        <f t="shared" si="1"/>
        <v>30</v>
      </c>
      <c r="P38" s="78">
        <v>0</v>
      </c>
      <c r="Q38" s="79" t="s">
        <v>38</v>
      </c>
      <c r="R38" s="79" t="s">
        <v>38</v>
      </c>
      <c r="S38" s="80" t="s">
        <v>38</v>
      </c>
      <c r="T38" s="79"/>
      <c r="U38" s="81"/>
      <c r="V38" s="585"/>
      <c r="W38" s="77" t="s">
        <v>23</v>
      </c>
      <c r="X38" s="78">
        <v>1000</v>
      </c>
      <c r="Y38" s="78">
        <v>0</v>
      </c>
      <c r="Z38" s="78">
        <v>1000</v>
      </c>
      <c r="AA38" s="79" t="s">
        <v>38</v>
      </c>
      <c r="AB38" s="79">
        <v>2294</v>
      </c>
      <c r="AC38" s="80">
        <v>44684</v>
      </c>
      <c r="AD38" s="558"/>
      <c r="AE38" s="585"/>
      <c r="AF38" s="77" t="s">
        <v>23</v>
      </c>
      <c r="AG38" s="78">
        <v>1000</v>
      </c>
      <c r="AH38" s="78"/>
      <c r="AI38" s="78">
        <v>1000</v>
      </c>
      <c r="AJ38" s="79" t="s">
        <v>44</v>
      </c>
      <c r="AK38" s="79">
        <v>3716</v>
      </c>
      <c r="AL38" s="80">
        <v>45047</v>
      </c>
      <c r="AM38" s="180"/>
      <c r="AN38" s="179"/>
    </row>
    <row r="39" spans="1:40" ht="23.25" customHeight="1" x14ac:dyDescent="0.25">
      <c r="A39" s="120"/>
      <c r="B39" s="879"/>
      <c r="C39" s="77" t="s">
        <v>24</v>
      </c>
      <c r="D39" s="78">
        <v>1000</v>
      </c>
      <c r="E39" s="78">
        <f t="shared" si="0"/>
        <v>140</v>
      </c>
      <c r="F39" s="78">
        <v>0</v>
      </c>
      <c r="G39" s="79" t="s">
        <v>38</v>
      </c>
      <c r="H39" s="79" t="s">
        <v>38</v>
      </c>
      <c r="I39" s="80" t="s">
        <v>38</v>
      </c>
      <c r="J39" s="79"/>
      <c r="K39" s="81"/>
      <c r="L39" s="585"/>
      <c r="M39" s="77" t="s">
        <v>24</v>
      </c>
      <c r="N39" s="78">
        <v>1000</v>
      </c>
      <c r="O39" s="78">
        <f t="shared" si="1"/>
        <v>20</v>
      </c>
      <c r="P39" s="78">
        <v>0</v>
      </c>
      <c r="Q39" s="79" t="s">
        <v>38</v>
      </c>
      <c r="R39" s="79" t="s">
        <v>38</v>
      </c>
      <c r="S39" s="80" t="s">
        <v>38</v>
      </c>
      <c r="T39" s="79"/>
      <c r="U39" s="81"/>
      <c r="V39" s="585"/>
      <c r="W39" s="77" t="s">
        <v>24</v>
      </c>
      <c r="X39" s="78">
        <v>1000</v>
      </c>
      <c r="Y39" s="78">
        <v>0</v>
      </c>
      <c r="Z39" s="78">
        <v>1000</v>
      </c>
      <c r="AA39" s="79" t="s">
        <v>44</v>
      </c>
      <c r="AB39" s="79">
        <v>2359</v>
      </c>
      <c r="AC39" s="80">
        <v>44713</v>
      </c>
      <c r="AD39" s="558"/>
      <c r="AE39" s="585"/>
      <c r="AF39" s="77" t="s">
        <v>24</v>
      </c>
      <c r="AG39" s="78">
        <v>1000</v>
      </c>
      <c r="AH39" s="78"/>
      <c r="AI39" s="78">
        <v>1000</v>
      </c>
      <c r="AJ39" s="79" t="s">
        <v>44</v>
      </c>
      <c r="AK39" s="79">
        <v>3807</v>
      </c>
      <c r="AL39" s="80">
        <v>45078</v>
      </c>
      <c r="AM39" s="180"/>
      <c r="AN39" s="179"/>
    </row>
    <row r="40" spans="1:40" ht="23.25" customHeight="1" x14ac:dyDescent="0.25">
      <c r="A40" s="120"/>
      <c r="B40" s="879"/>
      <c r="C40" s="77" t="s">
        <v>25</v>
      </c>
      <c r="D40" s="78">
        <v>1000</v>
      </c>
      <c r="E40" s="78">
        <f t="shared" si="0"/>
        <v>130</v>
      </c>
      <c r="F40" s="78">
        <v>0</v>
      </c>
      <c r="G40" s="79" t="s">
        <v>38</v>
      </c>
      <c r="H40" s="79" t="s">
        <v>38</v>
      </c>
      <c r="I40" s="80" t="s">
        <v>38</v>
      </c>
      <c r="J40" s="79"/>
      <c r="K40" s="81"/>
      <c r="L40" s="585"/>
      <c r="M40" s="77" t="s">
        <v>25</v>
      </c>
      <c r="N40" s="78">
        <v>1000</v>
      </c>
      <c r="O40" s="78">
        <f>O41+10</f>
        <v>10</v>
      </c>
      <c r="P40" s="78">
        <v>0</v>
      </c>
      <c r="Q40" s="79" t="s">
        <v>38</v>
      </c>
      <c r="R40" s="79" t="s">
        <v>38</v>
      </c>
      <c r="S40" s="80" t="s">
        <v>38</v>
      </c>
      <c r="T40" s="79"/>
      <c r="U40" s="81"/>
      <c r="V40" s="585"/>
      <c r="W40" s="77" t="s">
        <v>25</v>
      </c>
      <c r="X40" s="78">
        <v>1000</v>
      </c>
      <c r="Y40" s="78">
        <v>0</v>
      </c>
      <c r="Z40" s="78">
        <v>1000</v>
      </c>
      <c r="AA40" s="79" t="s">
        <v>44</v>
      </c>
      <c r="AB40" s="79">
        <v>2480</v>
      </c>
      <c r="AC40" s="80">
        <v>44745</v>
      </c>
      <c r="AD40" s="558"/>
      <c r="AE40" s="585"/>
      <c r="AF40" s="77" t="s">
        <v>25</v>
      </c>
      <c r="AG40" s="78">
        <v>1000</v>
      </c>
      <c r="AH40" s="78"/>
      <c r="AI40" s="78">
        <v>1000</v>
      </c>
      <c r="AJ40" s="79" t="s">
        <v>44</v>
      </c>
      <c r="AK40" s="79">
        <v>3898</v>
      </c>
      <c r="AL40" s="80">
        <v>45108</v>
      </c>
      <c r="AM40" s="180"/>
      <c r="AN40" s="179"/>
    </row>
    <row r="41" spans="1:40" ht="23.25" customHeight="1" x14ac:dyDescent="0.25">
      <c r="A41" s="120"/>
      <c r="B41" s="879"/>
      <c r="C41" s="77" t="s">
        <v>26</v>
      </c>
      <c r="D41" s="78">
        <v>1000</v>
      </c>
      <c r="E41" s="78">
        <f t="shared" si="0"/>
        <v>120</v>
      </c>
      <c r="F41" s="78">
        <v>0</v>
      </c>
      <c r="G41" s="79" t="s">
        <v>38</v>
      </c>
      <c r="H41" s="79" t="s">
        <v>38</v>
      </c>
      <c r="I41" s="80" t="s">
        <v>38</v>
      </c>
      <c r="J41" s="79"/>
      <c r="K41" s="81"/>
      <c r="L41" s="585"/>
      <c r="M41" s="77" t="s">
        <v>26</v>
      </c>
      <c r="N41" s="78">
        <v>1000</v>
      </c>
      <c r="O41" s="78">
        <v>0</v>
      </c>
      <c r="P41" s="78">
        <v>20210</v>
      </c>
      <c r="Q41" s="79" t="s">
        <v>38</v>
      </c>
      <c r="R41" s="79">
        <v>1228</v>
      </c>
      <c r="S41" s="80">
        <v>44428</v>
      </c>
      <c r="T41" s="79"/>
      <c r="U41" s="81"/>
      <c r="V41" s="585"/>
      <c r="W41" s="77" t="s">
        <v>26</v>
      </c>
      <c r="X41" s="78">
        <v>1000</v>
      </c>
      <c r="Y41" s="78">
        <v>0</v>
      </c>
      <c r="Z41" s="78">
        <v>1000</v>
      </c>
      <c r="AA41" s="79" t="s">
        <v>44</v>
      </c>
      <c r="AB41" s="79">
        <v>2584</v>
      </c>
      <c r="AC41" s="80">
        <v>44776</v>
      </c>
      <c r="AD41" s="558"/>
      <c r="AE41" s="585"/>
      <c r="AF41" s="77" t="s">
        <v>26</v>
      </c>
      <c r="AG41" s="78">
        <v>1000</v>
      </c>
      <c r="AH41" s="78"/>
      <c r="AI41" s="78">
        <v>1000</v>
      </c>
      <c r="AJ41" s="79" t="s">
        <v>942</v>
      </c>
      <c r="AK41" s="79">
        <v>4006</v>
      </c>
      <c r="AL41" s="80">
        <v>45139</v>
      </c>
      <c r="AM41" s="180"/>
      <c r="AN41" s="179"/>
    </row>
    <row r="42" spans="1:40" ht="23.25" customHeight="1" x14ac:dyDescent="0.25">
      <c r="A42" s="120"/>
      <c r="B42" s="879"/>
      <c r="C42" s="77" t="s">
        <v>27</v>
      </c>
      <c r="D42" s="78">
        <v>1000</v>
      </c>
      <c r="E42" s="78">
        <f t="shared" si="0"/>
        <v>110</v>
      </c>
      <c r="F42" s="78">
        <v>0</v>
      </c>
      <c r="G42" s="79" t="s">
        <v>38</v>
      </c>
      <c r="H42" s="79" t="s">
        <v>38</v>
      </c>
      <c r="I42" s="80" t="s">
        <v>38</v>
      </c>
      <c r="J42" s="79"/>
      <c r="K42" s="81"/>
      <c r="L42" s="585"/>
      <c r="M42" s="77" t="s">
        <v>27</v>
      </c>
      <c r="N42" s="78">
        <v>1000</v>
      </c>
      <c r="O42" s="78">
        <v>0</v>
      </c>
      <c r="P42" s="78">
        <v>1000</v>
      </c>
      <c r="Q42" s="79" t="s">
        <v>38</v>
      </c>
      <c r="R42" s="79">
        <v>1269</v>
      </c>
      <c r="S42" s="80">
        <v>44444</v>
      </c>
      <c r="T42" s="79"/>
      <c r="U42" s="81"/>
      <c r="V42" s="585"/>
      <c r="W42" s="77" t="s">
        <v>27</v>
      </c>
      <c r="X42" s="78">
        <v>1000</v>
      </c>
      <c r="Y42" s="78">
        <v>0</v>
      </c>
      <c r="Z42" s="78">
        <v>1000</v>
      </c>
      <c r="AA42" s="79" t="s">
        <v>44</v>
      </c>
      <c r="AB42" s="79">
        <v>2692</v>
      </c>
      <c r="AC42" s="80">
        <v>44806</v>
      </c>
      <c r="AD42" s="558"/>
      <c r="AE42" s="585"/>
      <c r="AF42" s="77" t="s">
        <v>27</v>
      </c>
      <c r="AG42" s="78"/>
      <c r="AH42" s="78"/>
      <c r="AI42" s="78"/>
      <c r="AJ42" s="79"/>
      <c r="AK42" s="79"/>
      <c r="AL42" s="80"/>
      <c r="AM42" s="180"/>
      <c r="AN42" s="179"/>
    </row>
    <row r="43" spans="1:40" ht="30" x14ac:dyDescent="0.25">
      <c r="A43" s="120"/>
      <c r="B43" s="879"/>
      <c r="C43" s="77" t="s">
        <v>28</v>
      </c>
      <c r="D43" s="78">
        <v>1000</v>
      </c>
      <c r="E43" s="78">
        <f t="shared" si="0"/>
        <v>100</v>
      </c>
      <c r="F43" s="78">
        <v>0</v>
      </c>
      <c r="G43" s="79" t="s">
        <v>38</v>
      </c>
      <c r="H43" s="79" t="s">
        <v>38</v>
      </c>
      <c r="I43" s="80" t="s">
        <v>38</v>
      </c>
      <c r="J43" s="79"/>
      <c r="K43" s="81"/>
      <c r="L43" s="585"/>
      <c r="M43" s="77" t="s">
        <v>28</v>
      </c>
      <c r="N43" s="78">
        <v>1000</v>
      </c>
      <c r="O43" s="78">
        <v>0</v>
      </c>
      <c r="P43" s="78">
        <v>1000</v>
      </c>
      <c r="Q43" s="79" t="s">
        <v>38</v>
      </c>
      <c r="R43" s="79">
        <v>1344</v>
      </c>
      <c r="S43" s="80">
        <v>44472</v>
      </c>
      <c r="T43" s="79"/>
      <c r="U43" s="81"/>
      <c r="V43" s="585"/>
      <c r="W43" s="77" t="s">
        <v>28</v>
      </c>
      <c r="X43" s="78">
        <v>1000</v>
      </c>
      <c r="Y43" s="78">
        <v>0</v>
      </c>
      <c r="Z43" s="78">
        <f>1000+1690</f>
        <v>2690</v>
      </c>
      <c r="AA43" s="79" t="s">
        <v>44</v>
      </c>
      <c r="AB43" s="101" t="s">
        <v>920</v>
      </c>
      <c r="AC43" s="102" t="s">
        <v>921</v>
      </c>
      <c r="AD43" s="704"/>
      <c r="AE43" s="585"/>
      <c r="AF43" s="77" t="s">
        <v>28</v>
      </c>
      <c r="AG43" s="78"/>
      <c r="AH43" s="78"/>
      <c r="AI43" s="78"/>
      <c r="AJ43" s="79"/>
      <c r="AK43" s="101"/>
      <c r="AL43" s="102"/>
      <c r="AM43" s="180"/>
      <c r="AN43" s="179"/>
    </row>
    <row r="44" spans="1:40" ht="23.25" customHeight="1" x14ac:dyDescent="0.25">
      <c r="A44" s="120"/>
      <c r="B44" s="879"/>
      <c r="C44" s="77" t="s">
        <v>29</v>
      </c>
      <c r="D44" s="78">
        <v>1000</v>
      </c>
      <c r="E44" s="78">
        <f>E45+10</f>
        <v>90</v>
      </c>
      <c r="F44" s="78">
        <v>0</v>
      </c>
      <c r="G44" s="79" t="s">
        <v>38</v>
      </c>
      <c r="H44" s="79" t="s">
        <v>38</v>
      </c>
      <c r="I44" s="80" t="s">
        <v>38</v>
      </c>
      <c r="J44" s="79"/>
      <c r="K44" s="81"/>
      <c r="L44" s="585"/>
      <c r="M44" s="77" t="s">
        <v>29</v>
      </c>
      <c r="N44" s="78">
        <v>1000</v>
      </c>
      <c r="O44" s="78">
        <v>0</v>
      </c>
      <c r="P44" s="78">
        <v>1000</v>
      </c>
      <c r="Q44" s="79" t="s">
        <v>38</v>
      </c>
      <c r="R44" s="79">
        <v>1501</v>
      </c>
      <c r="S44" s="80">
        <v>44501</v>
      </c>
      <c r="T44" s="79"/>
      <c r="U44" s="81"/>
      <c r="V44" s="585"/>
      <c r="W44" s="77" t="s">
        <v>29</v>
      </c>
      <c r="X44" s="78">
        <v>1000</v>
      </c>
      <c r="Y44" s="78">
        <v>0</v>
      </c>
      <c r="Z44" s="78">
        <v>1000</v>
      </c>
      <c r="AA44" s="79" t="s">
        <v>923</v>
      </c>
      <c r="AB44" s="79">
        <v>2978</v>
      </c>
      <c r="AC44" s="80">
        <v>44866</v>
      </c>
      <c r="AD44" s="558"/>
      <c r="AE44" s="585"/>
      <c r="AF44" s="77" t="s">
        <v>29</v>
      </c>
      <c r="AG44" s="78"/>
      <c r="AH44" s="78"/>
      <c r="AI44" s="78"/>
      <c r="AJ44" s="79"/>
      <c r="AK44" s="79"/>
      <c r="AL44" s="80"/>
      <c r="AM44" s="180"/>
      <c r="AN44" s="179"/>
    </row>
    <row r="45" spans="1:40" ht="23.25" customHeight="1" x14ac:dyDescent="0.25">
      <c r="A45" s="120"/>
      <c r="B45" s="879"/>
      <c r="C45" s="83" t="s">
        <v>30</v>
      </c>
      <c r="D45" s="84">
        <v>1000</v>
      </c>
      <c r="E45" s="78">
        <f>O34+10</f>
        <v>80</v>
      </c>
      <c r="F45" s="78">
        <v>0</v>
      </c>
      <c r="G45" s="79" t="s">
        <v>38</v>
      </c>
      <c r="H45" s="79" t="s">
        <v>38</v>
      </c>
      <c r="I45" s="80" t="s">
        <v>38</v>
      </c>
      <c r="J45" s="85"/>
      <c r="K45" s="86"/>
      <c r="L45" s="586"/>
      <c r="M45" s="83" t="s">
        <v>30</v>
      </c>
      <c r="N45" s="84">
        <v>1000</v>
      </c>
      <c r="O45" s="78">
        <v>0</v>
      </c>
      <c r="P45" s="78">
        <v>1000</v>
      </c>
      <c r="Q45" s="79" t="s">
        <v>38</v>
      </c>
      <c r="R45" s="79">
        <v>1595</v>
      </c>
      <c r="S45" s="80">
        <v>44534</v>
      </c>
      <c r="T45" s="79"/>
      <c r="U45" s="81"/>
      <c r="V45" s="586"/>
      <c r="W45" s="83" t="s">
        <v>30</v>
      </c>
      <c r="X45" s="84">
        <v>1000</v>
      </c>
      <c r="Y45" s="78">
        <v>0</v>
      </c>
      <c r="Z45" s="78">
        <v>1000</v>
      </c>
      <c r="AA45" s="79" t="s">
        <v>44</v>
      </c>
      <c r="AB45" s="79">
        <v>3086</v>
      </c>
      <c r="AC45" s="80">
        <v>44897</v>
      </c>
      <c r="AD45" s="558"/>
      <c r="AE45" s="586"/>
      <c r="AF45" s="83" t="s">
        <v>30</v>
      </c>
      <c r="AG45" s="84"/>
      <c r="AH45" s="78"/>
      <c r="AI45" s="78"/>
      <c r="AJ45" s="79"/>
      <c r="AK45" s="79"/>
      <c r="AL45" s="80"/>
      <c r="AM45" s="181"/>
      <c r="AN45" s="182"/>
    </row>
    <row r="46" spans="1:40" ht="23.25" customHeight="1" x14ac:dyDescent="0.25">
      <c r="A46" s="121"/>
      <c r="B46" s="880"/>
      <c r="C46" s="89"/>
      <c r="D46" s="90">
        <f>SUM(D34:D45)</f>
        <v>12000</v>
      </c>
      <c r="E46" s="90">
        <f>SUM(E34:E45)</f>
        <v>1620</v>
      </c>
      <c r="F46" s="90">
        <f>SUM(F34:F45)</f>
        <v>0</v>
      </c>
      <c r="G46" s="91"/>
      <c r="H46" s="91"/>
      <c r="I46" s="92"/>
      <c r="J46" s="91"/>
      <c r="K46" s="93"/>
      <c r="L46" s="587"/>
      <c r="M46" s="89"/>
      <c r="N46" s="90">
        <f>SUM(N33:N45)</f>
        <v>24000</v>
      </c>
      <c r="O46" s="90">
        <f>SUM(O33:O45)</f>
        <v>1900</v>
      </c>
      <c r="P46" s="90">
        <f>SUM(P33:P45)</f>
        <v>24210</v>
      </c>
      <c r="Q46" s="91"/>
      <c r="R46" s="91"/>
      <c r="S46" s="91"/>
      <c r="T46" s="91"/>
      <c r="U46" s="93"/>
      <c r="V46" s="587"/>
      <c r="W46" s="89"/>
      <c r="X46" s="90">
        <f>SUM(X33:X45)</f>
        <v>36000</v>
      </c>
      <c r="Y46" s="90">
        <f>SUM(Y33:Y45)</f>
        <v>1900</v>
      </c>
      <c r="Z46" s="90">
        <f>SUM(Z33:Z45)</f>
        <v>37900</v>
      </c>
      <c r="AA46" s="91"/>
      <c r="AB46" s="91"/>
      <c r="AC46" s="91"/>
      <c r="AD46" s="91"/>
      <c r="AE46" s="587"/>
      <c r="AF46" s="89"/>
      <c r="AG46" s="90">
        <f>SUM(AG33:AG45)</f>
        <v>44000</v>
      </c>
      <c r="AH46" s="90">
        <f>SUM(AH33:AH45)</f>
        <v>1900</v>
      </c>
      <c r="AI46" s="90">
        <f>SUM(AI33:AI45)</f>
        <v>45900</v>
      </c>
      <c r="AJ46" s="91"/>
      <c r="AK46" s="91"/>
      <c r="AL46" s="91"/>
      <c r="AM46" s="90"/>
      <c r="AN46" s="91"/>
    </row>
    <row r="47" spans="1:40" ht="23.25" customHeight="1" x14ac:dyDescent="0.25">
      <c r="B47" s="106"/>
      <c r="C47" s="65"/>
      <c r="D47" s="66"/>
      <c r="E47" s="66"/>
      <c r="F47" s="66"/>
      <c r="G47" s="67"/>
      <c r="H47" s="67"/>
      <c r="I47" s="68"/>
      <c r="J47" s="67"/>
      <c r="K47" s="67"/>
      <c r="L47" s="588"/>
      <c r="M47" s="67"/>
      <c r="N47" s="66"/>
      <c r="O47" s="66"/>
      <c r="P47" s="66"/>
      <c r="Q47" s="67"/>
      <c r="R47" s="67"/>
      <c r="S47" s="67"/>
      <c r="T47" s="67"/>
      <c r="U47" s="67"/>
      <c r="V47" s="588"/>
      <c r="W47" s="67"/>
      <c r="X47" s="66"/>
      <c r="Y47" s="66"/>
      <c r="Z47" s="66"/>
      <c r="AA47" s="67"/>
      <c r="AB47" s="67"/>
      <c r="AC47" s="67"/>
      <c r="AD47" s="67"/>
      <c r="AE47" s="588"/>
      <c r="AF47" s="67"/>
      <c r="AG47" s="66"/>
      <c r="AH47" s="66"/>
      <c r="AI47" s="66"/>
      <c r="AJ47" s="67"/>
      <c r="AK47" s="67"/>
      <c r="AL47" s="67"/>
      <c r="AM47" s="777"/>
      <c r="AN47" s="123"/>
    </row>
    <row r="48" spans="1:40" ht="23.25" customHeight="1" x14ac:dyDescent="0.25">
      <c r="B48" s="107"/>
      <c r="C48" s="70"/>
      <c r="D48" s="71"/>
      <c r="E48" s="72"/>
      <c r="F48" s="73"/>
      <c r="G48" s="72"/>
      <c r="H48" s="73"/>
      <c r="I48" s="73"/>
      <c r="J48" s="73"/>
      <c r="K48" s="74"/>
      <c r="L48" s="584"/>
      <c r="M48" s="75" t="s">
        <v>42</v>
      </c>
      <c r="N48" s="76">
        <f>D62</f>
        <v>12000</v>
      </c>
      <c r="O48" s="76">
        <f>E62</f>
        <v>20</v>
      </c>
      <c r="P48" s="76">
        <f>F62</f>
        <v>12000</v>
      </c>
      <c r="Q48" s="72"/>
      <c r="R48" s="73"/>
      <c r="S48" s="73"/>
      <c r="T48" s="73"/>
      <c r="U48" s="74"/>
      <c r="V48" s="584"/>
      <c r="W48" s="75" t="s">
        <v>42</v>
      </c>
      <c r="X48" s="76">
        <f>N62</f>
        <v>24000</v>
      </c>
      <c r="Y48" s="76">
        <f>O62</f>
        <v>40</v>
      </c>
      <c r="Z48" s="76">
        <f>P62</f>
        <v>24000</v>
      </c>
      <c r="AA48" s="72"/>
      <c r="AB48" s="73"/>
      <c r="AC48" s="73"/>
      <c r="AD48" s="73"/>
      <c r="AE48" s="584"/>
      <c r="AF48" s="75" t="s">
        <v>42</v>
      </c>
      <c r="AG48" s="76">
        <f>X62</f>
        <v>36000</v>
      </c>
      <c r="AH48" s="76">
        <f>Y62</f>
        <v>40</v>
      </c>
      <c r="AI48" s="76">
        <f>Z62</f>
        <v>36040</v>
      </c>
      <c r="AJ48" s="72"/>
      <c r="AK48" s="73"/>
      <c r="AL48" s="73"/>
      <c r="AM48" s="776" t="s">
        <v>221</v>
      </c>
      <c r="AN48" s="183" t="s">
        <v>36</v>
      </c>
    </row>
    <row r="49" spans="1:40" ht="23.25" customHeight="1" x14ac:dyDescent="0.25">
      <c r="A49" s="97" t="s">
        <v>85</v>
      </c>
      <c r="B49" s="108">
        <v>68</v>
      </c>
      <c r="C49" s="77" t="s">
        <v>19</v>
      </c>
      <c r="D49" s="78">
        <v>1000</v>
      </c>
      <c r="E49" s="78">
        <v>10</v>
      </c>
      <c r="F49" s="78">
        <v>0</v>
      </c>
      <c r="G49" s="79" t="s">
        <v>38</v>
      </c>
      <c r="H49" s="79" t="s">
        <v>38</v>
      </c>
      <c r="I49" s="80" t="s">
        <v>38</v>
      </c>
      <c r="J49" s="79"/>
      <c r="K49" s="81"/>
      <c r="L49" s="585"/>
      <c r="M49" s="77" t="s">
        <v>19</v>
      </c>
      <c r="N49" s="78">
        <v>1000</v>
      </c>
      <c r="O49" s="78">
        <v>10</v>
      </c>
      <c r="P49" s="78">
        <v>0</v>
      </c>
      <c r="Q49" s="79" t="s">
        <v>38</v>
      </c>
      <c r="R49" s="79" t="s">
        <v>38</v>
      </c>
      <c r="S49" s="80" t="s">
        <v>38</v>
      </c>
      <c r="T49" s="79"/>
      <c r="U49" s="81"/>
      <c r="V49" s="585"/>
      <c r="W49" s="77" t="s">
        <v>19</v>
      </c>
      <c r="X49" s="78">
        <v>1000</v>
      </c>
      <c r="Y49" s="78">
        <v>0</v>
      </c>
      <c r="Z49" s="78">
        <v>1000</v>
      </c>
      <c r="AA49" s="79" t="s">
        <v>38</v>
      </c>
      <c r="AB49" s="79">
        <v>1849</v>
      </c>
      <c r="AC49" s="80">
        <v>44573</v>
      </c>
      <c r="AD49" s="651"/>
      <c r="AE49" s="585"/>
      <c r="AF49" s="77" t="s">
        <v>19</v>
      </c>
      <c r="AG49" s="78">
        <v>1000</v>
      </c>
      <c r="AH49" s="78"/>
      <c r="AI49" s="78">
        <v>1000</v>
      </c>
      <c r="AJ49" s="79" t="s">
        <v>942</v>
      </c>
      <c r="AK49" s="79">
        <v>3172</v>
      </c>
      <c r="AL49" s="80">
        <v>44937</v>
      </c>
      <c r="AM49" s="198">
        <f>AG62+AH62-AI62</f>
        <v>0</v>
      </c>
      <c r="AN49" s="178" t="s">
        <v>1028</v>
      </c>
    </row>
    <row r="50" spans="1:40" ht="23.25" customHeight="1" x14ac:dyDescent="0.25">
      <c r="A50" s="120"/>
      <c r="B50" s="879" t="s">
        <v>263</v>
      </c>
      <c r="C50" s="77" t="s">
        <v>20</v>
      </c>
      <c r="D50" s="78">
        <v>1000</v>
      </c>
      <c r="E50" s="78">
        <v>0</v>
      </c>
      <c r="F50" s="78">
        <v>2000</v>
      </c>
      <c r="G50" s="79" t="s">
        <v>38</v>
      </c>
      <c r="H50" s="79" t="s">
        <v>92</v>
      </c>
      <c r="I50" s="80">
        <v>43866</v>
      </c>
      <c r="J50" s="80">
        <v>43879</v>
      </c>
      <c r="K50" s="81"/>
      <c r="L50" s="585"/>
      <c r="M50" s="77" t="s">
        <v>20</v>
      </c>
      <c r="N50" s="78">
        <v>1000</v>
      </c>
      <c r="O50" s="78">
        <v>0</v>
      </c>
      <c r="P50" s="78">
        <v>2000</v>
      </c>
      <c r="Q50" s="79" t="s">
        <v>38</v>
      </c>
      <c r="R50" s="79">
        <v>832</v>
      </c>
      <c r="S50" s="80">
        <v>44242</v>
      </c>
      <c r="T50" s="79"/>
      <c r="U50" s="81"/>
      <c r="V50" s="585"/>
      <c r="W50" s="77" t="s">
        <v>20</v>
      </c>
      <c r="X50" s="78">
        <v>1000</v>
      </c>
      <c r="Y50" s="78">
        <v>0</v>
      </c>
      <c r="Z50" s="78">
        <v>1000</v>
      </c>
      <c r="AA50" s="79" t="s">
        <v>38</v>
      </c>
      <c r="AB50" s="79">
        <v>2085</v>
      </c>
      <c r="AC50" s="80">
        <v>44611</v>
      </c>
      <c r="AD50" s="558"/>
      <c r="AE50" s="585"/>
      <c r="AF50" s="77" t="s">
        <v>20</v>
      </c>
      <c r="AG50" s="78">
        <v>1000</v>
      </c>
      <c r="AH50" s="78"/>
      <c r="AI50" s="78">
        <v>1000</v>
      </c>
      <c r="AJ50" s="79" t="s">
        <v>47</v>
      </c>
      <c r="AK50" s="79">
        <v>3394</v>
      </c>
      <c r="AL50" s="80">
        <v>44964</v>
      </c>
      <c r="AM50" s="180"/>
      <c r="AN50" s="179" t="s">
        <v>250</v>
      </c>
    </row>
    <row r="51" spans="1:40" ht="23.25" customHeight="1" x14ac:dyDescent="0.25">
      <c r="A51" s="120"/>
      <c r="B51" s="879"/>
      <c r="C51" s="77" t="s">
        <v>21</v>
      </c>
      <c r="D51" s="78">
        <v>1000</v>
      </c>
      <c r="E51" s="78">
        <v>0</v>
      </c>
      <c r="F51" s="78">
        <v>1000</v>
      </c>
      <c r="G51" s="79" t="s">
        <v>38</v>
      </c>
      <c r="H51" s="79">
        <v>140</v>
      </c>
      <c r="I51" s="80">
        <v>43903</v>
      </c>
      <c r="J51" s="79"/>
      <c r="K51" s="81"/>
      <c r="L51" s="585"/>
      <c r="M51" s="77" t="s">
        <v>21</v>
      </c>
      <c r="N51" s="78">
        <v>1000</v>
      </c>
      <c r="O51" s="78">
        <v>0</v>
      </c>
      <c r="P51" s="78">
        <v>1000</v>
      </c>
      <c r="Q51" s="79" t="s">
        <v>38</v>
      </c>
      <c r="R51" s="79">
        <v>887</v>
      </c>
      <c r="S51" s="80">
        <v>44265</v>
      </c>
      <c r="T51" s="79"/>
      <c r="U51" s="81"/>
      <c r="V51" s="585"/>
      <c r="W51" s="77" t="s">
        <v>21</v>
      </c>
      <c r="X51" s="78">
        <v>1000</v>
      </c>
      <c r="Y51" s="78">
        <v>0</v>
      </c>
      <c r="Z51" s="78">
        <v>1000</v>
      </c>
      <c r="AA51" s="79" t="s">
        <v>38</v>
      </c>
      <c r="AB51" s="79">
        <v>2150</v>
      </c>
      <c r="AC51" s="80">
        <v>44630</v>
      </c>
      <c r="AD51" s="558"/>
      <c r="AE51" s="585"/>
      <c r="AF51" s="77" t="s">
        <v>21</v>
      </c>
      <c r="AG51" s="78">
        <v>1000</v>
      </c>
      <c r="AH51" s="78"/>
      <c r="AI51" s="78">
        <v>1000</v>
      </c>
      <c r="AJ51" s="79" t="s">
        <v>47</v>
      </c>
      <c r="AK51" s="79">
        <v>3483</v>
      </c>
      <c r="AL51" s="80">
        <v>44992</v>
      </c>
      <c r="AM51" s="180"/>
      <c r="AN51" s="179"/>
    </row>
    <row r="52" spans="1:40" ht="23.25" customHeight="1" x14ac:dyDescent="0.25">
      <c r="A52" s="120"/>
      <c r="B52" s="879"/>
      <c r="C52" s="77" t="s">
        <v>22</v>
      </c>
      <c r="D52" s="78">
        <v>1000</v>
      </c>
      <c r="E52" s="78">
        <v>0</v>
      </c>
      <c r="F52" s="78">
        <v>1000</v>
      </c>
      <c r="G52" s="79" t="s">
        <v>38</v>
      </c>
      <c r="H52" s="79">
        <v>179</v>
      </c>
      <c r="I52" s="80">
        <v>43931</v>
      </c>
      <c r="J52" s="79"/>
      <c r="K52" s="81"/>
      <c r="L52" s="585"/>
      <c r="M52" s="77" t="s">
        <v>22</v>
      </c>
      <c r="N52" s="78">
        <v>1000</v>
      </c>
      <c r="O52" s="78">
        <v>0</v>
      </c>
      <c r="P52" s="78">
        <v>1000</v>
      </c>
      <c r="Q52" s="79" t="s">
        <v>38</v>
      </c>
      <c r="R52" s="79">
        <v>934</v>
      </c>
      <c r="S52" s="80">
        <v>44299</v>
      </c>
      <c r="T52" s="79"/>
      <c r="U52" s="81"/>
      <c r="V52" s="585"/>
      <c r="W52" s="77" t="s">
        <v>22</v>
      </c>
      <c r="X52" s="78">
        <v>1000</v>
      </c>
      <c r="Y52" s="78">
        <v>0</v>
      </c>
      <c r="Z52" s="78">
        <v>1000</v>
      </c>
      <c r="AA52" s="79" t="s">
        <v>38</v>
      </c>
      <c r="AB52" s="79">
        <v>2245</v>
      </c>
      <c r="AC52" s="80">
        <v>44661</v>
      </c>
      <c r="AD52" s="558"/>
      <c r="AE52" s="585"/>
      <c r="AF52" s="77" t="s">
        <v>22</v>
      </c>
      <c r="AG52" s="78">
        <v>1000</v>
      </c>
      <c r="AH52" s="78"/>
      <c r="AI52" s="78">
        <v>1000</v>
      </c>
      <c r="AJ52" s="79" t="s">
        <v>47</v>
      </c>
      <c r="AK52" s="79">
        <v>3599</v>
      </c>
      <c r="AL52" s="80">
        <v>45021</v>
      </c>
      <c r="AM52" s="180"/>
      <c r="AN52" s="179"/>
    </row>
    <row r="53" spans="1:40" ht="23.25" customHeight="1" x14ac:dyDescent="0.25">
      <c r="A53" s="120"/>
      <c r="B53" s="879"/>
      <c r="C53" s="77" t="s">
        <v>23</v>
      </c>
      <c r="D53" s="78">
        <v>1000</v>
      </c>
      <c r="E53" s="78">
        <v>0</v>
      </c>
      <c r="F53" s="78">
        <v>1000</v>
      </c>
      <c r="G53" s="79" t="s">
        <v>38</v>
      </c>
      <c r="H53" s="79">
        <v>228</v>
      </c>
      <c r="I53" s="80">
        <v>43952</v>
      </c>
      <c r="J53" s="79"/>
      <c r="K53" s="81"/>
      <c r="L53" s="585"/>
      <c r="M53" s="77" t="s">
        <v>23</v>
      </c>
      <c r="N53" s="78">
        <v>1000</v>
      </c>
      <c r="O53" s="78">
        <v>10</v>
      </c>
      <c r="P53" s="78">
        <v>0</v>
      </c>
      <c r="Q53" s="79" t="s">
        <v>38</v>
      </c>
      <c r="R53" s="79" t="s">
        <v>38</v>
      </c>
      <c r="S53" s="80" t="s">
        <v>38</v>
      </c>
      <c r="T53" s="79"/>
      <c r="U53" s="81"/>
      <c r="V53" s="585"/>
      <c r="W53" s="77" t="s">
        <v>23</v>
      </c>
      <c r="X53" s="78">
        <v>1000</v>
      </c>
      <c r="Y53" s="78"/>
      <c r="Z53" s="78">
        <v>1000</v>
      </c>
      <c r="AA53" s="79" t="s">
        <v>44</v>
      </c>
      <c r="AB53" s="79">
        <v>2413</v>
      </c>
      <c r="AC53" s="47">
        <v>44722</v>
      </c>
      <c r="AD53" s="561"/>
      <c r="AE53" s="585"/>
      <c r="AF53" s="77" t="s">
        <v>23</v>
      </c>
      <c r="AG53" s="78">
        <v>1000</v>
      </c>
      <c r="AH53" s="78"/>
      <c r="AI53" s="78">
        <v>1000</v>
      </c>
      <c r="AJ53" s="79" t="s">
        <v>47</v>
      </c>
      <c r="AK53" s="79">
        <v>3745</v>
      </c>
      <c r="AL53" s="859">
        <v>45053</v>
      </c>
      <c r="AM53" s="180"/>
      <c r="AN53" s="179"/>
    </row>
    <row r="54" spans="1:40" ht="23.25" customHeight="1" x14ac:dyDescent="0.25">
      <c r="A54" s="120"/>
      <c r="B54" s="879"/>
      <c r="C54" s="77" t="s">
        <v>24</v>
      </c>
      <c r="D54" s="78">
        <v>1000</v>
      </c>
      <c r="E54" s="78">
        <v>0</v>
      </c>
      <c r="F54" s="78">
        <v>1000</v>
      </c>
      <c r="G54" s="79" t="s">
        <v>38</v>
      </c>
      <c r="H54" s="79">
        <v>289</v>
      </c>
      <c r="I54" s="80">
        <v>43991</v>
      </c>
      <c r="J54" s="79"/>
      <c r="K54" s="81"/>
      <c r="L54" s="585"/>
      <c r="M54" s="77" t="s">
        <v>24</v>
      </c>
      <c r="N54" s="78">
        <v>1000</v>
      </c>
      <c r="O54" s="78">
        <v>0</v>
      </c>
      <c r="P54" s="78">
        <v>2000</v>
      </c>
      <c r="Q54" s="79" t="s">
        <v>38</v>
      </c>
      <c r="R54" s="79">
        <v>1055</v>
      </c>
      <c r="S54" s="80">
        <v>44360</v>
      </c>
      <c r="T54" s="80">
        <v>44329</v>
      </c>
      <c r="U54" s="81"/>
      <c r="V54" s="585"/>
      <c r="W54" s="77" t="s">
        <v>24</v>
      </c>
      <c r="X54" s="78">
        <v>1000</v>
      </c>
      <c r="Y54" s="78"/>
      <c r="Z54" s="78">
        <v>1000</v>
      </c>
      <c r="AA54" s="79" t="s">
        <v>44</v>
      </c>
      <c r="AB54" s="79">
        <v>2533</v>
      </c>
      <c r="AC54" s="47">
        <v>44756</v>
      </c>
      <c r="AD54" s="561"/>
      <c r="AE54" s="585"/>
      <c r="AF54" s="77" t="s">
        <v>24</v>
      </c>
      <c r="AG54" s="78">
        <v>1000</v>
      </c>
      <c r="AH54" s="78"/>
      <c r="AI54" s="78">
        <v>1000</v>
      </c>
      <c r="AJ54" s="79" t="s">
        <v>47</v>
      </c>
      <c r="AK54" s="79">
        <v>3839</v>
      </c>
      <c r="AL54" s="130">
        <v>45087</v>
      </c>
      <c r="AM54" s="180"/>
      <c r="AN54" s="179"/>
    </row>
    <row r="55" spans="1:40" ht="23.25" customHeight="1" x14ac:dyDescent="0.25">
      <c r="A55" s="120"/>
      <c r="B55" s="879"/>
      <c r="C55" s="77" t="s">
        <v>25</v>
      </c>
      <c r="D55" s="78">
        <v>1000</v>
      </c>
      <c r="E55" s="78">
        <v>0</v>
      </c>
      <c r="F55" s="78">
        <v>1000</v>
      </c>
      <c r="G55" s="79" t="s">
        <v>38</v>
      </c>
      <c r="H55" s="79">
        <v>350</v>
      </c>
      <c r="I55" s="80">
        <v>44022</v>
      </c>
      <c r="J55" s="79"/>
      <c r="K55" s="81"/>
      <c r="L55" s="585"/>
      <c r="M55" s="77" t="s">
        <v>25</v>
      </c>
      <c r="N55" s="78">
        <v>1000</v>
      </c>
      <c r="O55" s="78">
        <v>0</v>
      </c>
      <c r="P55" s="78">
        <v>1000</v>
      </c>
      <c r="Q55" s="79" t="s">
        <v>38</v>
      </c>
      <c r="R55" s="79">
        <v>1147</v>
      </c>
      <c r="S55" s="80">
        <v>44391</v>
      </c>
      <c r="T55" s="79"/>
      <c r="U55" s="81"/>
      <c r="V55" s="585"/>
      <c r="W55" s="77" t="s">
        <v>25</v>
      </c>
      <c r="X55" s="78">
        <v>1000</v>
      </c>
      <c r="Y55" s="78"/>
      <c r="Z55" s="78">
        <v>1000</v>
      </c>
      <c r="AA55" s="79" t="s">
        <v>44</v>
      </c>
      <c r="AB55" s="79">
        <v>2614</v>
      </c>
      <c r="AC55" s="47">
        <v>44782</v>
      </c>
      <c r="AD55" s="561"/>
      <c r="AE55" s="585"/>
      <c r="AF55" s="77" t="s">
        <v>25</v>
      </c>
      <c r="AG55" s="78">
        <v>1000</v>
      </c>
      <c r="AH55" s="78"/>
      <c r="AI55" s="78">
        <v>1000</v>
      </c>
      <c r="AJ55" s="79" t="s">
        <v>47</v>
      </c>
      <c r="AK55" s="79">
        <v>3949</v>
      </c>
      <c r="AL55" s="130">
        <v>45115</v>
      </c>
      <c r="AM55" s="180"/>
      <c r="AN55" s="179"/>
    </row>
    <row r="56" spans="1:40" ht="23.25" customHeight="1" x14ac:dyDescent="0.25">
      <c r="A56" s="120"/>
      <c r="B56" s="879"/>
      <c r="C56" s="77" t="s">
        <v>26</v>
      </c>
      <c r="D56" s="78">
        <v>1000</v>
      </c>
      <c r="E56" s="78">
        <v>0</v>
      </c>
      <c r="F56" s="78">
        <v>1000</v>
      </c>
      <c r="G56" s="79" t="s">
        <v>38</v>
      </c>
      <c r="H56" s="79">
        <v>411</v>
      </c>
      <c r="I56" s="80">
        <v>44053</v>
      </c>
      <c r="J56" s="79"/>
      <c r="K56" s="81"/>
      <c r="L56" s="585"/>
      <c r="M56" s="77" t="s">
        <v>26</v>
      </c>
      <c r="N56" s="78">
        <v>1000</v>
      </c>
      <c r="O56" s="78">
        <v>0</v>
      </c>
      <c r="P56" s="78">
        <v>1000</v>
      </c>
      <c r="Q56" s="79" t="s">
        <v>38</v>
      </c>
      <c r="R56" s="79">
        <v>1227</v>
      </c>
      <c r="S56" s="80">
        <v>44428</v>
      </c>
      <c r="T56" s="79"/>
      <c r="U56" s="81"/>
      <c r="V56" s="585"/>
      <c r="W56" s="77" t="s">
        <v>26</v>
      </c>
      <c r="X56" s="78">
        <v>1000</v>
      </c>
      <c r="Y56" s="78"/>
      <c r="Z56" s="78">
        <v>1000</v>
      </c>
      <c r="AA56" s="79" t="s">
        <v>44</v>
      </c>
      <c r="AB56" s="79">
        <v>2850</v>
      </c>
      <c r="AC56" s="80">
        <v>44819</v>
      </c>
      <c r="AD56" s="558"/>
      <c r="AE56" s="585"/>
      <c r="AF56" s="77" t="s">
        <v>26</v>
      </c>
      <c r="AG56" s="78">
        <v>1000</v>
      </c>
      <c r="AH56" s="78"/>
      <c r="AI56" s="78">
        <v>1000</v>
      </c>
      <c r="AJ56" s="79" t="s">
        <v>47</v>
      </c>
      <c r="AK56" s="79">
        <v>4053</v>
      </c>
      <c r="AL56" s="80">
        <v>45144</v>
      </c>
      <c r="AM56" s="180"/>
      <c r="AN56" s="179"/>
    </row>
    <row r="57" spans="1:40" ht="23.25" customHeight="1" x14ac:dyDescent="0.25">
      <c r="A57" s="120"/>
      <c r="B57" s="879"/>
      <c r="C57" s="77" t="s">
        <v>27</v>
      </c>
      <c r="D57" s="78">
        <v>1000</v>
      </c>
      <c r="E57" s="78">
        <v>0</v>
      </c>
      <c r="F57" s="78">
        <v>1000</v>
      </c>
      <c r="G57" s="79" t="s">
        <v>38</v>
      </c>
      <c r="H57" s="79">
        <v>472</v>
      </c>
      <c r="I57" s="80">
        <v>44087</v>
      </c>
      <c r="J57" s="79"/>
      <c r="K57" s="81"/>
      <c r="L57" s="585"/>
      <c r="M57" s="77" t="s">
        <v>27</v>
      </c>
      <c r="N57" s="78">
        <v>1000</v>
      </c>
      <c r="O57" s="78">
        <v>0</v>
      </c>
      <c r="P57" s="78">
        <v>1000</v>
      </c>
      <c r="Q57" s="79" t="s">
        <v>38</v>
      </c>
      <c r="R57" s="79">
        <v>1296</v>
      </c>
      <c r="S57" s="80">
        <v>44454</v>
      </c>
      <c r="T57" s="79"/>
      <c r="U57" s="81"/>
      <c r="V57" s="585"/>
      <c r="W57" s="77" t="s">
        <v>27</v>
      </c>
      <c r="X57" s="78">
        <v>1000</v>
      </c>
      <c r="Y57" s="78"/>
      <c r="Z57" s="78">
        <v>1000</v>
      </c>
      <c r="AA57" s="79" t="s">
        <v>44</v>
      </c>
      <c r="AB57" s="79">
        <v>2952</v>
      </c>
      <c r="AC57" s="80">
        <v>44850</v>
      </c>
      <c r="AD57" s="558"/>
      <c r="AE57" s="585"/>
      <c r="AF57" s="77" t="s">
        <v>27</v>
      </c>
      <c r="AG57" s="78"/>
      <c r="AH57" s="78"/>
      <c r="AI57" s="78"/>
      <c r="AJ57" s="79"/>
      <c r="AK57" s="79"/>
      <c r="AL57" s="80"/>
      <c r="AM57" s="180"/>
      <c r="AN57" s="179"/>
    </row>
    <row r="58" spans="1:40" ht="23.25" customHeight="1" x14ac:dyDescent="0.25">
      <c r="A58" s="120"/>
      <c r="B58" s="879"/>
      <c r="C58" s="77" t="s">
        <v>28</v>
      </c>
      <c r="D58" s="78">
        <v>1000</v>
      </c>
      <c r="E58" s="78">
        <v>10</v>
      </c>
      <c r="F58" s="78">
        <v>0</v>
      </c>
      <c r="G58" s="79" t="s">
        <v>38</v>
      </c>
      <c r="H58" s="79" t="s">
        <v>38</v>
      </c>
      <c r="I58" s="80" t="s">
        <v>38</v>
      </c>
      <c r="J58" s="79"/>
      <c r="K58" s="81"/>
      <c r="L58" s="585"/>
      <c r="M58" s="77" t="s">
        <v>28</v>
      </c>
      <c r="N58" s="78">
        <v>1000</v>
      </c>
      <c r="O58" s="78">
        <v>0</v>
      </c>
      <c r="P58" s="78">
        <v>1000</v>
      </c>
      <c r="Q58" s="79" t="s">
        <v>38</v>
      </c>
      <c r="R58" s="79">
        <v>1376</v>
      </c>
      <c r="S58" s="80">
        <v>44485</v>
      </c>
      <c r="T58" s="79"/>
      <c r="U58" s="81"/>
      <c r="V58" s="585"/>
      <c r="W58" s="77" t="s">
        <v>28</v>
      </c>
      <c r="X58" s="78">
        <v>1000</v>
      </c>
      <c r="Y58" s="78"/>
      <c r="Z58" s="78">
        <v>1000</v>
      </c>
      <c r="AA58" s="79" t="s">
        <v>44</v>
      </c>
      <c r="AB58" s="79">
        <v>3040</v>
      </c>
      <c r="AC58" s="80">
        <v>44876</v>
      </c>
      <c r="AD58" s="558"/>
      <c r="AE58" s="585"/>
      <c r="AF58" s="77" t="s">
        <v>28</v>
      </c>
      <c r="AG58" s="78"/>
      <c r="AH58" s="78"/>
      <c r="AI58" s="78"/>
      <c r="AJ58" s="79"/>
      <c r="AK58" s="79"/>
      <c r="AL58" s="80"/>
      <c r="AM58" s="180"/>
      <c r="AN58" s="179"/>
    </row>
    <row r="59" spans="1:40" ht="23.25" customHeight="1" x14ac:dyDescent="0.25">
      <c r="A59" s="120"/>
      <c r="B59" s="879"/>
      <c r="C59" s="77" t="s">
        <v>29</v>
      </c>
      <c r="D59" s="78">
        <v>1000</v>
      </c>
      <c r="E59" s="78">
        <v>0</v>
      </c>
      <c r="F59" s="78">
        <v>2000</v>
      </c>
      <c r="G59" s="79" t="s">
        <v>38</v>
      </c>
      <c r="H59" s="79">
        <v>578</v>
      </c>
      <c r="I59" s="80">
        <v>44138</v>
      </c>
      <c r="J59" s="79"/>
      <c r="K59" s="81"/>
      <c r="L59" s="585"/>
      <c r="M59" s="77" t="s">
        <v>29</v>
      </c>
      <c r="N59" s="78">
        <v>1000</v>
      </c>
      <c r="O59" s="78">
        <v>0</v>
      </c>
      <c r="P59" s="78">
        <v>1000</v>
      </c>
      <c r="Q59" s="79" t="s">
        <v>38</v>
      </c>
      <c r="R59" s="79">
        <v>1549</v>
      </c>
      <c r="S59" s="80">
        <v>44516</v>
      </c>
      <c r="T59" s="79"/>
      <c r="U59" s="81"/>
      <c r="V59" s="585"/>
      <c r="W59" s="77" t="s">
        <v>29</v>
      </c>
      <c r="X59" s="78">
        <v>1000</v>
      </c>
      <c r="Y59" s="78"/>
      <c r="Z59" s="78">
        <v>1000</v>
      </c>
      <c r="AA59" s="79" t="s">
        <v>44</v>
      </c>
      <c r="AB59" s="79">
        <v>3110</v>
      </c>
      <c r="AC59" s="80">
        <v>44902</v>
      </c>
      <c r="AD59" s="558"/>
      <c r="AE59" s="585"/>
      <c r="AF59" s="77" t="s">
        <v>29</v>
      </c>
      <c r="AG59" s="78"/>
      <c r="AH59" s="78"/>
      <c r="AI59" s="78"/>
      <c r="AJ59" s="79"/>
      <c r="AK59" s="79"/>
      <c r="AL59" s="80"/>
      <c r="AM59" s="180"/>
      <c r="AN59" s="179"/>
    </row>
    <row r="60" spans="1:40" ht="23.25" customHeight="1" x14ac:dyDescent="0.25">
      <c r="A60" s="120"/>
      <c r="B60" s="879"/>
      <c r="C60" s="83" t="s">
        <v>30</v>
      </c>
      <c r="D60" s="84">
        <v>1000</v>
      </c>
      <c r="E60" s="78">
        <v>0</v>
      </c>
      <c r="F60" s="78">
        <v>1000</v>
      </c>
      <c r="G60" s="79" t="s">
        <v>38</v>
      </c>
      <c r="H60" s="79">
        <v>652</v>
      </c>
      <c r="I60" s="80">
        <v>44179</v>
      </c>
      <c r="J60" s="85"/>
      <c r="K60" s="86"/>
      <c r="L60" s="586"/>
      <c r="M60" s="83" t="s">
        <v>30</v>
      </c>
      <c r="N60" s="84">
        <v>1000</v>
      </c>
      <c r="O60" s="78">
        <v>0</v>
      </c>
      <c r="P60" s="78">
        <v>1000</v>
      </c>
      <c r="Q60" s="79" t="s">
        <v>38</v>
      </c>
      <c r="R60" s="79">
        <v>1610</v>
      </c>
      <c r="S60" s="80">
        <v>44546</v>
      </c>
      <c r="T60" s="79"/>
      <c r="U60" s="81"/>
      <c r="V60" s="586"/>
      <c r="W60" s="83" t="s">
        <v>30</v>
      </c>
      <c r="X60" s="84">
        <v>1000</v>
      </c>
      <c r="Y60" s="78">
        <v>0</v>
      </c>
      <c r="Z60" s="78">
        <v>1000</v>
      </c>
      <c r="AA60" s="79" t="s">
        <v>44</v>
      </c>
      <c r="AB60" s="79">
        <v>3127</v>
      </c>
      <c r="AC60" s="80">
        <v>44691</v>
      </c>
      <c r="AD60" s="558"/>
      <c r="AE60" s="586"/>
      <c r="AF60" s="83" t="s">
        <v>30</v>
      </c>
      <c r="AG60" s="84"/>
      <c r="AH60" s="78"/>
      <c r="AI60" s="78"/>
      <c r="AJ60" s="79"/>
      <c r="AK60" s="79"/>
      <c r="AL60" s="80"/>
      <c r="AM60" s="181"/>
      <c r="AN60" s="182"/>
    </row>
    <row r="61" spans="1:40" ht="23.25" customHeight="1" x14ac:dyDescent="0.25">
      <c r="A61" s="120"/>
      <c r="B61" s="879"/>
      <c r="C61" s="557"/>
      <c r="D61" s="277"/>
      <c r="E61" s="277"/>
      <c r="F61" s="277"/>
      <c r="G61" s="208"/>
      <c r="H61" s="208"/>
      <c r="I61" s="558"/>
      <c r="J61" s="208"/>
      <c r="K61" s="559"/>
      <c r="L61" s="587"/>
      <c r="M61" s="557"/>
      <c r="N61" s="277"/>
      <c r="O61" s="277"/>
      <c r="P61" s="277"/>
      <c r="Q61" s="208"/>
      <c r="R61" s="208"/>
      <c r="S61" s="558"/>
      <c r="T61" s="208"/>
      <c r="U61" s="559"/>
      <c r="V61" s="587"/>
      <c r="W61" s="557"/>
      <c r="X61" s="277"/>
      <c r="Y61" s="277"/>
      <c r="Z61" s="277">
        <v>40</v>
      </c>
      <c r="AA61" s="208" t="s">
        <v>924</v>
      </c>
      <c r="AB61" s="208">
        <v>3128</v>
      </c>
      <c r="AC61" s="558">
        <v>44919</v>
      </c>
      <c r="AD61" s="558"/>
      <c r="AE61" s="587"/>
      <c r="AF61" s="557"/>
      <c r="AG61" s="277"/>
      <c r="AH61" s="277"/>
      <c r="AI61" s="277"/>
      <c r="AJ61" s="208"/>
      <c r="AK61" s="208"/>
      <c r="AL61" s="558"/>
      <c r="AM61" s="181"/>
      <c r="AN61" s="182"/>
    </row>
    <row r="62" spans="1:40" ht="23.25" customHeight="1" x14ac:dyDescent="0.25">
      <c r="A62" s="121"/>
      <c r="B62" s="880"/>
      <c r="C62" s="89"/>
      <c r="D62" s="90">
        <f>SUM(D49:D60)</f>
        <v>12000</v>
      </c>
      <c r="E62" s="90">
        <f>SUM(E49:E60)</f>
        <v>20</v>
      </c>
      <c r="F62" s="90">
        <f>SUM(F49:F60)</f>
        <v>12000</v>
      </c>
      <c r="G62" s="91"/>
      <c r="H62" s="91"/>
      <c r="I62" s="92"/>
      <c r="J62" s="91"/>
      <c r="K62" s="93"/>
      <c r="L62" s="588"/>
      <c r="M62" s="89"/>
      <c r="N62" s="90">
        <f>SUM(N48:N60)</f>
        <v>24000</v>
      </c>
      <c r="O62" s="90">
        <f>SUM(O48:O60)</f>
        <v>40</v>
      </c>
      <c r="P62" s="90">
        <f>SUM(P48:P60)</f>
        <v>24000</v>
      </c>
      <c r="Q62" s="91"/>
      <c r="R62" s="91"/>
      <c r="S62" s="91"/>
      <c r="T62" s="91"/>
      <c r="U62" s="93"/>
      <c r="V62" s="588"/>
      <c r="W62" s="89"/>
      <c r="X62" s="90">
        <f>SUM(X48:X60)</f>
        <v>36000</v>
      </c>
      <c r="Y62" s="90">
        <f>SUM(Y48:Y60)</f>
        <v>40</v>
      </c>
      <c r="Z62" s="90">
        <f>SUM(Z48:Z61)</f>
        <v>36040</v>
      </c>
      <c r="AA62" s="91"/>
      <c r="AB62" s="91"/>
      <c r="AC62" s="91"/>
      <c r="AD62" s="91"/>
      <c r="AE62" s="588"/>
      <c r="AF62" s="89"/>
      <c r="AG62" s="90">
        <f>SUM(AG48:AG60)</f>
        <v>44000</v>
      </c>
      <c r="AH62" s="90">
        <f>SUM(AH48:AH60)</f>
        <v>40</v>
      </c>
      <c r="AI62" s="90">
        <f>SUM(AI48:AI61)</f>
        <v>44040</v>
      </c>
      <c r="AJ62" s="91"/>
      <c r="AK62" s="91"/>
      <c r="AL62" s="91"/>
      <c r="AM62" s="90"/>
      <c r="AN62" s="91"/>
    </row>
    <row r="63" spans="1:40" ht="23.25" customHeight="1" x14ac:dyDescent="0.25">
      <c r="A63" s="404"/>
      <c r="B63" s="330"/>
      <c r="C63" s="344"/>
      <c r="D63" s="345"/>
      <c r="E63" s="345"/>
      <c r="F63" s="345"/>
      <c r="G63" s="346"/>
      <c r="H63" s="346"/>
      <c r="I63" s="347"/>
      <c r="J63" s="346"/>
      <c r="K63" s="346"/>
      <c r="L63" s="584"/>
      <c r="M63" s="346"/>
      <c r="N63" s="345"/>
      <c r="O63" s="345"/>
      <c r="P63" s="345"/>
      <c r="Q63" s="346"/>
      <c r="R63" s="346"/>
      <c r="S63" s="346"/>
      <c r="T63" s="346"/>
      <c r="U63" s="346"/>
      <c r="V63" s="584"/>
      <c r="W63" s="346"/>
      <c r="X63" s="345"/>
      <c r="Y63" s="345"/>
      <c r="Z63" s="345"/>
      <c r="AA63" s="346"/>
      <c r="AB63" s="346"/>
      <c r="AC63" s="346"/>
      <c r="AD63" s="346"/>
      <c r="AE63" s="584"/>
      <c r="AF63" s="346"/>
      <c r="AG63" s="345"/>
      <c r="AH63" s="345"/>
      <c r="AI63" s="345"/>
      <c r="AJ63" s="346"/>
      <c r="AK63" s="346"/>
      <c r="AL63" s="346"/>
      <c r="AM63" s="778"/>
      <c r="AN63" s="348"/>
    </row>
    <row r="64" spans="1:40" ht="23.25" customHeight="1" x14ac:dyDescent="0.25">
      <c r="A64" s="404"/>
      <c r="B64" s="331"/>
      <c r="C64" s="350"/>
      <c r="D64" s="351"/>
      <c r="E64" s="352"/>
      <c r="F64" s="353"/>
      <c r="G64" s="352"/>
      <c r="H64" s="353"/>
      <c r="I64" s="353"/>
      <c r="J64" s="353"/>
      <c r="K64" s="354"/>
      <c r="L64" s="585"/>
      <c r="M64" s="355" t="s">
        <v>42</v>
      </c>
      <c r="N64" s="356">
        <f>D78</f>
        <v>12000</v>
      </c>
      <c r="O64" s="356">
        <f>E78</f>
        <v>170</v>
      </c>
      <c r="P64" s="356">
        <f>F78</f>
        <v>12000</v>
      </c>
      <c r="Q64" s="352"/>
      <c r="R64" s="353"/>
      <c r="S64" s="353"/>
      <c r="T64" s="353"/>
      <c r="U64" s="354"/>
      <c r="V64" s="585"/>
      <c r="W64" s="355" t="s">
        <v>42</v>
      </c>
      <c r="X64" s="356">
        <f>N78</f>
        <v>24000</v>
      </c>
      <c r="Y64" s="356">
        <f>O78</f>
        <v>230</v>
      </c>
      <c r="Z64" s="356">
        <f>P78</f>
        <v>24000</v>
      </c>
      <c r="AA64" s="352"/>
      <c r="AB64" s="353"/>
      <c r="AC64" s="353"/>
      <c r="AD64" s="353"/>
      <c r="AE64" s="585"/>
      <c r="AF64" s="355" t="s">
        <v>42</v>
      </c>
      <c r="AG64" s="356">
        <f>X78</f>
        <v>36000</v>
      </c>
      <c r="AH64" s="356">
        <f>Y78</f>
        <v>510</v>
      </c>
      <c r="AI64" s="356">
        <f>Z78</f>
        <v>33240</v>
      </c>
      <c r="AJ64" s="352"/>
      <c r="AK64" s="353"/>
      <c r="AL64" s="353"/>
      <c r="AM64" s="776" t="s">
        <v>221</v>
      </c>
      <c r="AN64" s="183" t="s">
        <v>36</v>
      </c>
    </row>
    <row r="65" spans="1:40" ht="23.25" customHeight="1" x14ac:dyDescent="0.25">
      <c r="A65" s="368" t="s">
        <v>85</v>
      </c>
      <c r="B65" s="332">
        <v>69</v>
      </c>
      <c r="C65" s="357" t="s">
        <v>19</v>
      </c>
      <c r="D65" s="124">
        <v>1000</v>
      </c>
      <c r="E65" s="124">
        <f>E66+10</f>
        <v>50</v>
      </c>
      <c r="F65" s="124">
        <v>0</v>
      </c>
      <c r="G65" s="125" t="s">
        <v>38</v>
      </c>
      <c r="H65" s="125" t="s">
        <v>38</v>
      </c>
      <c r="I65" s="129" t="s">
        <v>38</v>
      </c>
      <c r="J65" s="125"/>
      <c r="K65" s="358"/>
      <c r="L65" s="585"/>
      <c r="M65" s="357" t="s">
        <v>19</v>
      </c>
      <c r="N65" s="124">
        <v>1000</v>
      </c>
      <c r="O65" s="124">
        <v>10</v>
      </c>
      <c r="P65" s="124">
        <v>0</v>
      </c>
      <c r="Q65" s="125" t="s">
        <v>38</v>
      </c>
      <c r="R65" s="125" t="s">
        <v>38</v>
      </c>
      <c r="S65" s="129" t="s">
        <v>38</v>
      </c>
      <c r="T65" s="125"/>
      <c r="U65" s="358"/>
      <c r="V65" s="585"/>
      <c r="W65" s="357" t="s">
        <v>19</v>
      </c>
      <c r="X65" s="124">
        <v>1000</v>
      </c>
      <c r="Y65" s="124">
        <v>0</v>
      </c>
      <c r="Z65" s="124">
        <v>1030</v>
      </c>
      <c r="AA65" s="125" t="s">
        <v>38</v>
      </c>
      <c r="AB65" s="125">
        <v>1644</v>
      </c>
      <c r="AC65" s="129">
        <v>44571</v>
      </c>
      <c r="AD65" s="426"/>
      <c r="AE65" s="585"/>
      <c r="AF65" s="357" t="s">
        <v>19</v>
      </c>
      <c r="AG65" s="124">
        <v>1000</v>
      </c>
      <c r="AH65" s="124">
        <v>70</v>
      </c>
      <c r="AI65" s="124"/>
      <c r="AJ65" s="125"/>
      <c r="AK65" s="125"/>
      <c r="AL65" s="129"/>
      <c r="AM65" s="341">
        <f>AG78+AH78-AI78</f>
        <v>12550</v>
      </c>
      <c r="AN65" s="342" t="s">
        <v>1023</v>
      </c>
    </row>
    <row r="66" spans="1:40" ht="23.25" customHeight="1" x14ac:dyDescent="0.25">
      <c r="A66" s="359"/>
      <c r="B66" s="876" t="s">
        <v>890</v>
      </c>
      <c r="C66" s="357" t="s">
        <v>20</v>
      </c>
      <c r="D66" s="124">
        <v>1000</v>
      </c>
      <c r="E66" s="124">
        <f>E67+10</f>
        <v>40</v>
      </c>
      <c r="F66" s="124">
        <v>0</v>
      </c>
      <c r="G66" s="125" t="s">
        <v>38</v>
      </c>
      <c r="H66" s="125" t="s">
        <v>38</v>
      </c>
      <c r="I66" s="129" t="s">
        <v>38</v>
      </c>
      <c r="J66" s="125"/>
      <c r="K66" s="358"/>
      <c r="L66" s="585"/>
      <c r="M66" s="357" t="s">
        <v>20</v>
      </c>
      <c r="N66" s="124">
        <v>1000</v>
      </c>
      <c r="O66" s="124">
        <v>0</v>
      </c>
      <c r="P66" s="124">
        <v>3000</v>
      </c>
      <c r="Q66" s="125" t="s">
        <v>38</v>
      </c>
      <c r="R66" s="125">
        <v>814</v>
      </c>
      <c r="S66" s="129">
        <v>44232</v>
      </c>
      <c r="T66" s="125"/>
      <c r="U66" s="358"/>
      <c r="V66" s="585"/>
      <c r="W66" s="357" t="s">
        <v>20</v>
      </c>
      <c r="X66" s="124">
        <v>1000</v>
      </c>
      <c r="Y66" s="124">
        <v>0</v>
      </c>
      <c r="Z66" s="124">
        <v>1000</v>
      </c>
      <c r="AA66" s="125" t="s">
        <v>38</v>
      </c>
      <c r="AB66" s="125">
        <v>2080</v>
      </c>
      <c r="AC66" s="129">
        <v>44618</v>
      </c>
      <c r="AD66" s="629"/>
      <c r="AE66" s="585"/>
      <c r="AF66" s="357" t="s">
        <v>20</v>
      </c>
      <c r="AG66" s="124">
        <v>1000</v>
      </c>
      <c r="AH66" s="124">
        <v>60</v>
      </c>
      <c r="AI66" s="124"/>
      <c r="AJ66" s="125"/>
      <c r="AK66" s="125"/>
      <c r="AL66" s="129"/>
      <c r="AM66" s="336"/>
      <c r="AN66" s="335"/>
    </row>
    <row r="67" spans="1:40" ht="23.25" customHeight="1" x14ac:dyDescent="0.25">
      <c r="A67" s="359"/>
      <c r="B67" s="877"/>
      <c r="C67" s="357" t="s">
        <v>21</v>
      </c>
      <c r="D67" s="124">
        <v>1000</v>
      </c>
      <c r="E67" s="124">
        <f>E68+10</f>
        <v>30</v>
      </c>
      <c r="F67" s="124">
        <v>0</v>
      </c>
      <c r="G67" s="125" t="s">
        <v>38</v>
      </c>
      <c r="H67" s="125" t="s">
        <v>38</v>
      </c>
      <c r="I67" s="129" t="s">
        <v>38</v>
      </c>
      <c r="J67" s="125"/>
      <c r="K67" s="358"/>
      <c r="L67" s="585"/>
      <c r="M67" s="357" t="s">
        <v>21</v>
      </c>
      <c r="N67" s="124">
        <v>1000</v>
      </c>
      <c r="O67" s="124">
        <v>0</v>
      </c>
      <c r="P67" s="124">
        <v>0</v>
      </c>
      <c r="Q67" s="125" t="s">
        <v>38</v>
      </c>
      <c r="R67" s="125" t="s">
        <v>38</v>
      </c>
      <c r="S67" s="129" t="s">
        <v>38</v>
      </c>
      <c r="T67" s="125"/>
      <c r="U67" s="358"/>
      <c r="V67" s="585"/>
      <c r="W67" s="357" t="s">
        <v>21</v>
      </c>
      <c r="X67" s="124">
        <v>1000</v>
      </c>
      <c r="Y67" s="124">
        <v>0</v>
      </c>
      <c r="Z67" s="124">
        <v>1000</v>
      </c>
      <c r="AA67" s="125" t="s">
        <v>38</v>
      </c>
      <c r="AB67" s="125">
        <v>2182</v>
      </c>
      <c r="AC67" s="129">
        <v>44646</v>
      </c>
      <c r="AD67" s="629"/>
      <c r="AE67" s="585"/>
      <c r="AF67" s="357" t="s">
        <v>21</v>
      </c>
      <c r="AG67" s="278">
        <v>1000</v>
      </c>
      <c r="AH67" s="124">
        <v>50</v>
      </c>
      <c r="AI67" s="124"/>
      <c r="AJ67" s="125"/>
      <c r="AK67" s="125"/>
      <c r="AL67" s="129"/>
      <c r="AM67" s="336"/>
      <c r="AN67" s="335"/>
    </row>
    <row r="68" spans="1:40" ht="23.25" customHeight="1" x14ac:dyDescent="0.25">
      <c r="A68" s="359"/>
      <c r="B68" s="877"/>
      <c r="C68" s="357" t="s">
        <v>22</v>
      </c>
      <c r="D68" s="124">
        <v>1000</v>
      </c>
      <c r="E68" s="124">
        <f>E69+10</f>
        <v>20</v>
      </c>
      <c r="F68" s="124">
        <v>0</v>
      </c>
      <c r="G68" s="125" t="s">
        <v>38</v>
      </c>
      <c r="H68" s="125" t="s">
        <v>38</v>
      </c>
      <c r="I68" s="129" t="s">
        <v>38</v>
      </c>
      <c r="J68" s="125"/>
      <c r="K68" s="358"/>
      <c r="L68" s="585"/>
      <c r="M68" s="357" t="s">
        <v>22</v>
      </c>
      <c r="N68" s="124">
        <v>1000</v>
      </c>
      <c r="O68" s="124">
        <v>10</v>
      </c>
      <c r="P68" s="124">
        <v>0</v>
      </c>
      <c r="Q68" s="125" t="s">
        <v>38</v>
      </c>
      <c r="R68" s="125" t="s">
        <v>38</v>
      </c>
      <c r="S68" s="129" t="s">
        <v>38</v>
      </c>
      <c r="T68" s="125"/>
      <c r="U68" s="358"/>
      <c r="V68" s="585"/>
      <c r="W68" s="357" t="s">
        <v>22</v>
      </c>
      <c r="X68" s="124">
        <v>1000</v>
      </c>
      <c r="Y68" s="124">
        <v>0</v>
      </c>
      <c r="Z68" s="124">
        <v>1000</v>
      </c>
      <c r="AA68" s="125" t="s">
        <v>38</v>
      </c>
      <c r="AB68" s="125">
        <v>2272</v>
      </c>
      <c r="AC68" s="129">
        <v>44679</v>
      </c>
      <c r="AD68" s="629"/>
      <c r="AE68" s="585"/>
      <c r="AF68" s="357" t="s">
        <v>22</v>
      </c>
      <c r="AG68" s="278">
        <v>1000</v>
      </c>
      <c r="AH68" s="124">
        <v>40</v>
      </c>
      <c r="AI68" s="124"/>
      <c r="AJ68" s="125"/>
      <c r="AK68" s="125"/>
      <c r="AL68" s="129"/>
      <c r="AM68" s="336">
        <v>12000</v>
      </c>
      <c r="AN68" s="335" t="s">
        <v>943</v>
      </c>
    </row>
    <row r="69" spans="1:40" ht="23.25" customHeight="1" x14ac:dyDescent="0.25">
      <c r="A69" s="359"/>
      <c r="B69" s="877"/>
      <c r="C69" s="357" t="s">
        <v>23</v>
      </c>
      <c r="D69" s="124">
        <v>1000</v>
      </c>
      <c r="E69" s="124">
        <v>10</v>
      </c>
      <c r="F69" s="124">
        <v>0</v>
      </c>
      <c r="G69" s="125" t="s">
        <v>38</v>
      </c>
      <c r="H69" s="125" t="s">
        <v>38</v>
      </c>
      <c r="I69" s="129" t="s">
        <v>38</v>
      </c>
      <c r="J69" s="125"/>
      <c r="K69" s="358"/>
      <c r="L69" s="585"/>
      <c r="M69" s="357" t="s">
        <v>23</v>
      </c>
      <c r="N69" s="124">
        <v>1000</v>
      </c>
      <c r="O69" s="124">
        <v>0</v>
      </c>
      <c r="P69" s="124">
        <v>3000</v>
      </c>
      <c r="Q69" s="125" t="s">
        <v>38</v>
      </c>
      <c r="R69" s="125">
        <v>978</v>
      </c>
      <c r="S69" s="129">
        <v>44321</v>
      </c>
      <c r="T69" s="125"/>
      <c r="U69" s="358"/>
      <c r="V69" s="585"/>
      <c r="W69" s="357" t="s">
        <v>23</v>
      </c>
      <c r="X69" s="124">
        <v>1000</v>
      </c>
      <c r="Y69" s="124">
        <v>0</v>
      </c>
      <c r="Z69" s="124">
        <v>1000</v>
      </c>
      <c r="AA69" s="125" t="s">
        <v>38</v>
      </c>
      <c r="AB69" s="125">
        <v>2340</v>
      </c>
      <c r="AC69" s="129">
        <v>44707</v>
      </c>
      <c r="AD69" s="629"/>
      <c r="AE69" s="585"/>
      <c r="AF69" s="357" t="s">
        <v>23</v>
      </c>
      <c r="AG69" s="278">
        <v>1000</v>
      </c>
      <c r="AH69" s="124">
        <v>30</v>
      </c>
      <c r="AI69" s="124"/>
      <c r="AJ69" s="125"/>
      <c r="AK69" s="125"/>
      <c r="AL69" s="129"/>
      <c r="AM69" s="336">
        <v>550</v>
      </c>
      <c r="AN69" s="335" t="s">
        <v>953</v>
      </c>
    </row>
    <row r="70" spans="1:40" ht="23.25" customHeight="1" x14ac:dyDescent="0.25">
      <c r="A70" s="359"/>
      <c r="B70" s="877"/>
      <c r="C70" s="357" t="s">
        <v>24</v>
      </c>
      <c r="D70" s="124">
        <v>1000</v>
      </c>
      <c r="E70" s="124">
        <v>10</v>
      </c>
      <c r="F70" s="124">
        <v>5000</v>
      </c>
      <c r="G70" s="125" t="s">
        <v>38</v>
      </c>
      <c r="H70" s="125">
        <v>273</v>
      </c>
      <c r="I70" s="129">
        <v>43987</v>
      </c>
      <c r="J70" s="125"/>
      <c r="K70" s="358"/>
      <c r="L70" s="585"/>
      <c r="M70" s="357" t="s">
        <v>24</v>
      </c>
      <c r="N70" s="124">
        <v>1000</v>
      </c>
      <c r="O70" s="124">
        <f>O71+10</f>
        <v>20</v>
      </c>
      <c r="P70" s="124">
        <v>0</v>
      </c>
      <c r="Q70" s="125" t="s">
        <v>38</v>
      </c>
      <c r="R70" s="125" t="s">
        <v>38</v>
      </c>
      <c r="S70" s="129" t="s">
        <v>38</v>
      </c>
      <c r="T70" s="125"/>
      <c r="U70" s="358"/>
      <c r="V70" s="585"/>
      <c r="W70" s="357" t="s">
        <v>24</v>
      </c>
      <c r="X70" s="124">
        <v>1000</v>
      </c>
      <c r="Y70" s="124">
        <v>0</v>
      </c>
      <c r="Z70" s="124">
        <v>1000</v>
      </c>
      <c r="AA70" s="125" t="s">
        <v>44</v>
      </c>
      <c r="AB70" s="125">
        <v>2446</v>
      </c>
      <c r="AC70" s="129">
        <v>44735</v>
      </c>
      <c r="AD70" s="629"/>
      <c r="AE70" s="585"/>
      <c r="AF70" s="357" t="s">
        <v>24</v>
      </c>
      <c r="AG70" s="278">
        <v>1000</v>
      </c>
      <c r="AH70" s="124">
        <v>20</v>
      </c>
      <c r="AI70" s="124"/>
      <c r="AJ70" s="125"/>
      <c r="AK70" s="125"/>
      <c r="AL70" s="129"/>
      <c r="AM70" s="336"/>
      <c r="AN70" s="335"/>
    </row>
    <row r="71" spans="1:40" ht="23.25" customHeight="1" x14ac:dyDescent="0.25">
      <c r="A71" s="359"/>
      <c r="B71" s="877"/>
      <c r="C71" s="360" t="s">
        <v>25</v>
      </c>
      <c r="D71" s="278">
        <v>1000</v>
      </c>
      <c r="E71" s="278">
        <v>0</v>
      </c>
      <c r="F71" s="278">
        <v>2000</v>
      </c>
      <c r="G71" s="361" t="s">
        <v>38</v>
      </c>
      <c r="H71" s="361">
        <v>336</v>
      </c>
      <c r="I71" s="426">
        <v>44017</v>
      </c>
      <c r="J71" s="361"/>
      <c r="K71" s="362"/>
      <c r="L71" s="585"/>
      <c r="M71" s="360" t="s">
        <v>25</v>
      </c>
      <c r="N71" s="278">
        <v>1000</v>
      </c>
      <c r="O71" s="278">
        <v>10</v>
      </c>
      <c r="P71" s="278">
        <v>0</v>
      </c>
      <c r="Q71" s="361" t="s">
        <v>38</v>
      </c>
      <c r="R71" s="361" t="s">
        <v>38</v>
      </c>
      <c r="S71" s="426" t="s">
        <v>38</v>
      </c>
      <c r="T71" s="361"/>
      <c r="U71" s="362"/>
      <c r="V71" s="585"/>
      <c r="W71" s="360" t="s">
        <v>25</v>
      </c>
      <c r="X71" s="278">
        <v>1000</v>
      </c>
      <c r="Y71" s="278">
        <v>0</v>
      </c>
      <c r="Z71" s="278">
        <v>1000</v>
      </c>
      <c r="AA71" s="361" t="s">
        <v>44</v>
      </c>
      <c r="AB71" s="361">
        <v>2530</v>
      </c>
      <c r="AC71" s="426">
        <v>44755</v>
      </c>
      <c r="AD71" s="629"/>
      <c r="AE71" s="585"/>
      <c r="AF71" s="360" t="s">
        <v>25</v>
      </c>
      <c r="AG71" s="278">
        <v>1000</v>
      </c>
      <c r="AH71" s="278">
        <v>10</v>
      </c>
      <c r="AI71" s="278"/>
      <c r="AJ71" s="361"/>
      <c r="AK71" s="361"/>
      <c r="AL71" s="426"/>
      <c r="AM71" s="336"/>
      <c r="AN71" s="335"/>
    </row>
    <row r="72" spans="1:40" ht="23.25" customHeight="1" x14ac:dyDescent="0.25">
      <c r="A72" s="359"/>
      <c r="B72" s="877"/>
      <c r="C72" s="499"/>
      <c r="D72" s="500"/>
      <c r="E72" s="500"/>
      <c r="F72" s="500"/>
      <c r="G72" s="501"/>
      <c r="H72" s="501"/>
      <c r="I72" s="502"/>
      <c r="J72" s="501"/>
      <c r="K72" s="503"/>
      <c r="L72" s="585"/>
      <c r="M72" s="499"/>
      <c r="N72" s="500"/>
      <c r="O72" s="500"/>
      <c r="P72" s="500"/>
      <c r="Q72" s="501"/>
      <c r="R72" s="501"/>
      <c r="S72" s="502"/>
      <c r="T72" s="501"/>
      <c r="U72" s="503"/>
      <c r="V72" s="585"/>
      <c r="W72" s="499"/>
      <c r="X72" s="500"/>
      <c r="Y72" s="500"/>
      <c r="Z72" s="504">
        <v>200</v>
      </c>
      <c r="AA72" s="505" t="s">
        <v>41</v>
      </c>
      <c r="AB72" s="505">
        <v>2551</v>
      </c>
      <c r="AC72" s="506">
        <v>44770</v>
      </c>
      <c r="AD72" s="705"/>
      <c r="AE72" s="585"/>
      <c r="AF72" s="499"/>
      <c r="AG72" s="278">
        <v>1000</v>
      </c>
      <c r="AH72" s="500"/>
      <c r="AI72" s="504"/>
      <c r="AJ72" s="505"/>
      <c r="AK72" s="505"/>
      <c r="AL72" s="506"/>
      <c r="AM72" s="336"/>
      <c r="AN72" s="335"/>
    </row>
    <row r="73" spans="1:40" ht="23.25" customHeight="1" x14ac:dyDescent="0.25">
      <c r="A73" s="359"/>
      <c r="B73" s="877"/>
      <c r="C73" s="357" t="s">
        <v>26</v>
      </c>
      <c r="D73" s="124">
        <v>1000</v>
      </c>
      <c r="E73" s="124">
        <v>0</v>
      </c>
      <c r="F73" s="124">
        <v>1000</v>
      </c>
      <c r="G73" s="125" t="s">
        <v>38</v>
      </c>
      <c r="H73" s="125">
        <v>405</v>
      </c>
      <c r="I73" s="129">
        <v>44053</v>
      </c>
      <c r="J73" s="125"/>
      <c r="K73" s="358"/>
      <c r="L73" s="585"/>
      <c r="M73" s="357" t="s">
        <v>26</v>
      </c>
      <c r="N73" s="124">
        <v>1000</v>
      </c>
      <c r="O73" s="124">
        <v>0</v>
      </c>
      <c r="P73" s="124">
        <v>3000</v>
      </c>
      <c r="Q73" s="125" t="s">
        <v>38</v>
      </c>
      <c r="R73" s="125">
        <v>1202</v>
      </c>
      <c r="S73" s="129">
        <v>44415</v>
      </c>
      <c r="T73" s="125"/>
      <c r="U73" s="358"/>
      <c r="V73" s="585"/>
      <c r="W73" s="357" t="s">
        <v>26</v>
      </c>
      <c r="X73" s="278">
        <v>1000</v>
      </c>
      <c r="Y73" s="124">
        <v>10</v>
      </c>
      <c r="Z73" s="124">
        <v>0</v>
      </c>
      <c r="AA73" s="125" t="s">
        <v>38</v>
      </c>
      <c r="AB73" s="125" t="s">
        <v>38</v>
      </c>
      <c r="AC73" s="129" t="s">
        <v>38</v>
      </c>
      <c r="AD73" s="629"/>
      <c r="AE73" s="585"/>
      <c r="AF73" s="357" t="s">
        <v>26</v>
      </c>
      <c r="AG73" s="278">
        <v>1000</v>
      </c>
      <c r="AH73" s="124"/>
      <c r="AI73" s="124"/>
      <c r="AJ73" s="125"/>
      <c r="AK73" s="125"/>
      <c r="AL73" s="129"/>
      <c r="AM73" s="336"/>
      <c r="AN73" s="335"/>
    </row>
    <row r="74" spans="1:40" ht="23.25" customHeight="1" x14ac:dyDescent="0.25">
      <c r="A74" s="359"/>
      <c r="B74" s="877"/>
      <c r="C74" s="357" t="s">
        <v>27</v>
      </c>
      <c r="D74" s="124">
        <v>1000</v>
      </c>
      <c r="E74" s="124">
        <v>0</v>
      </c>
      <c r="F74" s="124">
        <v>1000</v>
      </c>
      <c r="G74" s="125" t="s">
        <v>38</v>
      </c>
      <c r="H74" s="125">
        <v>454</v>
      </c>
      <c r="I74" s="129">
        <v>44081</v>
      </c>
      <c r="J74" s="125"/>
      <c r="K74" s="358"/>
      <c r="L74" s="585"/>
      <c r="M74" s="357" t="s">
        <v>27</v>
      </c>
      <c r="N74" s="124">
        <v>1000</v>
      </c>
      <c r="O74" s="124">
        <v>0</v>
      </c>
      <c r="P74" s="124">
        <v>0</v>
      </c>
      <c r="Q74" s="125" t="s">
        <v>38</v>
      </c>
      <c r="R74" s="125" t="s">
        <v>38</v>
      </c>
      <c r="S74" s="129" t="s">
        <v>38</v>
      </c>
      <c r="T74" s="125"/>
      <c r="U74" s="358"/>
      <c r="V74" s="585"/>
      <c r="W74" s="357" t="s">
        <v>27</v>
      </c>
      <c r="X74" s="278">
        <v>1000</v>
      </c>
      <c r="Y74" s="124">
        <v>0</v>
      </c>
      <c r="Z74" s="124">
        <v>2010</v>
      </c>
      <c r="AA74" s="125" t="s">
        <v>44</v>
      </c>
      <c r="AB74" s="125">
        <v>2838</v>
      </c>
      <c r="AC74" s="129">
        <v>44815</v>
      </c>
      <c r="AD74" s="629"/>
      <c r="AE74" s="585"/>
      <c r="AF74" s="357" t="s">
        <v>27</v>
      </c>
      <c r="AG74" s="278"/>
      <c r="AH74" s="124"/>
      <c r="AI74" s="124"/>
      <c r="AJ74" s="125"/>
      <c r="AK74" s="125"/>
      <c r="AL74" s="129"/>
      <c r="AM74" s="336"/>
      <c r="AN74" s="335"/>
    </row>
    <row r="75" spans="1:40" ht="23.25" customHeight="1" x14ac:dyDescent="0.25">
      <c r="A75" s="359"/>
      <c r="B75" s="877"/>
      <c r="C75" s="357" t="s">
        <v>28</v>
      </c>
      <c r="D75" s="124">
        <v>1000</v>
      </c>
      <c r="E75" s="124">
        <v>0</v>
      </c>
      <c r="F75" s="124">
        <v>1000</v>
      </c>
      <c r="G75" s="125" t="s">
        <v>38</v>
      </c>
      <c r="H75" s="125">
        <v>519</v>
      </c>
      <c r="I75" s="129">
        <v>44110</v>
      </c>
      <c r="J75" s="125"/>
      <c r="K75" s="358"/>
      <c r="L75" s="586"/>
      <c r="M75" s="357" t="s">
        <v>28</v>
      </c>
      <c r="N75" s="124">
        <v>1000</v>
      </c>
      <c r="O75" s="124">
        <v>10</v>
      </c>
      <c r="P75" s="124">
        <v>0</v>
      </c>
      <c r="Q75" s="125" t="s">
        <v>38</v>
      </c>
      <c r="R75" s="125" t="s">
        <v>38</v>
      </c>
      <c r="S75" s="129" t="s">
        <v>38</v>
      </c>
      <c r="T75" s="125"/>
      <c r="U75" s="358"/>
      <c r="V75" s="586"/>
      <c r="W75" s="357" t="s">
        <v>28</v>
      </c>
      <c r="X75" s="124">
        <v>1000</v>
      </c>
      <c r="Y75" s="124">
        <v>100</v>
      </c>
      <c r="Z75" s="124">
        <v>0</v>
      </c>
      <c r="AA75" s="125" t="s">
        <v>38</v>
      </c>
      <c r="AB75" s="125" t="s">
        <v>38</v>
      </c>
      <c r="AC75" s="129" t="s">
        <v>38</v>
      </c>
      <c r="AD75" s="629"/>
      <c r="AE75" s="586"/>
      <c r="AF75" s="357" t="s">
        <v>28</v>
      </c>
      <c r="AG75" s="124"/>
      <c r="AH75" s="124"/>
      <c r="AI75" s="124"/>
      <c r="AJ75" s="125"/>
      <c r="AK75" s="125"/>
      <c r="AL75" s="129"/>
      <c r="AM75" s="336"/>
      <c r="AN75" s="335"/>
    </row>
    <row r="76" spans="1:40" ht="23.25" customHeight="1" x14ac:dyDescent="0.25">
      <c r="A76" s="359"/>
      <c r="B76" s="877"/>
      <c r="C76" s="357" t="s">
        <v>29</v>
      </c>
      <c r="D76" s="124">
        <v>1000</v>
      </c>
      <c r="E76" s="124">
        <v>10</v>
      </c>
      <c r="F76" s="124">
        <v>1000</v>
      </c>
      <c r="G76" s="125" t="s">
        <v>38</v>
      </c>
      <c r="H76" s="126">
        <v>638</v>
      </c>
      <c r="I76" s="129">
        <v>44140</v>
      </c>
      <c r="J76" s="125"/>
      <c r="K76" s="358"/>
      <c r="L76" s="587"/>
      <c r="M76" s="357" t="s">
        <v>29</v>
      </c>
      <c r="N76" s="124">
        <v>1000</v>
      </c>
      <c r="O76" s="124">
        <v>0</v>
      </c>
      <c r="P76" s="124">
        <v>3000</v>
      </c>
      <c r="Q76" s="125" t="s">
        <v>38</v>
      </c>
      <c r="R76" s="125">
        <v>1523</v>
      </c>
      <c r="S76" s="129">
        <v>44507</v>
      </c>
      <c r="T76" s="125"/>
      <c r="U76" s="358"/>
      <c r="V76" s="587"/>
      <c r="W76" s="357" t="s">
        <v>29</v>
      </c>
      <c r="X76" s="124">
        <v>1000</v>
      </c>
      <c r="Y76" s="124">
        <v>90</v>
      </c>
      <c r="Z76" s="124">
        <v>0</v>
      </c>
      <c r="AA76" s="125" t="s">
        <v>38</v>
      </c>
      <c r="AB76" s="125" t="s">
        <v>38</v>
      </c>
      <c r="AC76" s="129" t="s">
        <v>38</v>
      </c>
      <c r="AD76" s="629"/>
      <c r="AE76" s="587"/>
      <c r="AF76" s="357" t="s">
        <v>29</v>
      </c>
      <c r="AG76" s="124"/>
      <c r="AH76" s="124"/>
      <c r="AI76" s="124"/>
      <c r="AJ76" s="125"/>
      <c r="AK76" s="125"/>
      <c r="AL76" s="129"/>
      <c r="AM76" s="336"/>
      <c r="AN76" s="335"/>
    </row>
    <row r="77" spans="1:40" ht="23.25" customHeight="1" x14ac:dyDescent="0.25">
      <c r="A77" s="359"/>
      <c r="B77" s="877"/>
      <c r="C77" s="360" t="s">
        <v>30</v>
      </c>
      <c r="D77" s="278">
        <v>1000</v>
      </c>
      <c r="E77" s="124">
        <v>0</v>
      </c>
      <c r="F77" s="124">
        <v>1000</v>
      </c>
      <c r="G77" s="125" t="s">
        <v>38</v>
      </c>
      <c r="H77" s="126">
        <v>638</v>
      </c>
      <c r="I77" s="129">
        <v>44170</v>
      </c>
      <c r="J77" s="361"/>
      <c r="K77" s="362"/>
      <c r="L77" s="588"/>
      <c r="M77" s="360" t="s">
        <v>30</v>
      </c>
      <c r="N77" s="278">
        <v>1000</v>
      </c>
      <c r="O77" s="124">
        <v>0</v>
      </c>
      <c r="P77" s="124">
        <v>0</v>
      </c>
      <c r="Q77" s="125" t="s">
        <v>38</v>
      </c>
      <c r="R77" s="125" t="s">
        <v>38</v>
      </c>
      <c r="S77" s="129" t="s">
        <v>38</v>
      </c>
      <c r="T77" s="125"/>
      <c r="U77" s="358"/>
      <c r="V77" s="588"/>
      <c r="W77" s="360" t="s">
        <v>30</v>
      </c>
      <c r="X77" s="278">
        <v>1000</v>
      </c>
      <c r="Y77" s="124">
        <v>80</v>
      </c>
      <c r="Z77" s="124">
        <v>0</v>
      </c>
      <c r="AA77" s="125" t="s">
        <v>38</v>
      </c>
      <c r="AB77" s="125" t="s">
        <v>38</v>
      </c>
      <c r="AC77" s="129" t="s">
        <v>38</v>
      </c>
      <c r="AD77" s="629"/>
      <c r="AE77" s="588"/>
      <c r="AF77" s="360" t="s">
        <v>30</v>
      </c>
      <c r="AG77" s="278"/>
      <c r="AH77" s="124"/>
      <c r="AI77" s="124"/>
      <c r="AJ77" s="125"/>
      <c r="AK77" s="125"/>
      <c r="AL77" s="129"/>
      <c r="AM77" s="338"/>
      <c r="AN77" s="339"/>
    </row>
    <row r="78" spans="1:40" ht="23.25" customHeight="1" x14ac:dyDescent="0.25">
      <c r="A78" s="363"/>
      <c r="B78" s="878"/>
      <c r="C78" s="364"/>
      <c r="D78" s="365">
        <f>SUM(D65:D77)</f>
        <v>12000</v>
      </c>
      <c r="E78" s="365">
        <f>SUM(E65:E77)</f>
        <v>170</v>
      </c>
      <c r="F78" s="365">
        <f>SUM(F65:F77)</f>
        <v>12000</v>
      </c>
      <c r="G78" s="340"/>
      <c r="H78" s="340"/>
      <c r="I78" s="366"/>
      <c r="J78" s="340"/>
      <c r="K78" s="367"/>
      <c r="L78" s="584"/>
      <c r="M78" s="364"/>
      <c r="N78" s="365">
        <f>SUM(N64:N77)</f>
        <v>24000</v>
      </c>
      <c r="O78" s="365">
        <f>SUM(O64:O77)</f>
        <v>230</v>
      </c>
      <c r="P78" s="365">
        <f>SUM(P64:P77)</f>
        <v>24000</v>
      </c>
      <c r="Q78" s="340"/>
      <c r="R78" s="340"/>
      <c r="S78" s="340"/>
      <c r="T78" s="340"/>
      <c r="U78" s="367"/>
      <c r="V78" s="584"/>
      <c r="W78" s="364"/>
      <c r="X78" s="365">
        <f>SUM(X64:X77)</f>
        <v>36000</v>
      </c>
      <c r="Y78" s="365">
        <f>SUM(Y64:Y77)</f>
        <v>510</v>
      </c>
      <c r="Z78" s="365">
        <f>SUM(Z64:Z77)</f>
        <v>33240</v>
      </c>
      <c r="AA78" s="340"/>
      <c r="AB78" s="340"/>
      <c r="AC78" s="340"/>
      <c r="AD78" s="340"/>
      <c r="AE78" s="584"/>
      <c r="AF78" s="364"/>
      <c r="AG78" s="365">
        <f>SUM(AG64:AG77)</f>
        <v>45000</v>
      </c>
      <c r="AH78" s="365">
        <f>SUM(AH64:AH77)</f>
        <v>790</v>
      </c>
      <c r="AI78" s="365">
        <f>SUM(AI64:AI77)</f>
        <v>33240</v>
      </c>
      <c r="AJ78" s="340"/>
      <c r="AK78" s="340"/>
      <c r="AL78" s="340"/>
      <c r="AM78" s="365"/>
      <c r="AN78" s="340"/>
    </row>
    <row r="79" spans="1:40" ht="23.25" customHeight="1" x14ac:dyDescent="0.25">
      <c r="B79" s="192"/>
      <c r="C79" s="161"/>
      <c r="D79" s="155"/>
      <c r="E79" s="155"/>
      <c r="F79" s="155"/>
      <c r="G79" s="154"/>
      <c r="H79" s="154"/>
      <c r="I79" s="162"/>
      <c r="J79" s="154"/>
      <c r="K79" s="154"/>
      <c r="L79" s="585"/>
      <c r="M79" s="154"/>
      <c r="N79" s="155"/>
      <c r="O79" s="155"/>
      <c r="P79" s="155"/>
      <c r="Q79" s="154"/>
      <c r="R79" s="154"/>
      <c r="S79" s="154"/>
      <c r="T79" s="154"/>
      <c r="U79" s="154"/>
      <c r="V79" s="585"/>
      <c r="W79" s="154"/>
      <c r="X79" s="155"/>
      <c r="Y79" s="155"/>
      <c r="Z79" s="155"/>
      <c r="AA79" s="154"/>
      <c r="AB79" s="154"/>
      <c r="AC79" s="154"/>
      <c r="AD79" s="154"/>
      <c r="AE79" s="585"/>
      <c r="AF79" s="154"/>
      <c r="AG79" s="155"/>
      <c r="AH79" s="155"/>
      <c r="AI79" s="155"/>
      <c r="AJ79" s="154"/>
      <c r="AK79" s="154"/>
      <c r="AL79" s="154"/>
      <c r="AM79" s="777"/>
      <c r="AN79" s="123"/>
    </row>
    <row r="80" spans="1:40" ht="23.25" customHeight="1" x14ac:dyDescent="0.25">
      <c r="B80" s="193"/>
      <c r="C80" s="163"/>
      <c r="D80" s="164"/>
      <c r="E80" s="159"/>
      <c r="F80" s="160"/>
      <c r="G80" s="159"/>
      <c r="H80" s="160"/>
      <c r="I80" s="160"/>
      <c r="J80" s="160"/>
      <c r="K80" s="165"/>
      <c r="L80" s="585"/>
      <c r="M80" s="157" t="s">
        <v>42</v>
      </c>
      <c r="N80" s="158">
        <f>D93</f>
        <v>12000</v>
      </c>
      <c r="O80" s="158">
        <f>E93</f>
        <v>1740</v>
      </c>
      <c r="P80" s="158">
        <f>F93</f>
        <v>0</v>
      </c>
      <c r="Q80" s="159"/>
      <c r="R80" s="160"/>
      <c r="S80" s="160"/>
      <c r="T80" s="160"/>
      <c r="U80" s="165"/>
      <c r="V80" s="585"/>
      <c r="W80" s="157" t="s">
        <v>42</v>
      </c>
      <c r="X80" s="158">
        <f>N93</f>
        <v>24000</v>
      </c>
      <c r="Y80" s="158">
        <f>O93</f>
        <v>2110</v>
      </c>
      <c r="Z80" s="158">
        <f>P93</f>
        <v>24220</v>
      </c>
      <c r="AA80" s="159"/>
      <c r="AB80" s="160"/>
      <c r="AC80" s="160"/>
      <c r="AD80" s="160"/>
      <c r="AE80" s="585"/>
      <c r="AF80" s="157" t="s">
        <v>42</v>
      </c>
      <c r="AG80" s="158">
        <f>X93</f>
        <v>35500</v>
      </c>
      <c r="AH80" s="158">
        <f>Y93</f>
        <v>2110</v>
      </c>
      <c r="AI80" s="158">
        <f>Z93</f>
        <v>38110</v>
      </c>
      <c r="AJ80" s="159"/>
      <c r="AK80" s="160"/>
      <c r="AL80" s="160"/>
      <c r="AM80" s="776" t="s">
        <v>221</v>
      </c>
      <c r="AN80" s="183" t="s">
        <v>36</v>
      </c>
    </row>
    <row r="81" spans="1:40" ht="23.25" customHeight="1" x14ac:dyDescent="0.25">
      <c r="A81" s="97" t="s">
        <v>85</v>
      </c>
      <c r="B81" s="194">
        <v>70</v>
      </c>
      <c r="C81" s="134" t="s">
        <v>19</v>
      </c>
      <c r="D81" s="135">
        <v>1000</v>
      </c>
      <c r="E81" s="135">
        <f t="shared" ref="E81:E90" si="2">E82+10</f>
        <v>200</v>
      </c>
      <c r="F81" s="135">
        <v>0</v>
      </c>
      <c r="G81" s="136" t="s">
        <v>38</v>
      </c>
      <c r="H81" s="136" t="s">
        <v>38</v>
      </c>
      <c r="I81" s="137" t="s">
        <v>38</v>
      </c>
      <c r="J81" s="136"/>
      <c r="K81" s="138"/>
      <c r="L81" s="585"/>
      <c r="M81" s="134" t="s">
        <v>19</v>
      </c>
      <c r="N81" s="135">
        <v>1000</v>
      </c>
      <c r="O81" s="135">
        <f t="shared" ref="O81:O86" si="3">O82+10</f>
        <v>80</v>
      </c>
      <c r="P81" s="135">
        <v>0</v>
      </c>
      <c r="Q81" s="136" t="s">
        <v>38</v>
      </c>
      <c r="R81" s="136" t="s">
        <v>38</v>
      </c>
      <c r="S81" s="137" t="s">
        <v>38</v>
      </c>
      <c r="T81" s="136"/>
      <c r="U81" s="138"/>
      <c r="V81" s="585"/>
      <c r="W81" s="134" t="s">
        <v>19</v>
      </c>
      <c r="X81" s="135">
        <v>1000</v>
      </c>
      <c r="Y81" s="135">
        <v>0</v>
      </c>
      <c r="Z81" s="135">
        <v>11500</v>
      </c>
      <c r="AA81" s="136" t="s">
        <v>47</v>
      </c>
      <c r="AB81" s="136">
        <v>1696</v>
      </c>
      <c r="AC81" s="137">
        <v>44566</v>
      </c>
      <c r="AD81" s="702"/>
      <c r="AE81" s="585"/>
      <c r="AF81" s="134" t="s">
        <v>19</v>
      </c>
      <c r="AG81" s="135">
        <v>1000</v>
      </c>
      <c r="AH81" s="135"/>
      <c r="AI81" s="135">
        <v>3000</v>
      </c>
      <c r="AJ81" s="136" t="s">
        <v>47</v>
      </c>
      <c r="AK81" s="136">
        <v>3235</v>
      </c>
      <c r="AL81" s="137">
        <v>44931</v>
      </c>
      <c r="AM81" s="177">
        <f>AG93+AH93-AI93</f>
        <v>-500</v>
      </c>
      <c r="AN81" s="178" t="s">
        <v>998</v>
      </c>
    </row>
    <row r="82" spans="1:40" ht="23.25" customHeight="1" x14ac:dyDescent="0.25">
      <c r="A82" s="120"/>
      <c r="B82" s="879" t="s">
        <v>105</v>
      </c>
      <c r="C82" s="134" t="s">
        <v>20</v>
      </c>
      <c r="D82" s="135">
        <v>1000</v>
      </c>
      <c r="E82" s="135">
        <f t="shared" si="2"/>
        <v>190</v>
      </c>
      <c r="F82" s="135">
        <v>0</v>
      </c>
      <c r="G82" s="136" t="s">
        <v>38</v>
      </c>
      <c r="H82" s="136" t="s">
        <v>38</v>
      </c>
      <c r="I82" s="137" t="s">
        <v>38</v>
      </c>
      <c r="J82" s="136"/>
      <c r="K82" s="138"/>
      <c r="L82" s="585"/>
      <c r="M82" s="134" t="s">
        <v>20</v>
      </c>
      <c r="N82" s="135">
        <v>1000</v>
      </c>
      <c r="O82" s="135">
        <f t="shared" si="3"/>
        <v>70</v>
      </c>
      <c r="P82" s="135">
        <v>0</v>
      </c>
      <c r="Q82" s="136" t="s">
        <v>38</v>
      </c>
      <c r="R82" s="136" t="s">
        <v>38</v>
      </c>
      <c r="S82" s="137" t="s">
        <v>38</v>
      </c>
      <c r="T82" s="136"/>
      <c r="U82" s="138"/>
      <c r="V82" s="585"/>
      <c r="W82" s="134" t="s">
        <v>20</v>
      </c>
      <c r="X82" s="135">
        <v>1000</v>
      </c>
      <c r="Y82" s="135">
        <v>0</v>
      </c>
      <c r="Z82" s="135">
        <v>0</v>
      </c>
      <c r="AA82" s="136" t="s">
        <v>38</v>
      </c>
      <c r="AB82" s="136" t="s">
        <v>38</v>
      </c>
      <c r="AC82" s="137" t="s">
        <v>38</v>
      </c>
      <c r="AD82" s="703"/>
      <c r="AE82" s="585"/>
      <c r="AF82" s="134" t="s">
        <v>20</v>
      </c>
      <c r="AG82" s="135">
        <v>1000</v>
      </c>
      <c r="AH82" s="135"/>
      <c r="AI82" s="135"/>
      <c r="AJ82" s="136"/>
      <c r="AK82" s="136"/>
      <c r="AL82" s="137"/>
      <c r="AM82" s="180"/>
      <c r="AN82" s="179"/>
    </row>
    <row r="83" spans="1:40" ht="23.25" customHeight="1" x14ac:dyDescent="0.25">
      <c r="A83" s="120"/>
      <c r="B83" s="879"/>
      <c r="C83" s="134" t="s">
        <v>21</v>
      </c>
      <c r="D83" s="135">
        <v>1000</v>
      </c>
      <c r="E83" s="135">
        <f t="shared" si="2"/>
        <v>180</v>
      </c>
      <c r="F83" s="135">
        <v>0</v>
      </c>
      <c r="G83" s="136" t="s">
        <v>38</v>
      </c>
      <c r="H83" s="136" t="s">
        <v>38</v>
      </c>
      <c r="I83" s="137" t="s">
        <v>38</v>
      </c>
      <c r="J83" s="136"/>
      <c r="K83" s="138"/>
      <c r="L83" s="585"/>
      <c r="M83" s="134" t="s">
        <v>21</v>
      </c>
      <c r="N83" s="135">
        <v>1000</v>
      </c>
      <c r="O83" s="135">
        <f t="shared" si="3"/>
        <v>60</v>
      </c>
      <c r="P83" s="135">
        <v>0</v>
      </c>
      <c r="Q83" s="136" t="s">
        <v>38</v>
      </c>
      <c r="R83" s="136" t="s">
        <v>38</v>
      </c>
      <c r="S83" s="137" t="s">
        <v>38</v>
      </c>
      <c r="T83" s="136"/>
      <c r="U83" s="138"/>
      <c r="V83" s="585"/>
      <c r="W83" s="134" t="s">
        <v>21</v>
      </c>
      <c r="X83" s="135">
        <v>1000</v>
      </c>
      <c r="Y83" s="135">
        <v>0</v>
      </c>
      <c r="Z83" s="135">
        <v>0</v>
      </c>
      <c r="AA83" s="136" t="s">
        <v>38</v>
      </c>
      <c r="AB83" s="136" t="s">
        <v>38</v>
      </c>
      <c r="AC83" s="137" t="s">
        <v>38</v>
      </c>
      <c r="AD83" s="703"/>
      <c r="AE83" s="585"/>
      <c r="AF83" s="134" t="s">
        <v>21</v>
      </c>
      <c r="AG83" s="135">
        <v>1000</v>
      </c>
      <c r="AH83" s="135"/>
      <c r="AI83" s="135"/>
      <c r="AJ83" s="136"/>
      <c r="AK83" s="136"/>
      <c r="AL83" s="137"/>
      <c r="AM83" s="180"/>
      <c r="AN83" s="179"/>
    </row>
    <row r="84" spans="1:40" ht="23.25" customHeight="1" x14ac:dyDescent="0.25">
      <c r="A84" s="120"/>
      <c r="B84" s="879"/>
      <c r="C84" s="134" t="s">
        <v>22</v>
      </c>
      <c r="D84" s="135">
        <v>1000</v>
      </c>
      <c r="E84" s="135">
        <f t="shared" si="2"/>
        <v>170</v>
      </c>
      <c r="F84" s="135">
        <v>0</v>
      </c>
      <c r="G84" s="136" t="s">
        <v>38</v>
      </c>
      <c r="H84" s="136" t="s">
        <v>38</v>
      </c>
      <c r="I84" s="137" t="s">
        <v>38</v>
      </c>
      <c r="J84" s="136"/>
      <c r="K84" s="138"/>
      <c r="L84" s="585"/>
      <c r="M84" s="134" t="s">
        <v>22</v>
      </c>
      <c r="N84" s="135">
        <v>1000</v>
      </c>
      <c r="O84" s="135">
        <f t="shared" si="3"/>
        <v>50</v>
      </c>
      <c r="P84" s="135">
        <v>0</v>
      </c>
      <c r="Q84" s="136" t="s">
        <v>38</v>
      </c>
      <c r="R84" s="136" t="s">
        <v>38</v>
      </c>
      <c r="S84" s="137" t="s">
        <v>38</v>
      </c>
      <c r="T84" s="136"/>
      <c r="U84" s="138"/>
      <c r="V84" s="585"/>
      <c r="W84" s="134" t="s">
        <v>22</v>
      </c>
      <c r="X84" s="135">
        <v>1000</v>
      </c>
      <c r="Y84" s="135">
        <v>0</v>
      </c>
      <c r="Z84" s="135">
        <v>0</v>
      </c>
      <c r="AA84" s="136" t="s">
        <v>38</v>
      </c>
      <c r="AB84" s="136" t="s">
        <v>38</v>
      </c>
      <c r="AC84" s="137" t="s">
        <v>38</v>
      </c>
      <c r="AD84" s="703"/>
      <c r="AE84" s="585"/>
      <c r="AF84" s="134" t="s">
        <v>22</v>
      </c>
      <c r="AG84" s="135">
        <v>1000</v>
      </c>
      <c r="AH84" s="135"/>
      <c r="AI84" s="135">
        <v>3000</v>
      </c>
      <c r="AJ84" s="136" t="s">
        <v>44</v>
      </c>
      <c r="AK84" s="136">
        <v>3614</v>
      </c>
      <c r="AL84" s="137">
        <v>45023</v>
      </c>
      <c r="AM84" s="180"/>
      <c r="AN84" s="179" t="s">
        <v>960</v>
      </c>
    </row>
    <row r="85" spans="1:40" ht="23.25" customHeight="1" x14ac:dyDescent="0.25">
      <c r="A85" s="120"/>
      <c r="B85" s="879"/>
      <c r="C85" s="134" t="s">
        <v>23</v>
      </c>
      <c r="D85" s="135">
        <v>1000</v>
      </c>
      <c r="E85" s="135">
        <f t="shared" si="2"/>
        <v>160</v>
      </c>
      <c r="F85" s="135">
        <v>0</v>
      </c>
      <c r="G85" s="136" t="s">
        <v>38</v>
      </c>
      <c r="H85" s="136" t="s">
        <v>38</v>
      </c>
      <c r="I85" s="137" t="s">
        <v>38</v>
      </c>
      <c r="J85" s="136"/>
      <c r="K85" s="138"/>
      <c r="L85" s="585"/>
      <c r="M85" s="134" t="s">
        <v>23</v>
      </c>
      <c r="N85" s="135">
        <v>1000</v>
      </c>
      <c r="O85" s="135">
        <f t="shared" si="3"/>
        <v>40</v>
      </c>
      <c r="P85" s="135">
        <v>0</v>
      </c>
      <c r="Q85" s="136" t="s">
        <v>38</v>
      </c>
      <c r="R85" s="136" t="s">
        <v>38</v>
      </c>
      <c r="S85" s="137" t="s">
        <v>38</v>
      </c>
      <c r="T85" s="136"/>
      <c r="U85" s="138"/>
      <c r="V85" s="585"/>
      <c r="W85" s="134" t="s">
        <v>23</v>
      </c>
      <c r="X85" s="135">
        <v>1000</v>
      </c>
      <c r="Y85" s="135">
        <v>0</v>
      </c>
      <c r="Z85" s="135">
        <v>0</v>
      </c>
      <c r="AA85" s="136" t="s">
        <v>38</v>
      </c>
      <c r="AB85" s="136" t="s">
        <v>38</v>
      </c>
      <c r="AC85" s="137" t="s">
        <v>38</v>
      </c>
      <c r="AD85" s="703"/>
      <c r="AE85" s="585"/>
      <c r="AF85" s="134" t="s">
        <v>23</v>
      </c>
      <c r="AG85" s="135">
        <v>1000</v>
      </c>
      <c r="AH85" s="135"/>
      <c r="AI85" s="135"/>
      <c r="AJ85" s="136"/>
      <c r="AK85" s="136"/>
      <c r="AL85" s="137"/>
      <c r="AM85" s="180"/>
      <c r="AN85" s="179"/>
    </row>
    <row r="86" spans="1:40" ht="23.25" customHeight="1" x14ac:dyDescent="0.25">
      <c r="A86" s="120"/>
      <c r="B86" s="879"/>
      <c r="C86" s="134" t="s">
        <v>24</v>
      </c>
      <c r="D86" s="135">
        <v>1000</v>
      </c>
      <c r="E86" s="135">
        <f t="shared" si="2"/>
        <v>150</v>
      </c>
      <c r="F86" s="135">
        <v>0</v>
      </c>
      <c r="G86" s="136" t="s">
        <v>38</v>
      </c>
      <c r="H86" s="136" t="s">
        <v>38</v>
      </c>
      <c r="I86" s="137" t="s">
        <v>38</v>
      </c>
      <c r="J86" s="136"/>
      <c r="K86" s="138"/>
      <c r="L86" s="585"/>
      <c r="M86" s="134" t="s">
        <v>24</v>
      </c>
      <c r="N86" s="135">
        <v>1000</v>
      </c>
      <c r="O86" s="135">
        <f t="shared" si="3"/>
        <v>30</v>
      </c>
      <c r="P86" s="135">
        <v>0</v>
      </c>
      <c r="Q86" s="136" t="s">
        <v>38</v>
      </c>
      <c r="R86" s="136" t="s">
        <v>38</v>
      </c>
      <c r="S86" s="137" t="s">
        <v>38</v>
      </c>
      <c r="T86" s="136"/>
      <c r="U86" s="138"/>
      <c r="V86" s="585"/>
      <c r="W86" s="134" t="s">
        <v>24</v>
      </c>
      <c r="X86" s="135">
        <v>1000</v>
      </c>
      <c r="Y86" s="135">
        <v>0</v>
      </c>
      <c r="Z86" s="135">
        <v>0</v>
      </c>
      <c r="AA86" s="136" t="s">
        <v>38</v>
      </c>
      <c r="AB86" s="136" t="s">
        <v>38</v>
      </c>
      <c r="AC86" s="137" t="s">
        <v>38</v>
      </c>
      <c r="AD86" s="703"/>
      <c r="AE86" s="585"/>
      <c r="AF86" s="134" t="s">
        <v>24</v>
      </c>
      <c r="AG86" s="135">
        <v>1000</v>
      </c>
      <c r="AH86" s="135"/>
      <c r="AI86" s="135"/>
      <c r="AJ86" s="136"/>
      <c r="AK86" s="136"/>
      <c r="AL86" s="137"/>
      <c r="AM86" s="180"/>
      <c r="AN86" s="179"/>
    </row>
    <row r="87" spans="1:40" ht="23.25" customHeight="1" x14ac:dyDescent="0.25">
      <c r="A87" s="120"/>
      <c r="B87" s="879"/>
      <c r="C87" s="134" t="s">
        <v>25</v>
      </c>
      <c r="D87" s="135">
        <v>1000</v>
      </c>
      <c r="E87" s="135">
        <f t="shared" si="2"/>
        <v>140</v>
      </c>
      <c r="F87" s="135">
        <v>0</v>
      </c>
      <c r="G87" s="136" t="s">
        <v>38</v>
      </c>
      <c r="H87" s="136" t="s">
        <v>38</v>
      </c>
      <c r="I87" s="137" t="s">
        <v>38</v>
      </c>
      <c r="J87" s="136"/>
      <c r="K87" s="138"/>
      <c r="L87" s="585"/>
      <c r="M87" s="134" t="s">
        <v>25</v>
      </c>
      <c r="N87" s="135">
        <v>1000</v>
      </c>
      <c r="O87" s="135">
        <f>O88+10</f>
        <v>20</v>
      </c>
      <c r="P87" s="135">
        <v>0</v>
      </c>
      <c r="Q87" s="136" t="s">
        <v>38</v>
      </c>
      <c r="R87" s="136" t="s">
        <v>38</v>
      </c>
      <c r="S87" s="137" t="s">
        <v>38</v>
      </c>
      <c r="T87" s="136"/>
      <c r="U87" s="138"/>
      <c r="V87" s="585"/>
      <c r="W87" s="134" t="s">
        <v>25</v>
      </c>
      <c r="X87" s="135">
        <v>1000</v>
      </c>
      <c r="Y87" s="135">
        <v>0</v>
      </c>
      <c r="Z87" s="135">
        <v>0</v>
      </c>
      <c r="AA87" s="136" t="s">
        <v>38</v>
      </c>
      <c r="AB87" s="136" t="s">
        <v>38</v>
      </c>
      <c r="AC87" s="137" t="s">
        <v>38</v>
      </c>
      <c r="AD87" s="703"/>
      <c r="AE87" s="585"/>
      <c r="AF87" s="134" t="s">
        <v>25</v>
      </c>
      <c r="AG87" s="135">
        <v>1000</v>
      </c>
      <c r="AH87" s="135"/>
      <c r="AI87" s="135">
        <v>3000</v>
      </c>
      <c r="AJ87" s="136" t="s">
        <v>44</v>
      </c>
      <c r="AK87" s="136">
        <v>3923</v>
      </c>
      <c r="AL87" s="137">
        <v>45111</v>
      </c>
      <c r="AM87" s="180"/>
      <c r="AN87" s="179"/>
    </row>
    <row r="88" spans="1:40" ht="23.25" customHeight="1" x14ac:dyDescent="0.25">
      <c r="A88" s="120"/>
      <c r="B88" s="879"/>
      <c r="C88" s="134" t="s">
        <v>26</v>
      </c>
      <c r="D88" s="135">
        <v>1000</v>
      </c>
      <c r="E88" s="135">
        <f t="shared" si="2"/>
        <v>130</v>
      </c>
      <c r="F88" s="135">
        <v>0</v>
      </c>
      <c r="G88" s="136" t="s">
        <v>38</v>
      </c>
      <c r="H88" s="136" t="s">
        <v>38</v>
      </c>
      <c r="I88" s="137" t="s">
        <v>38</v>
      </c>
      <c r="J88" s="136"/>
      <c r="K88" s="138"/>
      <c r="L88" s="585"/>
      <c r="M88" s="134" t="s">
        <v>26</v>
      </c>
      <c r="N88" s="135">
        <v>1000</v>
      </c>
      <c r="O88" s="135">
        <v>10</v>
      </c>
      <c r="P88" s="135">
        <v>0</v>
      </c>
      <c r="Q88" s="136" t="s">
        <v>38</v>
      </c>
      <c r="R88" s="136" t="s">
        <v>38</v>
      </c>
      <c r="S88" s="137" t="s">
        <v>38</v>
      </c>
      <c r="T88" s="136"/>
      <c r="U88" s="138"/>
      <c r="V88" s="585"/>
      <c r="W88" s="134" t="s">
        <v>26</v>
      </c>
      <c r="X88" s="135">
        <v>1000</v>
      </c>
      <c r="Y88" s="135">
        <v>0</v>
      </c>
      <c r="Z88" s="135">
        <v>0</v>
      </c>
      <c r="AA88" s="136" t="s">
        <v>38</v>
      </c>
      <c r="AB88" s="136" t="s">
        <v>38</v>
      </c>
      <c r="AC88" s="137" t="s">
        <v>38</v>
      </c>
      <c r="AD88" s="703"/>
      <c r="AE88" s="585"/>
      <c r="AF88" s="134" t="s">
        <v>26</v>
      </c>
      <c r="AG88" s="135">
        <v>1000</v>
      </c>
      <c r="AH88" s="135"/>
      <c r="AI88" s="135"/>
      <c r="AJ88" s="136"/>
      <c r="AK88" s="136"/>
      <c r="AL88" s="137"/>
      <c r="AM88" s="180"/>
      <c r="AN88" s="179"/>
    </row>
    <row r="89" spans="1:40" ht="23.25" customHeight="1" x14ac:dyDescent="0.25">
      <c r="A89" s="120"/>
      <c r="B89" s="879"/>
      <c r="C89" s="134" t="s">
        <v>27</v>
      </c>
      <c r="D89" s="135">
        <v>1000</v>
      </c>
      <c r="E89" s="135">
        <f t="shared" si="2"/>
        <v>120</v>
      </c>
      <c r="F89" s="135">
        <v>0</v>
      </c>
      <c r="G89" s="136" t="s">
        <v>38</v>
      </c>
      <c r="H89" s="136" t="s">
        <v>38</v>
      </c>
      <c r="I89" s="137" t="s">
        <v>38</v>
      </c>
      <c r="J89" s="136"/>
      <c r="K89" s="138"/>
      <c r="L89" s="585"/>
      <c r="M89" s="134" t="s">
        <v>27</v>
      </c>
      <c r="N89" s="135">
        <v>1000</v>
      </c>
      <c r="O89" s="135">
        <v>10</v>
      </c>
      <c r="P89" s="135">
        <v>20000</v>
      </c>
      <c r="Q89" s="136" t="s">
        <v>38</v>
      </c>
      <c r="R89" s="136">
        <v>1261</v>
      </c>
      <c r="S89" s="137">
        <v>44442</v>
      </c>
      <c r="T89" s="136"/>
      <c r="U89" s="138"/>
      <c r="V89" s="585"/>
      <c r="W89" s="134" t="s">
        <v>27</v>
      </c>
      <c r="X89" s="135">
        <v>1000</v>
      </c>
      <c r="Y89" s="135">
        <v>0</v>
      </c>
      <c r="Z89" s="135">
        <v>0</v>
      </c>
      <c r="AA89" s="136" t="s">
        <v>38</v>
      </c>
      <c r="AB89" s="136" t="s">
        <v>38</v>
      </c>
      <c r="AC89" s="137" t="s">
        <v>38</v>
      </c>
      <c r="AD89" s="703"/>
      <c r="AE89" s="585"/>
      <c r="AF89" s="134" t="s">
        <v>27</v>
      </c>
      <c r="AG89" s="135">
        <v>1000</v>
      </c>
      <c r="AH89" s="135"/>
      <c r="AI89" s="135"/>
      <c r="AJ89" s="136"/>
      <c r="AK89" s="136"/>
      <c r="AL89" s="137"/>
      <c r="AM89" s="180"/>
      <c r="AN89" s="179"/>
    </row>
    <row r="90" spans="1:40" ht="23.25" customHeight="1" x14ac:dyDescent="0.25">
      <c r="A90" s="120"/>
      <c r="B90" s="879"/>
      <c r="C90" s="134" t="s">
        <v>28</v>
      </c>
      <c r="D90" s="135">
        <v>1000</v>
      </c>
      <c r="E90" s="135">
        <f t="shared" si="2"/>
        <v>110</v>
      </c>
      <c r="F90" s="135">
        <v>0</v>
      </c>
      <c r="G90" s="136" t="s">
        <v>38</v>
      </c>
      <c r="H90" s="136" t="s">
        <v>38</v>
      </c>
      <c r="I90" s="137" t="s">
        <v>38</v>
      </c>
      <c r="J90" s="136"/>
      <c r="K90" s="138"/>
      <c r="L90" s="586"/>
      <c r="M90" s="134" t="s">
        <v>28</v>
      </c>
      <c r="N90" s="135">
        <v>1000</v>
      </c>
      <c r="O90" s="135">
        <v>0</v>
      </c>
      <c r="P90" s="135">
        <v>2220</v>
      </c>
      <c r="Q90" s="136" t="s">
        <v>38</v>
      </c>
      <c r="R90" s="136">
        <v>1372</v>
      </c>
      <c r="S90" s="137">
        <v>44500</v>
      </c>
      <c r="T90" s="136"/>
      <c r="U90" s="138"/>
      <c r="V90" s="586"/>
      <c r="W90" s="134" t="s">
        <v>28</v>
      </c>
      <c r="X90" s="135">
        <v>1000</v>
      </c>
      <c r="Y90" s="135">
        <v>0</v>
      </c>
      <c r="Z90" s="135">
        <v>0</v>
      </c>
      <c r="AA90" s="136" t="s">
        <v>38</v>
      </c>
      <c r="AB90" s="136" t="s">
        <v>38</v>
      </c>
      <c r="AC90" s="137" t="s">
        <v>38</v>
      </c>
      <c r="AD90" s="703"/>
      <c r="AE90" s="586"/>
      <c r="AF90" s="134" t="s">
        <v>28</v>
      </c>
      <c r="AG90" s="135"/>
      <c r="AH90" s="135"/>
      <c r="AI90" s="135"/>
      <c r="AJ90" s="136"/>
      <c r="AK90" s="136"/>
      <c r="AL90" s="137"/>
      <c r="AM90" s="180"/>
      <c r="AN90" s="179"/>
    </row>
    <row r="91" spans="1:40" ht="23.25" customHeight="1" x14ac:dyDescent="0.25">
      <c r="A91" s="120"/>
      <c r="B91" s="879"/>
      <c r="C91" s="134" t="s">
        <v>29</v>
      </c>
      <c r="D91" s="135">
        <v>1000</v>
      </c>
      <c r="E91" s="135">
        <f>E92+10</f>
        <v>100</v>
      </c>
      <c r="F91" s="135">
        <v>0</v>
      </c>
      <c r="G91" s="136" t="s">
        <v>38</v>
      </c>
      <c r="H91" s="136" t="s">
        <v>38</v>
      </c>
      <c r="I91" s="137" t="s">
        <v>38</v>
      </c>
      <c r="J91" s="136"/>
      <c r="K91" s="138"/>
      <c r="L91" s="587"/>
      <c r="M91" s="134" t="s">
        <v>29</v>
      </c>
      <c r="N91" s="135">
        <v>1000</v>
      </c>
      <c r="O91" s="135">
        <v>0</v>
      </c>
      <c r="P91" s="135">
        <v>1000</v>
      </c>
      <c r="Q91" s="136" t="s">
        <v>38</v>
      </c>
      <c r="R91" s="136">
        <v>1521</v>
      </c>
      <c r="S91" s="137">
        <v>44507</v>
      </c>
      <c r="T91" s="136"/>
      <c r="U91" s="138"/>
      <c r="V91" s="587"/>
      <c r="W91" s="134" t="s">
        <v>29</v>
      </c>
      <c r="X91" s="135">
        <v>1000</v>
      </c>
      <c r="Y91" s="135">
        <v>0</v>
      </c>
      <c r="Z91" s="135">
        <v>0</v>
      </c>
      <c r="AA91" s="136" t="s">
        <v>38</v>
      </c>
      <c r="AB91" s="136" t="s">
        <v>38</v>
      </c>
      <c r="AC91" s="137" t="s">
        <v>38</v>
      </c>
      <c r="AD91" s="703"/>
      <c r="AE91" s="587"/>
      <c r="AF91" s="134" t="s">
        <v>29</v>
      </c>
      <c r="AG91" s="135"/>
      <c r="AH91" s="135"/>
      <c r="AI91" s="135"/>
      <c r="AJ91" s="136"/>
      <c r="AK91" s="136"/>
      <c r="AL91" s="137"/>
      <c r="AM91" s="180"/>
      <c r="AN91" s="179"/>
    </row>
    <row r="92" spans="1:40" ht="23.25" customHeight="1" x14ac:dyDescent="0.25">
      <c r="A92" s="120"/>
      <c r="B92" s="879"/>
      <c r="C92" s="148" t="s">
        <v>30</v>
      </c>
      <c r="D92" s="149">
        <v>1000</v>
      </c>
      <c r="E92" s="135">
        <f>O81+10</f>
        <v>90</v>
      </c>
      <c r="F92" s="135">
        <v>0</v>
      </c>
      <c r="G92" s="136" t="s">
        <v>38</v>
      </c>
      <c r="H92" s="136" t="s">
        <v>38</v>
      </c>
      <c r="I92" s="137" t="s">
        <v>38</v>
      </c>
      <c r="J92" s="195"/>
      <c r="K92" s="196"/>
      <c r="L92" s="588"/>
      <c r="M92" s="148" t="s">
        <v>30</v>
      </c>
      <c r="N92" s="149">
        <v>1000</v>
      </c>
      <c r="O92" s="135">
        <v>0</v>
      </c>
      <c r="P92" s="135">
        <v>1000</v>
      </c>
      <c r="Q92" s="136" t="s">
        <v>38</v>
      </c>
      <c r="R92" s="136">
        <v>1680</v>
      </c>
      <c r="S92" s="137">
        <v>44540</v>
      </c>
      <c r="T92" s="136"/>
      <c r="U92" s="138"/>
      <c r="V92" s="588"/>
      <c r="W92" s="148" t="s">
        <v>30</v>
      </c>
      <c r="X92" s="202">
        <v>500</v>
      </c>
      <c r="Y92" s="135">
        <v>0</v>
      </c>
      <c r="Z92" s="135">
        <v>2390</v>
      </c>
      <c r="AA92" s="136" t="s">
        <v>47</v>
      </c>
      <c r="AB92" s="136">
        <v>3103</v>
      </c>
      <c r="AC92" s="137">
        <v>44900</v>
      </c>
      <c r="AD92" s="703"/>
      <c r="AE92" s="588"/>
      <c r="AF92" s="148" t="s">
        <v>30</v>
      </c>
      <c r="AG92" s="202"/>
      <c r="AH92" s="135"/>
      <c r="AI92" s="135"/>
      <c r="AJ92" s="136"/>
      <c r="AK92" s="136"/>
      <c r="AL92" s="137"/>
      <c r="AM92" s="181"/>
      <c r="AN92" s="182"/>
    </row>
    <row r="93" spans="1:40" ht="23.25" customHeight="1" x14ac:dyDescent="0.25">
      <c r="A93" s="121"/>
      <c r="B93" s="880"/>
      <c r="C93" s="150"/>
      <c r="D93" s="151">
        <f>SUM(D81:D92)</f>
        <v>12000</v>
      </c>
      <c r="E93" s="151">
        <f>SUM(E81:E92)</f>
        <v>1740</v>
      </c>
      <c r="F93" s="151">
        <f>SUM(F81:F92)</f>
        <v>0</v>
      </c>
      <c r="G93" s="152"/>
      <c r="H93" s="152"/>
      <c r="I93" s="197"/>
      <c r="J93" s="152"/>
      <c r="K93" s="153"/>
      <c r="L93" s="584"/>
      <c r="M93" s="150"/>
      <c r="N93" s="151">
        <f>SUM(N80:N92)</f>
        <v>24000</v>
      </c>
      <c r="O93" s="151">
        <f>SUM(O80:O92)</f>
        <v>2110</v>
      </c>
      <c r="P93" s="151">
        <f>SUM(P80:P92)</f>
        <v>24220</v>
      </c>
      <c r="Q93" s="152"/>
      <c r="R93" s="152"/>
      <c r="S93" s="152"/>
      <c r="T93" s="152"/>
      <c r="U93" s="153"/>
      <c r="V93" s="584"/>
      <c r="W93" s="150"/>
      <c r="X93" s="151">
        <f>SUM(X80:X92)</f>
        <v>35500</v>
      </c>
      <c r="Y93" s="151">
        <f>SUM(Y80:Y92)</f>
        <v>2110</v>
      </c>
      <c r="Z93" s="151">
        <f>SUM(Z80:Z92)</f>
        <v>38110</v>
      </c>
      <c r="AA93" s="152"/>
      <c r="AB93" s="152"/>
      <c r="AC93" s="152"/>
      <c r="AD93" s="152"/>
      <c r="AE93" s="584"/>
      <c r="AF93" s="150"/>
      <c r="AG93" s="151">
        <f>SUM(AG80:AG92)</f>
        <v>44500</v>
      </c>
      <c r="AH93" s="151">
        <f>SUM(AH80:AH92)</f>
        <v>2110</v>
      </c>
      <c r="AI93" s="151">
        <f>SUM(AI80:AI92)</f>
        <v>47110</v>
      </c>
      <c r="AJ93" s="152"/>
      <c r="AK93" s="152"/>
      <c r="AL93" s="152"/>
      <c r="AM93" s="90"/>
      <c r="AN93" s="91"/>
    </row>
    <row r="94" spans="1:40" ht="23.25" customHeight="1" x14ac:dyDescent="0.25">
      <c r="B94" s="106"/>
      <c r="C94" s="65"/>
      <c r="D94" s="66"/>
      <c r="E94" s="66"/>
      <c r="F94" s="66"/>
      <c r="G94" s="67"/>
      <c r="H94" s="67"/>
      <c r="I94" s="68"/>
      <c r="J94" s="67"/>
      <c r="K94" s="67"/>
      <c r="L94" s="589"/>
      <c r="M94" s="67"/>
      <c r="N94" s="66"/>
      <c r="O94" s="66"/>
      <c r="P94" s="66"/>
      <c r="Q94" s="67"/>
      <c r="R94" s="67"/>
      <c r="S94" s="67"/>
      <c r="T94" s="67"/>
      <c r="U94" s="67"/>
      <c r="V94" s="589"/>
      <c r="W94" s="67"/>
      <c r="X94" s="66"/>
      <c r="Y94" s="66"/>
      <c r="Z94" s="66"/>
      <c r="AA94" s="67"/>
      <c r="AB94" s="67"/>
      <c r="AC94" s="67"/>
      <c r="AD94" s="67"/>
      <c r="AE94" s="589"/>
      <c r="AF94" s="67"/>
      <c r="AG94" s="66"/>
      <c r="AH94" s="66"/>
      <c r="AI94" s="66"/>
      <c r="AJ94" s="67"/>
      <c r="AK94" s="67"/>
      <c r="AL94" s="67"/>
      <c r="AM94" s="777"/>
      <c r="AN94" s="123"/>
    </row>
    <row r="95" spans="1:40" ht="23.25" customHeight="1" x14ac:dyDescent="0.25">
      <c r="B95" s="107"/>
      <c r="C95" s="70"/>
      <c r="D95" s="71"/>
      <c r="E95" s="72"/>
      <c r="F95" s="73"/>
      <c r="G95" s="72"/>
      <c r="H95" s="73"/>
      <c r="I95" s="73"/>
      <c r="J95" s="73"/>
      <c r="K95" s="74"/>
      <c r="L95" s="589"/>
      <c r="M95" s="75" t="s">
        <v>42</v>
      </c>
      <c r="N95" s="76">
        <f>D108</f>
        <v>12000</v>
      </c>
      <c r="O95" s="76">
        <f>E108</f>
        <v>360</v>
      </c>
      <c r="P95" s="76">
        <f>F108</f>
        <v>12000</v>
      </c>
      <c r="Q95" s="72"/>
      <c r="R95" s="73"/>
      <c r="S95" s="73"/>
      <c r="T95" s="73"/>
      <c r="U95" s="74"/>
      <c r="V95" s="589"/>
      <c r="W95" s="75" t="s">
        <v>42</v>
      </c>
      <c r="X95" s="76">
        <f>N108</f>
        <v>23500</v>
      </c>
      <c r="Y95" s="76">
        <f>O108</f>
        <v>360</v>
      </c>
      <c r="Z95" s="76">
        <f>P108</f>
        <v>23500</v>
      </c>
      <c r="AA95" s="72"/>
      <c r="AB95" s="73"/>
      <c r="AC95" s="73"/>
      <c r="AD95" s="73"/>
      <c r="AE95" s="589"/>
      <c r="AF95" s="75" t="s">
        <v>42</v>
      </c>
      <c r="AG95" s="76">
        <f>X108</f>
        <v>35000</v>
      </c>
      <c r="AH95" s="76">
        <f>Y108</f>
        <v>360</v>
      </c>
      <c r="AI95" s="76">
        <f>Z108</f>
        <v>35000</v>
      </c>
      <c r="AJ95" s="72"/>
      <c r="AK95" s="73"/>
      <c r="AL95" s="73"/>
      <c r="AM95" s="776" t="s">
        <v>221</v>
      </c>
      <c r="AN95" s="183" t="s">
        <v>36</v>
      </c>
    </row>
    <row r="96" spans="1:40" ht="23.25" customHeight="1" x14ac:dyDescent="0.25">
      <c r="A96" s="97" t="s">
        <v>85</v>
      </c>
      <c r="B96" s="108">
        <v>71</v>
      </c>
      <c r="C96" s="77" t="s">
        <v>19</v>
      </c>
      <c r="D96" s="78">
        <v>1000</v>
      </c>
      <c r="E96" s="78">
        <f t="shared" ref="E96:E102" si="4">E97+10</f>
        <v>80</v>
      </c>
      <c r="F96" s="78">
        <v>0</v>
      </c>
      <c r="G96" s="79" t="s">
        <v>38</v>
      </c>
      <c r="H96" s="79" t="s">
        <v>38</v>
      </c>
      <c r="I96" s="80" t="s">
        <v>38</v>
      </c>
      <c r="J96" s="79"/>
      <c r="K96" s="81"/>
      <c r="L96" s="589"/>
      <c r="M96" s="77" t="s">
        <v>19</v>
      </c>
      <c r="N96" s="78">
        <v>1000</v>
      </c>
      <c r="O96" s="78">
        <v>0</v>
      </c>
      <c r="P96" s="78">
        <v>11500</v>
      </c>
      <c r="Q96" s="79" t="s">
        <v>38</v>
      </c>
      <c r="R96" s="79">
        <v>741</v>
      </c>
      <c r="S96" s="80">
        <v>44214</v>
      </c>
      <c r="T96" s="79"/>
      <c r="U96" s="81"/>
      <c r="V96" s="589"/>
      <c r="W96" s="77" t="s">
        <v>19</v>
      </c>
      <c r="X96" s="78">
        <v>1000</v>
      </c>
      <c r="Y96" s="78">
        <v>0</v>
      </c>
      <c r="Z96" s="78">
        <v>11500</v>
      </c>
      <c r="AA96" s="79" t="s">
        <v>38</v>
      </c>
      <c r="AB96" s="79">
        <v>1683</v>
      </c>
      <c r="AC96" s="80">
        <v>44565</v>
      </c>
      <c r="AD96" s="651"/>
      <c r="AE96" s="589"/>
      <c r="AF96" s="77" t="s">
        <v>19</v>
      </c>
      <c r="AG96" s="78">
        <v>1000</v>
      </c>
      <c r="AH96" s="78"/>
      <c r="AI96" s="78">
        <v>3000</v>
      </c>
      <c r="AJ96" s="79" t="s">
        <v>47</v>
      </c>
      <c r="AK96" s="79">
        <v>3226</v>
      </c>
      <c r="AL96" s="80">
        <v>44930</v>
      </c>
      <c r="AM96" s="177">
        <f>AG108+AH108-AI108</f>
        <v>360</v>
      </c>
      <c r="AN96" s="178" t="s">
        <v>1023</v>
      </c>
    </row>
    <row r="97" spans="1:40" ht="23.25" customHeight="1" x14ac:dyDescent="0.25">
      <c r="A97" s="120"/>
      <c r="B97" s="879" t="s">
        <v>87</v>
      </c>
      <c r="C97" s="77" t="s">
        <v>20</v>
      </c>
      <c r="D97" s="78">
        <v>1000</v>
      </c>
      <c r="E97" s="78">
        <f t="shared" si="4"/>
        <v>70</v>
      </c>
      <c r="F97" s="78">
        <v>0</v>
      </c>
      <c r="G97" s="79" t="s">
        <v>38</v>
      </c>
      <c r="H97" s="79" t="s">
        <v>38</v>
      </c>
      <c r="I97" s="80" t="s">
        <v>38</v>
      </c>
      <c r="J97" s="79"/>
      <c r="K97" s="81"/>
      <c r="L97" s="585"/>
      <c r="M97" s="77" t="s">
        <v>20</v>
      </c>
      <c r="N97" s="78">
        <v>1000</v>
      </c>
      <c r="O97" s="78">
        <v>0</v>
      </c>
      <c r="P97" s="78">
        <v>0</v>
      </c>
      <c r="Q97" s="79" t="s">
        <v>38</v>
      </c>
      <c r="R97" s="79" t="s">
        <v>38</v>
      </c>
      <c r="S97" s="80" t="s">
        <v>38</v>
      </c>
      <c r="T97" s="79"/>
      <c r="U97" s="81"/>
      <c r="V97" s="585"/>
      <c r="W97" s="77" t="s">
        <v>20</v>
      </c>
      <c r="X97" s="78">
        <v>1000</v>
      </c>
      <c r="Y97" s="78">
        <v>0</v>
      </c>
      <c r="Z97" s="78">
        <v>0</v>
      </c>
      <c r="AA97" s="79" t="s">
        <v>38</v>
      </c>
      <c r="AB97" s="79" t="s">
        <v>38</v>
      </c>
      <c r="AC97" s="80" t="s">
        <v>38</v>
      </c>
      <c r="AD97" s="558"/>
      <c r="AE97" s="585"/>
      <c r="AF97" s="77" t="s">
        <v>20</v>
      </c>
      <c r="AG97" s="78">
        <v>1000</v>
      </c>
      <c r="AH97" s="78"/>
      <c r="AI97" s="78"/>
      <c r="AJ97" s="79"/>
      <c r="AK97" s="79"/>
      <c r="AL97" s="80"/>
      <c r="AM97" s="180"/>
      <c r="AN97" s="179"/>
    </row>
    <row r="98" spans="1:40" ht="23.25" customHeight="1" x14ac:dyDescent="0.25">
      <c r="A98" s="120"/>
      <c r="B98" s="879"/>
      <c r="C98" s="77" t="s">
        <v>21</v>
      </c>
      <c r="D98" s="78">
        <v>1000</v>
      </c>
      <c r="E98" s="78">
        <f t="shared" si="4"/>
        <v>60</v>
      </c>
      <c r="F98" s="78">
        <v>0</v>
      </c>
      <c r="G98" s="79" t="s">
        <v>38</v>
      </c>
      <c r="H98" s="79" t="s">
        <v>38</v>
      </c>
      <c r="I98" s="80" t="s">
        <v>38</v>
      </c>
      <c r="J98" s="79"/>
      <c r="K98" s="81"/>
      <c r="L98" s="589"/>
      <c r="M98" s="77" t="s">
        <v>21</v>
      </c>
      <c r="N98" s="78">
        <v>1000</v>
      </c>
      <c r="O98" s="78">
        <v>0</v>
      </c>
      <c r="P98" s="78">
        <v>0</v>
      </c>
      <c r="Q98" s="79" t="s">
        <v>38</v>
      </c>
      <c r="R98" s="79" t="s">
        <v>38</v>
      </c>
      <c r="S98" s="80" t="s">
        <v>38</v>
      </c>
      <c r="T98" s="79"/>
      <c r="U98" s="81"/>
      <c r="V98" s="589"/>
      <c r="W98" s="77" t="s">
        <v>21</v>
      </c>
      <c r="X98" s="78">
        <v>1000</v>
      </c>
      <c r="Y98" s="78">
        <v>0</v>
      </c>
      <c r="Z98" s="78">
        <v>0</v>
      </c>
      <c r="AA98" s="79" t="s">
        <v>38</v>
      </c>
      <c r="AB98" s="79" t="s">
        <v>38</v>
      </c>
      <c r="AC98" s="80" t="s">
        <v>38</v>
      </c>
      <c r="AD98" s="558"/>
      <c r="AE98" s="589"/>
      <c r="AF98" s="77" t="s">
        <v>21</v>
      </c>
      <c r="AG98" s="78">
        <v>1000</v>
      </c>
      <c r="AH98" s="78"/>
      <c r="AI98" s="78"/>
      <c r="AJ98" s="79"/>
      <c r="AK98" s="79"/>
      <c r="AL98" s="80"/>
      <c r="AM98" s="180"/>
      <c r="AN98" s="179" t="s">
        <v>846</v>
      </c>
    </row>
    <row r="99" spans="1:40" ht="23.25" customHeight="1" x14ac:dyDescent="0.25">
      <c r="A99" s="120"/>
      <c r="B99" s="879"/>
      <c r="C99" s="77" t="s">
        <v>22</v>
      </c>
      <c r="D99" s="78">
        <v>1000</v>
      </c>
      <c r="E99" s="78">
        <f t="shared" si="4"/>
        <v>50</v>
      </c>
      <c r="F99" s="78">
        <v>0</v>
      </c>
      <c r="G99" s="79" t="s">
        <v>38</v>
      </c>
      <c r="H99" s="79" t="s">
        <v>38</v>
      </c>
      <c r="I99" s="80" t="s">
        <v>38</v>
      </c>
      <c r="J99" s="79"/>
      <c r="K99" s="81"/>
      <c r="L99" s="589"/>
      <c r="M99" s="77" t="s">
        <v>22</v>
      </c>
      <c r="N99" s="78">
        <v>1000</v>
      </c>
      <c r="O99" s="78">
        <v>0</v>
      </c>
      <c r="P99" s="78">
        <v>0</v>
      </c>
      <c r="Q99" s="79" t="s">
        <v>38</v>
      </c>
      <c r="R99" s="79" t="s">
        <v>38</v>
      </c>
      <c r="S99" s="80" t="s">
        <v>38</v>
      </c>
      <c r="T99" s="79"/>
      <c r="U99" s="81"/>
      <c r="V99" s="589"/>
      <c r="W99" s="77" t="s">
        <v>22</v>
      </c>
      <c r="X99" s="78">
        <v>1000</v>
      </c>
      <c r="Y99" s="78">
        <v>0</v>
      </c>
      <c r="Z99" s="78">
        <v>0</v>
      </c>
      <c r="AA99" s="79" t="s">
        <v>38</v>
      </c>
      <c r="AB99" s="79" t="s">
        <v>38</v>
      </c>
      <c r="AC99" s="80" t="s">
        <v>38</v>
      </c>
      <c r="AD99" s="558"/>
      <c r="AE99" s="589"/>
      <c r="AF99" s="77" t="s">
        <v>22</v>
      </c>
      <c r="AG99" s="78">
        <v>1000</v>
      </c>
      <c r="AH99" s="78"/>
      <c r="AI99" s="78">
        <v>1000</v>
      </c>
      <c r="AJ99" s="79" t="s">
        <v>47</v>
      </c>
      <c r="AK99" s="79">
        <v>3622</v>
      </c>
      <c r="AL99" s="80">
        <v>45024</v>
      </c>
      <c r="AM99" s="180"/>
      <c r="AN99" s="179"/>
    </row>
    <row r="100" spans="1:40" ht="23.25" customHeight="1" x14ac:dyDescent="0.25">
      <c r="A100" s="120"/>
      <c r="B100" s="879"/>
      <c r="C100" s="77" t="s">
        <v>23</v>
      </c>
      <c r="D100" s="78">
        <v>1000</v>
      </c>
      <c r="E100" s="78">
        <f t="shared" si="4"/>
        <v>40</v>
      </c>
      <c r="F100" s="78">
        <v>0</v>
      </c>
      <c r="G100" s="79" t="s">
        <v>38</v>
      </c>
      <c r="H100" s="79" t="s">
        <v>38</v>
      </c>
      <c r="I100" s="80" t="s">
        <v>38</v>
      </c>
      <c r="J100" s="79"/>
      <c r="K100" s="81"/>
      <c r="L100" s="589"/>
      <c r="M100" s="77" t="s">
        <v>23</v>
      </c>
      <c r="N100" s="78">
        <v>1000</v>
      </c>
      <c r="O100" s="78">
        <v>0</v>
      </c>
      <c r="P100" s="78">
        <v>0</v>
      </c>
      <c r="Q100" s="79" t="s">
        <v>38</v>
      </c>
      <c r="R100" s="79" t="s">
        <v>38</v>
      </c>
      <c r="S100" s="80" t="s">
        <v>38</v>
      </c>
      <c r="T100" s="79"/>
      <c r="U100" s="81"/>
      <c r="V100" s="589"/>
      <c r="W100" s="77" t="s">
        <v>23</v>
      </c>
      <c r="X100" s="78">
        <v>1000</v>
      </c>
      <c r="Y100" s="78">
        <v>0</v>
      </c>
      <c r="Z100" s="78">
        <v>0</v>
      </c>
      <c r="AA100" s="79" t="s">
        <v>38</v>
      </c>
      <c r="AB100" s="79" t="s">
        <v>38</v>
      </c>
      <c r="AC100" s="80" t="s">
        <v>38</v>
      </c>
      <c r="AD100" s="558"/>
      <c r="AE100" s="589"/>
      <c r="AF100" s="77" t="s">
        <v>23</v>
      </c>
      <c r="AG100" s="78">
        <v>1000</v>
      </c>
      <c r="AH100" s="78"/>
      <c r="AI100" s="78">
        <v>1000</v>
      </c>
      <c r="AJ100" s="79" t="s">
        <v>47</v>
      </c>
      <c r="AK100" s="79">
        <v>3741</v>
      </c>
      <c r="AL100" s="80">
        <v>45052</v>
      </c>
      <c r="AM100" s="180"/>
      <c r="AN100" s="179"/>
    </row>
    <row r="101" spans="1:40" ht="23.25" customHeight="1" x14ac:dyDescent="0.25">
      <c r="A101" s="120"/>
      <c r="B101" s="879"/>
      <c r="C101" s="77" t="s">
        <v>24</v>
      </c>
      <c r="D101" s="78">
        <v>1000</v>
      </c>
      <c r="E101" s="78">
        <f t="shared" si="4"/>
        <v>30</v>
      </c>
      <c r="F101" s="78">
        <v>0</v>
      </c>
      <c r="G101" s="79" t="s">
        <v>38</v>
      </c>
      <c r="H101" s="79" t="s">
        <v>38</v>
      </c>
      <c r="I101" s="80" t="s">
        <v>38</v>
      </c>
      <c r="J101" s="79"/>
      <c r="K101" s="81"/>
      <c r="L101" s="585"/>
      <c r="M101" s="77" t="s">
        <v>24</v>
      </c>
      <c r="N101" s="78">
        <v>1000</v>
      </c>
      <c r="O101" s="78">
        <v>0</v>
      </c>
      <c r="P101" s="78">
        <v>0</v>
      </c>
      <c r="Q101" s="79" t="s">
        <v>38</v>
      </c>
      <c r="R101" s="79" t="s">
        <v>38</v>
      </c>
      <c r="S101" s="80" t="s">
        <v>38</v>
      </c>
      <c r="T101" s="79"/>
      <c r="U101" s="81"/>
      <c r="V101" s="585"/>
      <c r="W101" s="77" t="s">
        <v>24</v>
      </c>
      <c r="X101" s="78">
        <v>1000</v>
      </c>
      <c r="Y101" s="78">
        <v>0</v>
      </c>
      <c r="Z101" s="78">
        <v>0</v>
      </c>
      <c r="AA101" s="79" t="s">
        <v>38</v>
      </c>
      <c r="AB101" s="79" t="s">
        <v>38</v>
      </c>
      <c r="AC101" s="80" t="s">
        <v>38</v>
      </c>
      <c r="AD101" s="558"/>
      <c r="AE101" s="585"/>
      <c r="AF101" s="77" t="s">
        <v>24</v>
      </c>
      <c r="AG101" s="78">
        <v>1000</v>
      </c>
      <c r="AH101" s="78"/>
      <c r="AI101" s="78">
        <v>1000</v>
      </c>
      <c r="AJ101" s="79" t="s">
        <v>47</v>
      </c>
      <c r="AK101" s="79">
        <v>3830</v>
      </c>
      <c r="AL101" s="80">
        <v>45084</v>
      </c>
      <c r="AM101" s="180"/>
      <c r="AN101" s="179"/>
    </row>
    <row r="102" spans="1:40" ht="23.25" customHeight="1" x14ac:dyDescent="0.25">
      <c r="A102" s="120"/>
      <c r="B102" s="879"/>
      <c r="C102" s="77" t="s">
        <v>25</v>
      </c>
      <c r="D102" s="78">
        <v>1000</v>
      </c>
      <c r="E102" s="78">
        <f t="shared" si="4"/>
        <v>20</v>
      </c>
      <c r="F102" s="78">
        <v>0</v>
      </c>
      <c r="G102" s="79" t="s">
        <v>38</v>
      </c>
      <c r="H102" s="79" t="s">
        <v>38</v>
      </c>
      <c r="I102" s="80" t="s">
        <v>38</v>
      </c>
      <c r="J102" s="79"/>
      <c r="K102" s="81"/>
      <c r="L102" s="589"/>
      <c r="M102" s="77" t="s">
        <v>25</v>
      </c>
      <c r="N102" s="78">
        <v>1000</v>
      </c>
      <c r="O102" s="78">
        <v>0</v>
      </c>
      <c r="P102" s="78">
        <v>0</v>
      </c>
      <c r="Q102" s="79" t="s">
        <v>38</v>
      </c>
      <c r="R102" s="79" t="s">
        <v>38</v>
      </c>
      <c r="S102" s="80" t="s">
        <v>38</v>
      </c>
      <c r="T102" s="79"/>
      <c r="U102" s="81"/>
      <c r="V102" s="589"/>
      <c r="W102" s="77" t="s">
        <v>25</v>
      </c>
      <c r="X102" s="78">
        <v>1000</v>
      </c>
      <c r="Y102" s="78">
        <v>0</v>
      </c>
      <c r="Z102" s="78">
        <v>0</v>
      </c>
      <c r="AA102" s="79" t="s">
        <v>38</v>
      </c>
      <c r="AB102" s="79" t="s">
        <v>38</v>
      </c>
      <c r="AC102" s="80" t="s">
        <v>38</v>
      </c>
      <c r="AD102" s="558"/>
      <c r="AE102" s="589"/>
      <c r="AF102" s="77" t="s">
        <v>25</v>
      </c>
      <c r="AG102" s="78">
        <v>1000</v>
      </c>
      <c r="AH102" s="78"/>
      <c r="AI102" s="78">
        <v>1000</v>
      </c>
      <c r="AJ102" s="79" t="s">
        <v>47</v>
      </c>
      <c r="AK102" s="79">
        <v>3947</v>
      </c>
      <c r="AL102" s="80">
        <v>45115</v>
      </c>
      <c r="AM102" s="180"/>
      <c r="AN102" s="179"/>
    </row>
    <row r="103" spans="1:40" ht="23.25" customHeight="1" x14ac:dyDescent="0.25">
      <c r="A103" s="120"/>
      <c r="B103" s="879"/>
      <c r="C103" s="77" t="s">
        <v>26</v>
      </c>
      <c r="D103" s="78">
        <v>1000</v>
      </c>
      <c r="E103" s="78">
        <f>E104+10</f>
        <v>10</v>
      </c>
      <c r="F103" s="78">
        <v>0</v>
      </c>
      <c r="G103" s="79" t="s">
        <v>38</v>
      </c>
      <c r="H103" s="79" t="s">
        <v>38</v>
      </c>
      <c r="I103" s="80" t="s">
        <v>38</v>
      </c>
      <c r="J103" s="79"/>
      <c r="K103" s="81"/>
      <c r="L103" s="585"/>
      <c r="M103" s="77" t="s">
        <v>26</v>
      </c>
      <c r="N103" s="78">
        <v>1000</v>
      </c>
      <c r="O103" s="78">
        <v>0</v>
      </c>
      <c r="P103" s="78">
        <v>0</v>
      </c>
      <c r="Q103" s="79" t="s">
        <v>38</v>
      </c>
      <c r="R103" s="79" t="s">
        <v>38</v>
      </c>
      <c r="S103" s="80" t="s">
        <v>38</v>
      </c>
      <c r="T103" s="79"/>
      <c r="U103" s="81"/>
      <c r="V103" s="585"/>
      <c r="W103" s="77" t="s">
        <v>26</v>
      </c>
      <c r="X103" s="78">
        <v>1000</v>
      </c>
      <c r="Y103" s="78">
        <v>0</v>
      </c>
      <c r="Z103" s="78">
        <v>0</v>
      </c>
      <c r="AA103" s="79" t="s">
        <v>38</v>
      </c>
      <c r="AB103" s="79" t="s">
        <v>38</v>
      </c>
      <c r="AC103" s="80" t="s">
        <v>38</v>
      </c>
      <c r="AD103" s="558"/>
      <c r="AE103" s="585"/>
      <c r="AF103" s="77" t="s">
        <v>26</v>
      </c>
      <c r="AG103" s="78">
        <v>1000</v>
      </c>
      <c r="AH103" s="78"/>
      <c r="AI103" s="78">
        <v>1000</v>
      </c>
      <c r="AJ103" s="79" t="s">
        <v>47</v>
      </c>
      <c r="AK103" s="79">
        <v>4065</v>
      </c>
      <c r="AL103" s="80">
        <v>45146</v>
      </c>
      <c r="AM103" s="180"/>
      <c r="AN103" s="179"/>
    </row>
    <row r="104" spans="1:40" ht="23.25" customHeight="1" x14ac:dyDescent="0.25">
      <c r="A104" s="120"/>
      <c r="B104" s="879"/>
      <c r="C104" s="77" t="s">
        <v>27</v>
      </c>
      <c r="D104" s="78">
        <v>1000</v>
      </c>
      <c r="E104" s="78">
        <v>0</v>
      </c>
      <c r="F104" s="78">
        <v>10000</v>
      </c>
      <c r="G104" s="79" t="s">
        <v>38</v>
      </c>
      <c r="H104" s="79">
        <v>488</v>
      </c>
      <c r="I104" s="80">
        <v>44100</v>
      </c>
      <c r="J104" s="79"/>
      <c r="K104" s="81"/>
      <c r="L104" s="585"/>
      <c r="M104" s="77" t="s">
        <v>27</v>
      </c>
      <c r="N104" s="78">
        <v>1000</v>
      </c>
      <c r="O104" s="78">
        <v>0</v>
      </c>
      <c r="P104" s="78">
        <v>0</v>
      </c>
      <c r="Q104" s="79" t="s">
        <v>38</v>
      </c>
      <c r="R104" s="79" t="s">
        <v>38</v>
      </c>
      <c r="S104" s="80" t="s">
        <v>38</v>
      </c>
      <c r="T104" s="79"/>
      <c r="U104" s="81"/>
      <c r="V104" s="585"/>
      <c r="W104" s="77" t="s">
        <v>27</v>
      </c>
      <c r="X104" s="78">
        <v>1000</v>
      </c>
      <c r="Y104" s="78">
        <v>0</v>
      </c>
      <c r="Z104" s="78">
        <v>0</v>
      </c>
      <c r="AA104" s="79" t="s">
        <v>38</v>
      </c>
      <c r="AB104" s="79" t="s">
        <v>38</v>
      </c>
      <c r="AC104" s="80" t="s">
        <v>38</v>
      </c>
      <c r="AD104" s="558"/>
      <c r="AE104" s="585"/>
      <c r="AF104" s="77" t="s">
        <v>27</v>
      </c>
      <c r="AG104" s="78"/>
      <c r="AH104" s="78"/>
      <c r="AI104" s="78"/>
      <c r="AJ104" s="79"/>
      <c r="AK104" s="79"/>
      <c r="AL104" s="80"/>
      <c r="AM104" s="180"/>
      <c r="AN104" s="179"/>
    </row>
    <row r="105" spans="1:40" ht="23.25" customHeight="1" x14ac:dyDescent="0.25">
      <c r="A105" s="120"/>
      <c r="B105" s="879"/>
      <c r="C105" s="77" t="s">
        <v>28</v>
      </c>
      <c r="D105" s="78">
        <v>1000</v>
      </c>
      <c r="E105" s="78">
        <v>0</v>
      </c>
      <c r="F105" s="78">
        <v>0</v>
      </c>
      <c r="G105" s="79" t="s">
        <v>38</v>
      </c>
      <c r="H105" s="79" t="s">
        <v>38</v>
      </c>
      <c r="I105" s="80" t="s">
        <v>38</v>
      </c>
      <c r="J105" s="79"/>
      <c r="K105" s="81"/>
      <c r="L105" s="586"/>
      <c r="M105" s="77" t="s">
        <v>28</v>
      </c>
      <c r="N105" s="78">
        <v>1000</v>
      </c>
      <c r="O105" s="78">
        <v>0</v>
      </c>
      <c r="P105" s="78">
        <v>0</v>
      </c>
      <c r="Q105" s="79" t="s">
        <v>38</v>
      </c>
      <c r="R105" s="79" t="s">
        <v>38</v>
      </c>
      <c r="S105" s="80" t="s">
        <v>38</v>
      </c>
      <c r="T105" s="79"/>
      <c r="U105" s="81"/>
      <c r="V105" s="586"/>
      <c r="W105" s="77" t="s">
        <v>28</v>
      </c>
      <c r="X105" s="78">
        <v>1000</v>
      </c>
      <c r="Y105" s="78">
        <v>0</v>
      </c>
      <c r="Z105" s="78">
        <v>0</v>
      </c>
      <c r="AA105" s="79" t="s">
        <v>38</v>
      </c>
      <c r="AB105" s="79" t="s">
        <v>38</v>
      </c>
      <c r="AC105" s="80" t="s">
        <v>38</v>
      </c>
      <c r="AD105" s="558"/>
      <c r="AE105" s="586"/>
      <c r="AF105" s="77" t="s">
        <v>28</v>
      </c>
      <c r="AG105" s="78"/>
      <c r="AH105" s="78"/>
      <c r="AI105" s="78"/>
      <c r="AJ105" s="79"/>
      <c r="AK105" s="79"/>
      <c r="AL105" s="80"/>
      <c r="AM105" s="180"/>
      <c r="AN105" s="179"/>
    </row>
    <row r="106" spans="1:40" ht="23.25" customHeight="1" x14ac:dyDescent="0.25">
      <c r="A106" s="120"/>
      <c r="B106" s="879"/>
      <c r="C106" s="77" t="s">
        <v>29</v>
      </c>
      <c r="D106" s="78">
        <v>1000</v>
      </c>
      <c r="E106" s="78">
        <v>0</v>
      </c>
      <c r="F106" s="78">
        <v>2000</v>
      </c>
      <c r="G106" s="79" t="s">
        <v>38</v>
      </c>
      <c r="H106" s="79">
        <v>600</v>
      </c>
      <c r="I106" s="80">
        <v>44152</v>
      </c>
      <c r="J106" s="79"/>
      <c r="K106" s="81"/>
      <c r="L106" s="587"/>
      <c r="M106" s="77" t="s">
        <v>29</v>
      </c>
      <c r="N106" s="78">
        <v>1000</v>
      </c>
      <c r="O106" s="78">
        <v>0</v>
      </c>
      <c r="P106" s="78">
        <v>0</v>
      </c>
      <c r="Q106" s="79" t="s">
        <v>38</v>
      </c>
      <c r="R106" s="79" t="s">
        <v>38</v>
      </c>
      <c r="S106" s="80" t="s">
        <v>38</v>
      </c>
      <c r="T106" s="79"/>
      <c r="U106" s="81"/>
      <c r="V106" s="587"/>
      <c r="W106" s="77" t="s">
        <v>29</v>
      </c>
      <c r="X106" s="78">
        <v>1000</v>
      </c>
      <c r="Y106" s="78">
        <v>0</v>
      </c>
      <c r="Z106" s="78">
        <v>0</v>
      </c>
      <c r="AA106" s="79" t="s">
        <v>38</v>
      </c>
      <c r="AB106" s="79" t="s">
        <v>38</v>
      </c>
      <c r="AC106" s="80" t="s">
        <v>38</v>
      </c>
      <c r="AD106" s="558"/>
      <c r="AE106" s="587"/>
      <c r="AF106" s="77" t="s">
        <v>29</v>
      </c>
      <c r="AG106" s="78"/>
      <c r="AH106" s="78"/>
      <c r="AI106" s="78"/>
      <c r="AJ106" s="79"/>
      <c r="AK106" s="79"/>
      <c r="AL106" s="80"/>
      <c r="AM106" s="180"/>
      <c r="AN106" s="179"/>
    </row>
    <row r="107" spans="1:40" ht="23.25" customHeight="1" x14ac:dyDescent="0.25">
      <c r="A107" s="120"/>
      <c r="B107" s="879"/>
      <c r="C107" s="83" t="s">
        <v>30</v>
      </c>
      <c r="D107" s="84">
        <v>1000</v>
      </c>
      <c r="E107" s="78">
        <v>0</v>
      </c>
      <c r="F107" s="78">
        <v>0</v>
      </c>
      <c r="G107" s="79" t="s">
        <v>38</v>
      </c>
      <c r="H107" s="79" t="s">
        <v>38</v>
      </c>
      <c r="I107" s="80" t="s">
        <v>38</v>
      </c>
      <c r="J107" s="85"/>
      <c r="K107" s="86"/>
      <c r="L107" s="588"/>
      <c r="M107" s="83" t="s">
        <v>30</v>
      </c>
      <c r="N107" s="42">
        <v>500</v>
      </c>
      <c r="O107" s="78">
        <v>0</v>
      </c>
      <c r="P107" s="78">
        <v>0</v>
      </c>
      <c r="Q107" s="79" t="s">
        <v>38</v>
      </c>
      <c r="R107" s="79" t="s">
        <v>38</v>
      </c>
      <c r="S107" s="80" t="s">
        <v>38</v>
      </c>
      <c r="T107" s="79"/>
      <c r="U107" s="81"/>
      <c r="V107" s="588"/>
      <c r="W107" s="83" t="s">
        <v>30</v>
      </c>
      <c r="X107" s="42">
        <v>500</v>
      </c>
      <c r="Y107" s="78">
        <v>0</v>
      </c>
      <c r="Z107" s="78">
        <v>0</v>
      </c>
      <c r="AA107" s="79" t="s">
        <v>38</v>
      </c>
      <c r="AB107" s="79" t="s">
        <v>38</v>
      </c>
      <c r="AC107" s="80" t="s">
        <v>38</v>
      </c>
      <c r="AD107" s="558"/>
      <c r="AE107" s="588"/>
      <c r="AF107" s="83" t="s">
        <v>30</v>
      </c>
      <c r="AG107" s="42"/>
      <c r="AH107" s="78"/>
      <c r="AI107" s="78"/>
      <c r="AJ107" s="79"/>
      <c r="AK107" s="79"/>
      <c r="AL107" s="80"/>
      <c r="AM107" s="181"/>
      <c r="AN107" s="182"/>
    </row>
    <row r="108" spans="1:40" ht="23.25" customHeight="1" x14ac:dyDescent="0.25">
      <c r="A108" s="121"/>
      <c r="B108" s="880"/>
      <c r="C108" s="89"/>
      <c r="D108" s="90">
        <f>SUM(D96:D107)</f>
        <v>12000</v>
      </c>
      <c r="E108" s="90">
        <f>SUM(E96:E107)</f>
        <v>360</v>
      </c>
      <c r="F108" s="90">
        <f>SUM(F96:F107)</f>
        <v>12000</v>
      </c>
      <c r="G108" s="91"/>
      <c r="H108" s="91"/>
      <c r="I108" s="92"/>
      <c r="J108" s="91"/>
      <c r="K108" s="93"/>
      <c r="L108" s="584"/>
      <c r="M108" s="89"/>
      <c r="N108" s="90">
        <f>SUM(N95:N107)</f>
        <v>23500</v>
      </c>
      <c r="O108" s="90">
        <f>SUM(O95:O107)</f>
        <v>360</v>
      </c>
      <c r="P108" s="90">
        <f>SUM(P95:P107)</f>
        <v>23500</v>
      </c>
      <c r="Q108" s="91"/>
      <c r="R108" s="91"/>
      <c r="S108" s="91"/>
      <c r="T108" s="91"/>
      <c r="U108" s="93"/>
      <c r="V108" s="584"/>
      <c r="W108" s="89"/>
      <c r="X108" s="90">
        <f>SUM(X95:X107)</f>
        <v>35000</v>
      </c>
      <c r="Y108" s="90">
        <f>SUM(Y95:Y107)</f>
        <v>360</v>
      </c>
      <c r="Z108" s="90">
        <f>SUM(Z95:Z107)</f>
        <v>35000</v>
      </c>
      <c r="AA108" s="91"/>
      <c r="AB108" s="91"/>
      <c r="AC108" s="91"/>
      <c r="AD108" s="91"/>
      <c r="AE108" s="584"/>
      <c r="AF108" s="89"/>
      <c r="AG108" s="90">
        <f>SUM(AG95:AG107)</f>
        <v>43000</v>
      </c>
      <c r="AH108" s="90">
        <f>SUM(AH95:AH107)</f>
        <v>360</v>
      </c>
      <c r="AI108" s="90">
        <f>SUM(AI95:AI107)</f>
        <v>43000</v>
      </c>
      <c r="AJ108" s="91"/>
      <c r="AK108" s="91"/>
      <c r="AL108" s="91"/>
      <c r="AM108" s="90"/>
      <c r="AN108" s="91"/>
    </row>
    <row r="109" spans="1:40" ht="23.25" customHeight="1" x14ac:dyDescent="0.25">
      <c r="B109" s="106"/>
      <c r="C109" s="65"/>
      <c r="D109" s="66"/>
      <c r="E109" s="66"/>
      <c r="F109" s="66"/>
      <c r="G109" s="67"/>
      <c r="H109" s="67"/>
      <c r="I109" s="68"/>
      <c r="J109" s="67"/>
      <c r="K109" s="67"/>
      <c r="L109" s="585"/>
      <c r="M109" s="67"/>
      <c r="N109" s="66"/>
      <c r="O109" s="66"/>
      <c r="P109" s="66"/>
      <c r="Q109" s="67"/>
      <c r="R109" s="67"/>
      <c r="S109" s="67"/>
      <c r="T109" s="67"/>
      <c r="U109" s="67"/>
      <c r="V109" s="585"/>
      <c r="W109" s="67"/>
      <c r="X109" s="66"/>
      <c r="Y109" s="66"/>
      <c r="Z109" s="66"/>
      <c r="AA109" s="67"/>
      <c r="AB109" s="67"/>
      <c r="AC109" s="67"/>
      <c r="AD109" s="67"/>
      <c r="AE109" s="585"/>
      <c r="AF109" s="67"/>
      <c r="AG109" s="66"/>
      <c r="AH109" s="66"/>
      <c r="AI109" s="66"/>
      <c r="AJ109" s="67"/>
      <c r="AK109" s="67"/>
      <c r="AL109" s="67"/>
      <c r="AM109" s="777"/>
      <c r="AN109" s="123"/>
    </row>
    <row r="110" spans="1:40" ht="23.25" customHeight="1" x14ac:dyDescent="0.25">
      <c r="B110" s="107"/>
      <c r="C110" s="70"/>
      <c r="D110" s="71"/>
      <c r="E110" s="72"/>
      <c r="F110" s="73"/>
      <c r="G110" s="72"/>
      <c r="H110" s="73"/>
      <c r="I110" s="73"/>
      <c r="J110" s="73"/>
      <c r="K110" s="74"/>
      <c r="L110" s="585"/>
      <c r="M110" s="75" t="s">
        <v>42</v>
      </c>
      <c r="N110" s="76">
        <f>D123</f>
        <v>12000</v>
      </c>
      <c r="O110" s="76">
        <f>E123</f>
        <v>360</v>
      </c>
      <c r="P110" s="76">
        <f>F123</f>
        <v>12000</v>
      </c>
      <c r="Q110" s="72"/>
      <c r="R110" s="73"/>
      <c r="S110" s="73"/>
      <c r="T110" s="73"/>
      <c r="U110" s="74"/>
      <c r="V110" s="585"/>
      <c r="W110" s="75" t="s">
        <v>42</v>
      </c>
      <c r="X110" s="76">
        <f>N123</f>
        <v>24000</v>
      </c>
      <c r="Y110" s="76">
        <f>O123</f>
        <v>370</v>
      </c>
      <c r="Z110" s="76">
        <f>P123</f>
        <v>24000</v>
      </c>
      <c r="AA110" s="72"/>
      <c r="AB110" s="73"/>
      <c r="AC110" s="73"/>
      <c r="AD110" s="73"/>
      <c r="AE110" s="585"/>
      <c r="AF110" s="75" t="s">
        <v>42</v>
      </c>
      <c r="AG110" s="76">
        <f>X123</f>
        <v>36000</v>
      </c>
      <c r="AH110" s="76">
        <f>Y123</f>
        <v>370</v>
      </c>
      <c r="AI110" s="76">
        <f>Z123</f>
        <v>36000</v>
      </c>
      <c r="AJ110" s="72"/>
      <c r="AK110" s="73"/>
      <c r="AL110" s="73"/>
      <c r="AM110" s="776" t="s">
        <v>221</v>
      </c>
      <c r="AN110" s="183" t="s">
        <v>36</v>
      </c>
    </row>
    <row r="111" spans="1:40" ht="23.25" customHeight="1" x14ac:dyDescent="0.25">
      <c r="A111" s="97" t="s">
        <v>85</v>
      </c>
      <c r="B111" s="108">
        <v>72</v>
      </c>
      <c r="C111" s="77" t="s">
        <v>19</v>
      </c>
      <c r="D111" s="78">
        <v>1000</v>
      </c>
      <c r="E111" s="78">
        <f t="shared" ref="E111:E116" si="5">E112+10</f>
        <v>80</v>
      </c>
      <c r="F111" s="78">
        <v>0</v>
      </c>
      <c r="G111" s="79" t="s">
        <v>38</v>
      </c>
      <c r="H111" s="79" t="s">
        <v>38</v>
      </c>
      <c r="I111" s="80" t="s">
        <v>38</v>
      </c>
      <c r="J111" s="79"/>
      <c r="K111" s="81"/>
      <c r="L111" s="585"/>
      <c r="M111" s="77" t="s">
        <v>19</v>
      </c>
      <c r="N111" s="78">
        <v>1000</v>
      </c>
      <c r="O111" s="78">
        <v>0</v>
      </c>
      <c r="P111" s="78">
        <v>1000</v>
      </c>
      <c r="Q111" s="79" t="s">
        <v>38</v>
      </c>
      <c r="R111" s="79">
        <v>758</v>
      </c>
      <c r="S111" s="80">
        <v>44216</v>
      </c>
      <c r="T111" s="79"/>
      <c r="U111" s="81"/>
      <c r="V111" s="585"/>
      <c r="W111" s="77" t="s">
        <v>19</v>
      </c>
      <c r="X111" s="78">
        <v>1000</v>
      </c>
      <c r="Y111" s="78">
        <v>0</v>
      </c>
      <c r="Z111" s="78">
        <v>1000</v>
      </c>
      <c r="AA111" s="79" t="s">
        <v>38</v>
      </c>
      <c r="AB111" s="79">
        <v>1882</v>
      </c>
      <c r="AC111" s="80">
        <v>44584</v>
      </c>
      <c r="AD111" s="651"/>
      <c r="AE111" s="585"/>
      <c r="AF111" s="77" t="s">
        <v>19</v>
      </c>
      <c r="AG111" s="78">
        <v>1000</v>
      </c>
      <c r="AH111" s="78"/>
      <c r="AI111" s="78">
        <v>3000</v>
      </c>
      <c r="AJ111" s="79" t="s">
        <v>47</v>
      </c>
      <c r="AK111" s="79">
        <v>3344</v>
      </c>
      <c r="AL111" s="80">
        <v>44955</v>
      </c>
      <c r="AM111" s="177">
        <f>AG123+AH123-AI123</f>
        <v>0</v>
      </c>
      <c r="AN111" s="178" t="s">
        <v>979</v>
      </c>
    </row>
    <row r="112" spans="1:40" ht="23.25" customHeight="1" x14ac:dyDescent="0.25">
      <c r="A112" s="120"/>
      <c r="B112" s="879" t="s">
        <v>91</v>
      </c>
      <c r="C112" s="77" t="s">
        <v>20</v>
      </c>
      <c r="D112" s="78">
        <v>1000</v>
      </c>
      <c r="E112" s="78">
        <f t="shared" si="5"/>
        <v>70</v>
      </c>
      <c r="F112" s="78">
        <v>0</v>
      </c>
      <c r="G112" s="79" t="s">
        <v>38</v>
      </c>
      <c r="H112" s="79" t="s">
        <v>38</v>
      </c>
      <c r="I112" s="80" t="s">
        <v>38</v>
      </c>
      <c r="J112" s="79"/>
      <c r="K112" s="81"/>
      <c r="L112" s="585"/>
      <c r="M112" s="77" t="s">
        <v>20</v>
      </c>
      <c r="N112" s="78">
        <v>1000</v>
      </c>
      <c r="O112" s="78">
        <v>0</v>
      </c>
      <c r="P112" s="78">
        <v>1000</v>
      </c>
      <c r="Q112" s="79" t="s">
        <v>38</v>
      </c>
      <c r="R112" s="79">
        <v>852</v>
      </c>
      <c r="S112" s="80">
        <v>44248</v>
      </c>
      <c r="T112" s="79"/>
      <c r="U112" s="81"/>
      <c r="V112" s="585"/>
      <c r="W112" s="77" t="s">
        <v>20</v>
      </c>
      <c r="X112" s="78">
        <v>1000</v>
      </c>
      <c r="Y112" s="78">
        <v>0</v>
      </c>
      <c r="Z112" s="78">
        <v>1000</v>
      </c>
      <c r="AA112" s="79" t="s">
        <v>38</v>
      </c>
      <c r="AB112" s="79">
        <v>2074</v>
      </c>
      <c r="AC112" s="80">
        <v>44611</v>
      </c>
      <c r="AD112" s="558"/>
      <c r="AE112" s="585"/>
      <c r="AF112" s="77" t="s">
        <v>20</v>
      </c>
      <c r="AG112" s="78">
        <v>1000</v>
      </c>
      <c r="AH112" s="78"/>
      <c r="AK112" s="79"/>
      <c r="AL112" s="80"/>
      <c r="AM112" s="180"/>
      <c r="AN112" s="179"/>
    </row>
    <row r="113" spans="1:40" ht="23.25" customHeight="1" x14ac:dyDescent="0.25">
      <c r="A113" s="120"/>
      <c r="B113" s="879"/>
      <c r="C113" s="77" t="s">
        <v>21</v>
      </c>
      <c r="D113" s="78">
        <v>1000</v>
      </c>
      <c r="E113" s="78">
        <f t="shared" si="5"/>
        <v>60</v>
      </c>
      <c r="F113" s="78">
        <v>0</v>
      </c>
      <c r="G113" s="79" t="s">
        <v>38</v>
      </c>
      <c r="H113" s="79" t="s">
        <v>38</v>
      </c>
      <c r="I113" s="80" t="s">
        <v>38</v>
      </c>
      <c r="J113" s="79"/>
      <c r="K113" s="81"/>
      <c r="L113" s="585"/>
      <c r="M113" s="77" t="s">
        <v>21</v>
      </c>
      <c r="N113" s="78">
        <v>1000</v>
      </c>
      <c r="O113" s="78">
        <v>10</v>
      </c>
      <c r="P113" s="78">
        <v>0</v>
      </c>
      <c r="Q113" s="79" t="s">
        <v>38</v>
      </c>
      <c r="R113" s="79" t="s">
        <v>38</v>
      </c>
      <c r="S113" s="80" t="s">
        <v>38</v>
      </c>
      <c r="T113" s="79"/>
      <c r="U113" s="81"/>
      <c r="V113" s="585"/>
      <c r="W113" s="77" t="s">
        <v>21</v>
      </c>
      <c r="X113" s="78">
        <v>1000</v>
      </c>
      <c r="Y113" s="78">
        <v>0</v>
      </c>
      <c r="Z113" s="78">
        <v>1000</v>
      </c>
      <c r="AA113" s="79" t="s">
        <v>38</v>
      </c>
      <c r="AB113" s="79">
        <v>2130</v>
      </c>
      <c r="AC113" s="80">
        <v>44626</v>
      </c>
      <c r="AD113" s="558"/>
      <c r="AE113" s="585"/>
      <c r="AF113" s="77" t="s">
        <v>21</v>
      </c>
      <c r="AG113" s="78">
        <v>1000</v>
      </c>
      <c r="AH113" s="78"/>
      <c r="AI113" s="78">
        <v>370</v>
      </c>
      <c r="AJ113" s="79" t="s">
        <v>47</v>
      </c>
      <c r="AK113" s="79">
        <v>3530</v>
      </c>
      <c r="AL113" s="80">
        <v>45010</v>
      </c>
      <c r="AM113" s="180"/>
      <c r="AN113" s="179"/>
    </row>
    <row r="114" spans="1:40" ht="23.25" customHeight="1" x14ac:dyDescent="0.25">
      <c r="A114" s="120"/>
      <c r="B114" s="879"/>
      <c r="C114" s="77" t="s">
        <v>22</v>
      </c>
      <c r="D114" s="78">
        <v>1000</v>
      </c>
      <c r="E114" s="78">
        <f t="shared" si="5"/>
        <v>50</v>
      </c>
      <c r="F114" s="78">
        <v>0</v>
      </c>
      <c r="G114" s="79" t="s">
        <v>38</v>
      </c>
      <c r="H114" s="79" t="s">
        <v>38</v>
      </c>
      <c r="I114" s="80" t="s">
        <v>38</v>
      </c>
      <c r="J114" s="79"/>
      <c r="K114" s="81"/>
      <c r="L114" s="585"/>
      <c r="M114" s="77" t="s">
        <v>22</v>
      </c>
      <c r="N114" s="78">
        <v>1000</v>
      </c>
      <c r="O114" s="78">
        <v>0</v>
      </c>
      <c r="P114" s="78">
        <v>2000</v>
      </c>
      <c r="Q114" s="79" t="s">
        <v>38</v>
      </c>
      <c r="R114" s="79">
        <v>951</v>
      </c>
      <c r="S114" s="80">
        <v>44303</v>
      </c>
      <c r="T114" s="79"/>
      <c r="U114" s="81"/>
      <c r="V114" s="585"/>
      <c r="W114" s="77" t="s">
        <v>22</v>
      </c>
      <c r="X114" s="78">
        <v>1000</v>
      </c>
      <c r="Y114" s="78">
        <v>0</v>
      </c>
      <c r="Z114" s="78">
        <v>1000</v>
      </c>
      <c r="AA114" s="79" t="s">
        <v>38</v>
      </c>
      <c r="AB114" s="79">
        <v>2241</v>
      </c>
      <c r="AC114" s="80">
        <v>44660</v>
      </c>
      <c r="AD114" s="558"/>
      <c r="AE114" s="585"/>
      <c r="AF114" s="77" t="s">
        <v>22</v>
      </c>
      <c r="AG114" s="78">
        <v>1000</v>
      </c>
      <c r="AH114" s="78"/>
      <c r="AI114" s="78">
        <v>1000</v>
      </c>
      <c r="AJ114" s="79" t="s">
        <v>50</v>
      </c>
      <c r="AK114" s="79">
        <v>3660</v>
      </c>
      <c r="AL114" s="80">
        <v>45031</v>
      </c>
      <c r="AM114" s="180"/>
      <c r="AN114" s="179"/>
    </row>
    <row r="115" spans="1:40" ht="23.25" customHeight="1" x14ac:dyDescent="0.25">
      <c r="A115" s="120"/>
      <c r="B115" s="879"/>
      <c r="C115" s="77" t="s">
        <v>23</v>
      </c>
      <c r="D115" s="78">
        <v>1000</v>
      </c>
      <c r="E115" s="78">
        <f t="shared" si="5"/>
        <v>40</v>
      </c>
      <c r="F115" s="78">
        <v>0</v>
      </c>
      <c r="G115" s="79" t="s">
        <v>38</v>
      </c>
      <c r="H115" s="79" t="s">
        <v>38</v>
      </c>
      <c r="I115" s="80" t="s">
        <v>38</v>
      </c>
      <c r="J115" s="79"/>
      <c r="K115" s="81"/>
      <c r="L115" s="585"/>
      <c r="M115" s="77" t="s">
        <v>23</v>
      </c>
      <c r="N115" s="78">
        <v>1000</v>
      </c>
      <c r="O115" s="78">
        <v>0</v>
      </c>
      <c r="P115" s="78">
        <v>1000</v>
      </c>
      <c r="Q115" s="79" t="s">
        <v>38</v>
      </c>
      <c r="R115" s="79">
        <v>980</v>
      </c>
      <c r="S115" s="80">
        <v>44324</v>
      </c>
      <c r="T115" s="79"/>
      <c r="U115" s="81"/>
      <c r="V115" s="585"/>
      <c r="W115" s="77" t="s">
        <v>23</v>
      </c>
      <c r="X115" s="78">
        <v>1000</v>
      </c>
      <c r="Y115" s="78">
        <v>0</v>
      </c>
      <c r="Z115" s="78">
        <v>1000</v>
      </c>
      <c r="AA115" s="79" t="s">
        <v>38</v>
      </c>
      <c r="AB115" s="79">
        <v>2295</v>
      </c>
      <c r="AC115" s="80">
        <v>44684</v>
      </c>
      <c r="AD115" s="558"/>
      <c r="AE115" s="585"/>
      <c r="AF115" s="77" t="s">
        <v>23</v>
      </c>
      <c r="AG115" s="78">
        <v>1000</v>
      </c>
      <c r="AH115" s="78"/>
      <c r="AI115" s="78">
        <v>1000</v>
      </c>
      <c r="AJ115" s="79" t="s">
        <v>50</v>
      </c>
      <c r="AK115" s="79">
        <v>3766</v>
      </c>
      <c r="AL115" s="80">
        <v>45057</v>
      </c>
      <c r="AM115" s="180"/>
      <c r="AN115" s="179"/>
    </row>
    <row r="116" spans="1:40" ht="23.25" customHeight="1" x14ac:dyDescent="0.25">
      <c r="A116" s="120"/>
      <c r="B116" s="879"/>
      <c r="C116" s="77" t="s">
        <v>24</v>
      </c>
      <c r="D116" s="78">
        <v>1000</v>
      </c>
      <c r="E116" s="78">
        <f t="shared" si="5"/>
        <v>30</v>
      </c>
      <c r="F116" s="78">
        <v>0</v>
      </c>
      <c r="G116" s="79" t="s">
        <v>38</v>
      </c>
      <c r="H116" s="79" t="s">
        <v>38</v>
      </c>
      <c r="I116" s="80" t="s">
        <v>38</v>
      </c>
      <c r="J116" s="79"/>
      <c r="K116" s="81"/>
      <c r="L116" s="585"/>
      <c r="M116" s="77" t="s">
        <v>24</v>
      </c>
      <c r="N116" s="78">
        <v>1000</v>
      </c>
      <c r="O116" s="78">
        <v>0</v>
      </c>
      <c r="P116" s="78">
        <v>1000</v>
      </c>
      <c r="Q116" s="79" t="s">
        <v>38</v>
      </c>
      <c r="R116" s="79">
        <v>1049</v>
      </c>
      <c r="S116" s="80">
        <v>44356</v>
      </c>
      <c r="T116" s="79"/>
      <c r="U116" s="81"/>
      <c r="V116" s="585"/>
      <c r="W116" s="77" t="s">
        <v>24</v>
      </c>
      <c r="X116" s="78">
        <v>1000</v>
      </c>
      <c r="Y116" s="78">
        <v>0</v>
      </c>
      <c r="Z116" s="78">
        <v>1000</v>
      </c>
      <c r="AA116" s="79" t="s">
        <v>47</v>
      </c>
      <c r="AB116" s="79">
        <v>2401</v>
      </c>
      <c r="AC116" s="80">
        <v>44720</v>
      </c>
      <c r="AD116" s="558"/>
      <c r="AE116" s="585"/>
      <c r="AF116" s="77" t="s">
        <v>24</v>
      </c>
      <c r="AG116" s="78">
        <v>1000</v>
      </c>
      <c r="AH116" s="78"/>
      <c r="AI116" s="78">
        <v>1000</v>
      </c>
      <c r="AJ116" s="79" t="s">
        <v>50</v>
      </c>
      <c r="AK116" s="79">
        <v>3851</v>
      </c>
      <c r="AL116" s="80">
        <v>45092</v>
      </c>
      <c r="AM116" s="180"/>
      <c r="AN116" s="179"/>
    </row>
    <row r="117" spans="1:40" ht="23.25" customHeight="1" x14ac:dyDescent="0.25">
      <c r="A117" s="120"/>
      <c r="B117" s="879"/>
      <c r="C117" s="77" t="s">
        <v>25</v>
      </c>
      <c r="D117" s="78">
        <v>1000</v>
      </c>
      <c r="E117" s="78">
        <f>E118+10</f>
        <v>20</v>
      </c>
      <c r="F117" s="78">
        <v>0</v>
      </c>
      <c r="G117" s="79" t="s">
        <v>38</v>
      </c>
      <c r="H117" s="79" t="s">
        <v>38</v>
      </c>
      <c r="I117" s="80" t="s">
        <v>38</v>
      </c>
      <c r="J117" s="79"/>
      <c r="K117" s="81"/>
      <c r="L117" s="585"/>
      <c r="M117" s="77" t="s">
        <v>25</v>
      </c>
      <c r="N117" s="78">
        <v>1000</v>
      </c>
      <c r="O117" s="78">
        <v>0</v>
      </c>
      <c r="P117" s="78">
        <v>1000</v>
      </c>
      <c r="Q117" s="79" t="s">
        <v>38</v>
      </c>
      <c r="R117" s="79">
        <v>1148</v>
      </c>
      <c r="S117" s="80">
        <v>44392</v>
      </c>
      <c r="T117" s="79"/>
      <c r="U117" s="81"/>
      <c r="V117" s="585"/>
      <c r="W117" s="77" t="s">
        <v>25</v>
      </c>
      <c r="X117" s="78">
        <v>1000</v>
      </c>
      <c r="Y117" s="78">
        <v>0</v>
      </c>
      <c r="Z117" s="78">
        <v>1000</v>
      </c>
      <c r="AA117" s="79" t="s">
        <v>47</v>
      </c>
      <c r="AB117" s="79">
        <v>2517</v>
      </c>
      <c r="AC117" s="80">
        <v>44752</v>
      </c>
      <c r="AD117" s="558"/>
      <c r="AE117" s="585"/>
      <c r="AF117" s="77" t="s">
        <v>25</v>
      </c>
      <c r="AG117" s="78">
        <v>1000</v>
      </c>
      <c r="AH117" s="78"/>
      <c r="AI117" s="78">
        <v>1000</v>
      </c>
      <c r="AJ117" s="79" t="s">
        <v>50</v>
      </c>
      <c r="AK117" s="79">
        <v>4021</v>
      </c>
      <c r="AL117" s="80">
        <v>45138</v>
      </c>
      <c r="AM117" s="180"/>
      <c r="AN117" s="179"/>
    </row>
    <row r="118" spans="1:40" ht="23.25" customHeight="1" x14ac:dyDescent="0.25">
      <c r="A118" s="120"/>
      <c r="B118" s="879"/>
      <c r="C118" s="77" t="s">
        <v>26</v>
      </c>
      <c r="D118" s="78">
        <v>1000</v>
      </c>
      <c r="E118" s="78">
        <v>10</v>
      </c>
      <c r="F118" s="78">
        <v>0</v>
      </c>
      <c r="G118" s="79" t="s">
        <v>38</v>
      </c>
      <c r="H118" s="79" t="s">
        <v>38</v>
      </c>
      <c r="I118" s="80" t="s">
        <v>38</v>
      </c>
      <c r="J118" s="79"/>
      <c r="K118" s="81"/>
      <c r="L118" s="585"/>
      <c r="M118" s="77" t="s">
        <v>26</v>
      </c>
      <c r="N118" s="78">
        <v>1000</v>
      </c>
      <c r="O118" s="78">
        <v>0</v>
      </c>
      <c r="P118" s="78">
        <v>1000</v>
      </c>
      <c r="Q118" s="79" t="s">
        <v>38</v>
      </c>
      <c r="R118" s="79">
        <v>1216</v>
      </c>
      <c r="S118" s="80">
        <v>44420</v>
      </c>
      <c r="T118" s="79"/>
      <c r="U118" s="81"/>
      <c r="V118" s="585"/>
      <c r="W118" s="77" t="s">
        <v>26</v>
      </c>
      <c r="X118" s="78">
        <v>1000</v>
      </c>
      <c r="Y118" s="78">
        <v>0</v>
      </c>
      <c r="Z118" s="78">
        <v>1000</v>
      </c>
      <c r="AA118" s="79" t="s">
        <v>47</v>
      </c>
      <c r="AB118" s="79">
        <v>2656</v>
      </c>
      <c r="AC118" s="80">
        <v>44794</v>
      </c>
      <c r="AD118" s="558"/>
      <c r="AE118" s="585"/>
      <c r="AF118" s="77" t="s">
        <v>26</v>
      </c>
      <c r="AG118" s="78">
        <v>1000</v>
      </c>
      <c r="AH118" s="78"/>
      <c r="AI118" s="78">
        <v>1000</v>
      </c>
      <c r="AJ118" s="79" t="s">
        <v>50</v>
      </c>
      <c r="AK118" s="79">
        <v>4076</v>
      </c>
      <c r="AL118" s="80">
        <v>45151</v>
      </c>
      <c r="AM118" s="180"/>
      <c r="AN118" s="179"/>
    </row>
    <row r="119" spans="1:40" ht="23.25" customHeight="1" x14ac:dyDescent="0.25">
      <c r="A119" s="120"/>
      <c r="B119" s="879"/>
      <c r="C119" s="77" t="s">
        <v>27</v>
      </c>
      <c r="D119" s="78">
        <v>1000</v>
      </c>
      <c r="E119" s="78">
        <v>0</v>
      </c>
      <c r="F119" s="78">
        <v>9000</v>
      </c>
      <c r="G119" s="79" t="s">
        <v>38</v>
      </c>
      <c r="H119" s="79">
        <v>469</v>
      </c>
      <c r="I119" s="80">
        <v>44086</v>
      </c>
      <c r="J119" s="79"/>
      <c r="K119" s="81"/>
      <c r="L119" s="585"/>
      <c r="M119" s="77" t="s">
        <v>27</v>
      </c>
      <c r="N119" s="78">
        <v>1000</v>
      </c>
      <c r="O119" s="78">
        <v>0</v>
      </c>
      <c r="P119" s="78">
        <v>1000</v>
      </c>
      <c r="Q119" s="79" t="s">
        <v>38</v>
      </c>
      <c r="R119" s="79">
        <v>1286</v>
      </c>
      <c r="S119" s="80">
        <v>44449</v>
      </c>
      <c r="T119" s="79"/>
      <c r="U119" s="81"/>
      <c r="V119" s="585"/>
      <c r="W119" s="77" t="s">
        <v>27</v>
      </c>
      <c r="X119" s="78">
        <v>1000</v>
      </c>
      <c r="Y119" s="78">
        <v>0</v>
      </c>
      <c r="Z119" s="78">
        <v>1000</v>
      </c>
      <c r="AA119" s="79" t="s">
        <v>47</v>
      </c>
      <c r="AB119" s="79">
        <v>2853</v>
      </c>
      <c r="AC119" s="80">
        <v>44821</v>
      </c>
      <c r="AD119" s="558"/>
      <c r="AE119" s="585"/>
      <c r="AF119" s="77" t="s">
        <v>27</v>
      </c>
      <c r="AG119" s="78">
        <v>1000</v>
      </c>
      <c r="AH119" s="78"/>
      <c r="AI119" s="78">
        <v>1000</v>
      </c>
      <c r="AJ119" s="79" t="s">
        <v>47</v>
      </c>
      <c r="AK119" s="79">
        <v>4108</v>
      </c>
      <c r="AL119" s="80">
        <v>45164</v>
      </c>
      <c r="AM119" s="180"/>
      <c r="AN119" s="179"/>
    </row>
    <row r="120" spans="1:40" ht="23.25" customHeight="1" x14ac:dyDescent="0.25">
      <c r="A120" s="120"/>
      <c r="B120" s="879"/>
      <c r="C120" s="77" t="s">
        <v>28</v>
      </c>
      <c r="D120" s="78">
        <v>1000</v>
      </c>
      <c r="E120" s="78">
        <v>0</v>
      </c>
      <c r="F120" s="78">
        <v>1000</v>
      </c>
      <c r="G120" s="79" t="s">
        <v>38</v>
      </c>
      <c r="H120" s="79">
        <v>567</v>
      </c>
      <c r="I120" s="80">
        <v>44130</v>
      </c>
      <c r="J120" s="79"/>
      <c r="K120" s="81"/>
      <c r="L120" s="586"/>
      <c r="M120" s="77" t="s">
        <v>28</v>
      </c>
      <c r="N120" s="78">
        <v>1000</v>
      </c>
      <c r="O120" s="78">
        <v>0</v>
      </c>
      <c r="P120" s="78">
        <v>1000</v>
      </c>
      <c r="Q120" s="79" t="s">
        <v>38</v>
      </c>
      <c r="R120" s="79">
        <v>1373</v>
      </c>
      <c r="S120" s="80">
        <v>44483</v>
      </c>
      <c r="T120" s="79"/>
      <c r="U120" s="81"/>
      <c r="V120" s="586"/>
      <c r="W120" s="77" t="s">
        <v>28</v>
      </c>
      <c r="X120" s="78">
        <v>1000</v>
      </c>
      <c r="Y120" s="78">
        <v>0</v>
      </c>
      <c r="Z120" s="78">
        <v>3000</v>
      </c>
      <c r="AA120" s="79" t="s">
        <v>47</v>
      </c>
      <c r="AB120" s="79">
        <v>2968</v>
      </c>
      <c r="AC120" s="80">
        <v>44862</v>
      </c>
      <c r="AD120" s="558"/>
      <c r="AE120" s="586"/>
      <c r="AF120" s="77" t="s">
        <v>28</v>
      </c>
      <c r="AG120" s="78"/>
      <c r="AH120" s="78"/>
      <c r="AI120" s="78"/>
      <c r="AJ120" s="79"/>
      <c r="AK120" s="79"/>
      <c r="AL120" s="80"/>
      <c r="AM120" s="180"/>
      <c r="AN120" s="179"/>
    </row>
    <row r="121" spans="1:40" ht="23.25" customHeight="1" x14ac:dyDescent="0.25">
      <c r="A121" s="120"/>
      <c r="B121" s="879"/>
      <c r="C121" s="77" t="s">
        <v>29</v>
      </c>
      <c r="D121" s="78">
        <v>1000</v>
      </c>
      <c r="E121" s="78">
        <v>0</v>
      </c>
      <c r="F121" s="78">
        <v>1000</v>
      </c>
      <c r="G121" s="79" t="s">
        <v>38</v>
      </c>
      <c r="H121" s="79">
        <v>617</v>
      </c>
      <c r="I121" s="80">
        <v>44163</v>
      </c>
      <c r="J121" s="79"/>
      <c r="K121" s="81"/>
      <c r="L121" s="587"/>
      <c r="M121" s="77" t="s">
        <v>29</v>
      </c>
      <c r="N121" s="78">
        <v>1000</v>
      </c>
      <c r="O121" s="78">
        <v>0</v>
      </c>
      <c r="P121" s="78">
        <v>1000</v>
      </c>
      <c r="Q121" s="79" t="s">
        <v>38</v>
      </c>
      <c r="R121" s="79">
        <v>1546</v>
      </c>
      <c r="S121" s="80">
        <v>44514</v>
      </c>
      <c r="T121" s="79"/>
      <c r="U121" s="81"/>
      <c r="V121" s="587"/>
      <c r="W121" s="77" t="s">
        <v>29</v>
      </c>
      <c r="X121" s="78">
        <v>1000</v>
      </c>
      <c r="Y121" s="78">
        <v>0</v>
      </c>
      <c r="Z121" s="78">
        <v>0</v>
      </c>
      <c r="AA121" s="79" t="s">
        <v>38</v>
      </c>
      <c r="AB121" s="79" t="s">
        <v>38</v>
      </c>
      <c r="AC121" s="80" t="s">
        <v>38</v>
      </c>
      <c r="AD121" s="558"/>
      <c r="AE121" s="587"/>
      <c r="AF121" s="77" t="s">
        <v>29</v>
      </c>
      <c r="AG121" s="78"/>
      <c r="AH121" s="78"/>
      <c r="AI121" s="78"/>
      <c r="AJ121" s="79"/>
      <c r="AK121" s="79"/>
      <c r="AL121" s="80"/>
      <c r="AM121" s="180"/>
      <c r="AN121" s="179"/>
    </row>
    <row r="122" spans="1:40" ht="23.25" customHeight="1" x14ac:dyDescent="0.25">
      <c r="A122" s="120"/>
      <c r="B122" s="879"/>
      <c r="C122" s="83" t="s">
        <v>30</v>
      </c>
      <c r="D122" s="84">
        <v>1000</v>
      </c>
      <c r="E122" s="78">
        <v>0</v>
      </c>
      <c r="F122" s="78">
        <v>1000</v>
      </c>
      <c r="G122" s="79" t="s">
        <v>38</v>
      </c>
      <c r="H122" s="79">
        <v>659</v>
      </c>
      <c r="I122" s="80">
        <v>44179</v>
      </c>
      <c r="J122" s="85"/>
      <c r="K122" s="86"/>
      <c r="L122" s="588"/>
      <c r="M122" s="83" t="s">
        <v>30</v>
      </c>
      <c r="N122" s="84">
        <v>1000</v>
      </c>
      <c r="O122" s="78">
        <v>0</v>
      </c>
      <c r="P122" s="78">
        <v>1000</v>
      </c>
      <c r="Q122" s="79" t="s">
        <v>38</v>
      </c>
      <c r="R122" s="79">
        <v>1606</v>
      </c>
      <c r="S122" s="80">
        <v>44539</v>
      </c>
      <c r="T122" s="79"/>
      <c r="U122" s="81"/>
      <c r="V122" s="588"/>
      <c r="W122" s="83" t="s">
        <v>30</v>
      </c>
      <c r="X122" s="78">
        <v>1000</v>
      </c>
      <c r="Y122" s="78">
        <v>0</v>
      </c>
      <c r="Z122" s="78">
        <v>0</v>
      </c>
      <c r="AA122" s="79" t="s">
        <v>38</v>
      </c>
      <c r="AB122" s="79" t="s">
        <v>38</v>
      </c>
      <c r="AC122" s="80" t="s">
        <v>38</v>
      </c>
      <c r="AD122" s="558"/>
      <c r="AE122" s="588"/>
      <c r="AF122" s="83" t="s">
        <v>30</v>
      </c>
      <c r="AG122" s="78"/>
      <c r="AH122" s="78"/>
      <c r="AI122" s="78"/>
      <c r="AJ122" s="79"/>
      <c r="AK122" s="79"/>
      <c r="AL122" s="80"/>
      <c r="AM122" s="181"/>
      <c r="AN122" s="182"/>
    </row>
    <row r="123" spans="1:40" ht="23.25" customHeight="1" x14ac:dyDescent="0.25">
      <c r="A123" s="121"/>
      <c r="B123" s="880"/>
      <c r="C123" s="89"/>
      <c r="D123" s="90">
        <f>SUM(D111:D122)</f>
        <v>12000</v>
      </c>
      <c r="E123" s="90">
        <f>SUM(E111:E122)</f>
        <v>360</v>
      </c>
      <c r="F123" s="90">
        <f>SUM(F111:F122)</f>
        <v>12000</v>
      </c>
      <c r="G123" s="91"/>
      <c r="H123" s="91"/>
      <c r="I123" s="92"/>
      <c r="J123" s="91"/>
      <c r="K123" s="93"/>
      <c r="L123" s="584"/>
      <c r="M123" s="89"/>
      <c r="N123" s="90">
        <f>SUM(N110:N122)</f>
        <v>24000</v>
      </c>
      <c r="O123" s="90">
        <f>SUM(O110:O122)</f>
        <v>370</v>
      </c>
      <c r="P123" s="90">
        <f>SUM(P110:P122)</f>
        <v>24000</v>
      </c>
      <c r="Q123" s="91"/>
      <c r="R123" s="91"/>
      <c r="S123" s="91"/>
      <c r="T123" s="91"/>
      <c r="U123" s="93"/>
      <c r="V123" s="584"/>
      <c r="W123" s="89"/>
      <c r="X123" s="90">
        <f>SUM(X110:X122)</f>
        <v>36000</v>
      </c>
      <c r="Y123" s="90">
        <f>SUM(Y110:Y122)</f>
        <v>370</v>
      </c>
      <c r="Z123" s="90">
        <f>SUM(Z110:Z122)</f>
        <v>36000</v>
      </c>
      <c r="AA123" s="91"/>
      <c r="AB123" s="91"/>
      <c r="AC123" s="91"/>
      <c r="AD123" s="91"/>
      <c r="AE123" s="584"/>
      <c r="AF123" s="89"/>
      <c r="AG123" s="90">
        <f>SUM(AG110:AG122)</f>
        <v>45000</v>
      </c>
      <c r="AH123" s="90">
        <f>SUM(AH110:AH122)</f>
        <v>370</v>
      </c>
      <c r="AI123" s="90">
        <f>SUM(AI110:AI122)</f>
        <v>45370</v>
      </c>
      <c r="AJ123" s="91"/>
      <c r="AK123" s="91"/>
      <c r="AL123" s="91"/>
      <c r="AM123" s="90"/>
      <c r="AN123" s="91"/>
    </row>
    <row r="124" spans="1:40" ht="23.25" customHeight="1" x14ac:dyDescent="0.25">
      <c r="B124" s="192"/>
      <c r="C124" s="161"/>
      <c r="D124" s="155"/>
      <c r="E124" s="155"/>
      <c r="F124" s="155"/>
      <c r="G124" s="154"/>
      <c r="H124" s="154"/>
      <c r="I124" s="162"/>
      <c r="J124" s="154"/>
      <c r="K124" s="154"/>
      <c r="L124" s="585"/>
      <c r="M124" s="154"/>
      <c r="N124" s="155"/>
      <c r="O124" s="155"/>
      <c r="P124" s="155"/>
      <c r="Q124" s="154"/>
      <c r="R124" s="154"/>
      <c r="S124" s="154"/>
      <c r="T124" s="154"/>
      <c r="U124" s="154"/>
      <c r="V124" s="585"/>
      <c r="W124" s="154"/>
      <c r="X124" s="155"/>
      <c r="Y124" s="155"/>
      <c r="Z124" s="155"/>
      <c r="AA124" s="154"/>
      <c r="AB124" s="154"/>
      <c r="AC124" s="154"/>
      <c r="AD124" s="154"/>
      <c r="AE124" s="585"/>
      <c r="AF124" s="154"/>
      <c r="AG124" s="155"/>
      <c r="AH124" s="155"/>
      <c r="AI124" s="155"/>
      <c r="AJ124" s="154"/>
      <c r="AK124" s="154"/>
      <c r="AL124" s="154"/>
      <c r="AM124" s="777"/>
      <c r="AN124" s="123"/>
    </row>
    <row r="125" spans="1:40" ht="23.25" customHeight="1" x14ac:dyDescent="0.25">
      <c r="B125" s="193"/>
      <c r="C125" s="163"/>
      <c r="D125" s="164"/>
      <c r="E125" s="159"/>
      <c r="F125" s="160"/>
      <c r="G125" s="159"/>
      <c r="H125" s="160"/>
      <c r="I125" s="160"/>
      <c r="J125" s="160"/>
      <c r="K125" s="165"/>
      <c r="L125" s="585"/>
      <c r="M125" s="157" t="s">
        <v>42</v>
      </c>
      <c r="N125" s="158">
        <f>D138</f>
        <v>12000</v>
      </c>
      <c r="O125" s="158">
        <f>E138</f>
        <v>390</v>
      </c>
      <c r="P125" s="158">
        <f>F138</f>
        <v>12000</v>
      </c>
      <c r="Q125" s="159"/>
      <c r="R125" s="160"/>
      <c r="S125" s="160"/>
      <c r="T125" s="160"/>
      <c r="U125" s="165"/>
      <c r="V125" s="585"/>
      <c r="W125" s="157" t="s">
        <v>42</v>
      </c>
      <c r="X125" s="158">
        <f>N138</f>
        <v>24000</v>
      </c>
      <c r="Y125" s="158">
        <f>O138</f>
        <v>390</v>
      </c>
      <c r="Z125" s="158">
        <f>P138</f>
        <v>24000</v>
      </c>
      <c r="AA125" s="159"/>
      <c r="AB125" s="160"/>
      <c r="AC125" s="160"/>
      <c r="AD125" s="160"/>
      <c r="AE125" s="585"/>
      <c r="AF125" s="157" t="s">
        <v>42</v>
      </c>
      <c r="AG125" s="158">
        <f>X138</f>
        <v>35500</v>
      </c>
      <c r="AH125" s="158">
        <f>Y138</f>
        <v>390</v>
      </c>
      <c r="AI125" s="158">
        <f>Z138</f>
        <v>35500</v>
      </c>
      <c r="AJ125" s="159"/>
      <c r="AK125" s="160"/>
      <c r="AL125" s="160"/>
      <c r="AM125" s="776" t="s">
        <v>221</v>
      </c>
      <c r="AN125" s="183" t="s">
        <v>36</v>
      </c>
    </row>
    <row r="126" spans="1:40" ht="23.25" customHeight="1" x14ac:dyDescent="0.25">
      <c r="A126" s="97" t="s">
        <v>85</v>
      </c>
      <c r="B126" s="194">
        <v>73</v>
      </c>
      <c r="C126" s="134" t="s">
        <v>19</v>
      </c>
      <c r="D126" s="135">
        <v>1000</v>
      </c>
      <c r="E126" s="135">
        <f>E127+10</f>
        <v>80</v>
      </c>
      <c r="F126" s="135">
        <v>0</v>
      </c>
      <c r="G126" s="136" t="s">
        <v>38</v>
      </c>
      <c r="H126" s="136" t="s">
        <v>38</v>
      </c>
      <c r="I126" s="137" t="s">
        <v>38</v>
      </c>
      <c r="J126" s="136"/>
      <c r="K126" s="138"/>
      <c r="L126" s="585"/>
      <c r="M126" s="134" t="s">
        <v>19</v>
      </c>
      <c r="N126" s="135">
        <v>1000</v>
      </c>
      <c r="O126" s="135">
        <v>0</v>
      </c>
      <c r="P126" s="135">
        <v>6000</v>
      </c>
      <c r="Q126" s="136" t="s">
        <v>38</v>
      </c>
      <c r="R126" s="136">
        <v>720</v>
      </c>
      <c r="S126" s="137">
        <v>44206</v>
      </c>
      <c r="T126" s="136"/>
      <c r="U126" s="138"/>
      <c r="V126" s="585"/>
      <c r="W126" s="134" t="s">
        <v>19</v>
      </c>
      <c r="X126" s="135">
        <v>1000</v>
      </c>
      <c r="Y126" s="135"/>
      <c r="Z126" s="135">
        <v>11500</v>
      </c>
      <c r="AA126" s="136" t="s">
        <v>202</v>
      </c>
      <c r="AB126" s="136">
        <v>2021</v>
      </c>
      <c r="AC126" s="137">
        <v>44592</v>
      </c>
      <c r="AD126" s="702" t="s">
        <v>946</v>
      </c>
      <c r="AE126" s="585"/>
      <c r="AF126" s="134" t="s">
        <v>19</v>
      </c>
      <c r="AG126" s="135">
        <v>1000</v>
      </c>
      <c r="AH126" s="135"/>
      <c r="AI126" s="135">
        <v>1000</v>
      </c>
      <c r="AJ126" s="63" t="s">
        <v>41</v>
      </c>
      <c r="AK126" s="136">
        <v>3163</v>
      </c>
      <c r="AL126" s="137">
        <v>44931</v>
      </c>
      <c r="AM126" s="177">
        <f>AG138+AH138-AI138</f>
        <v>-2610</v>
      </c>
      <c r="AN126" s="178" t="s">
        <v>970</v>
      </c>
    </row>
    <row r="127" spans="1:40" ht="23.25" customHeight="1" x14ac:dyDescent="0.25">
      <c r="A127" s="120"/>
      <c r="B127" s="879" t="s">
        <v>93</v>
      </c>
      <c r="C127" s="134" t="s">
        <v>20</v>
      </c>
      <c r="D127" s="135">
        <v>1000</v>
      </c>
      <c r="E127" s="135">
        <f>E128+10</f>
        <v>70</v>
      </c>
      <c r="F127" s="135">
        <v>0</v>
      </c>
      <c r="G127" s="136" t="s">
        <v>38</v>
      </c>
      <c r="H127" s="136" t="s">
        <v>38</v>
      </c>
      <c r="I127" s="137" t="s">
        <v>38</v>
      </c>
      <c r="J127" s="136"/>
      <c r="K127" s="138"/>
      <c r="L127" s="585"/>
      <c r="M127" s="134" t="s">
        <v>20</v>
      </c>
      <c r="N127" s="135">
        <v>1000</v>
      </c>
      <c r="O127" s="135">
        <v>0</v>
      </c>
      <c r="P127" s="135">
        <v>0</v>
      </c>
      <c r="Q127" s="136" t="s">
        <v>38</v>
      </c>
      <c r="R127" s="136" t="s">
        <v>38</v>
      </c>
      <c r="S127" s="137" t="s">
        <v>38</v>
      </c>
      <c r="T127" s="136"/>
      <c r="U127" s="138"/>
      <c r="V127" s="585"/>
      <c r="W127" s="134" t="s">
        <v>20</v>
      </c>
      <c r="X127" s="135">
        <v>1000</v>
      </c>
      <c r="Y127" s="135">
        <v>0</v>
      </c>
      <c r="AD127" s="703"/>
      <c r="AE127" s="585"/>
      <c r="AF127" s="134" t="s">
        <v>20</v>
      </c>
      <c r="AG127" s="135">
        <v>1000</v>
      </c>
      <c r="AH127" s="135"/>
      <c r="AI127" s="135">
        <v>2000</v>
      </c>
      <c r="AJ127" s="63" t="s">
        <v>41</v>
      </c>
      <c r="AK127" s="136">
        <v>3432</v>
      </c>
      <c r="AL127" s="137">
        <v>44965</v>
      </c>
      <c r="AM127" s="180"/>
      <c r="AN127" s="179"/>
    </row>
    <row r="128" spans="1:40" ht="23.25" customHeight="1" x14ac:dyDescent="0.25">
      <c r="A128" s="120"/>
      <c r="B128" s="879"/>
      <c r="C128" s="134" t="s">
        <v>21</v>
      </c>
      <c r="D128" s="135">
        <v>1000</v>
      </c>
      <c r="E128" s="135">
        <f>E129+10</f>
        <v>60</v>
      </c>
      <c r="F128" s="135">
        <v>0</v>
      </c>
      <c r="G128" s="136" t="s">
        <v>38</v>
      </c>
      <c r="H128" s="136" t="s">
        <v>38</v>
      </c>
      <c r="I128" s="137" t="s">
        <v>38</v>
      </c>
      <c r="J128" s="136"/>
      <c r="K128" s="138"/>
      <c r="L128" s="585"/>
      <c r="M128" s="134" t="s">
        <v>21</v>
      </c>
      <c r="N128" s="135">
        <v>1000</v>
      </c>
      <c r="O128" s="135">
        <v>0</v>
      </c>
      <c r="P128" s="135">
        <v>0</v>
      </c>
      <c r="Q128" s="136" t="s">
        <v>38</v>
      </c>
      <c r="R128" s="136" t="s">
        <v>38</v>
      </c>
      <c r="S128" s="137" t="s">
        <v>38</v>
      </c>
      <c r="T128" s="136"/>
      <c r="U128" s="138"/>
      <c r="V128" s="585"/>
      <c r="W128" s="134" t="s">
        <v>21</v>
      </c>
      <c r="X128" s="135">
        <v>1000</v>
      </c>
      <c r="Y128" s="135">
        <v>0</v>
      </c>
      <c r="Z128" s="135">
        <v>0</v>
      </c>
      <c r="AA128" s="136" t="s">
        <v>38</v>
      </c>
      <c r="AB128" s="136" t="s">
        <v>38</v>
      </c>
      <c r="AC128" s="137" t="s">
        <v>38</v>
      </c>
      <c r="AD128" s="703"/>
      <c r="AE128" s="585"/>
      <c r="AF128" s="134" t="s">
        <v>21</v>
      </c>
      <c r="AG128" s="135">
        <v>1000</v>
      </c>
      <c r="AH128" s="135"/>
      <c r="AI128" s="135">
        <v>11500</v>
      </c>
      <c r="AJ128" s="136" t="s">
        <v>41</v>
      </c>
      <c r="AK128" s="136">
        <v>3526</v>
      </c>
      <c r="AL128" s="137">
        <v>45012</v>
      </c>
      <c r="AM128" s="180"/>
      <c r="AN128" s="179"/>
    </row>
    <row r="129" spans="1:40" ht="23.25" customHeight="1" x14ac:dyDescent="0.25">
      <c r="A129" s="120"/>
      <c r="B129" s="879"/>
      <c r="C129" s="134" t="s">
        <v>22</v>
      </c>
      <c r="D129" s="135">
        <v>1000</v>
      </c>
      <c r="E129" s="135">
        <f>E130+10</f>
        <v>50</v>
      </c>
      <c r="F129" s="135">
        <v>0</v>
      </c>
      <c r="G129" s="136" t="s">
        <v>38</v>
      </c>
      <c r="H129" s="136" t="s">
        <v>38</v>
      </c>
      <c r="I129" s="137" t="s">
        <v>38</v>
      </c>
      <c r="J129" s="136"/>
      <c r="K129" s="138"/>
      <c r="L129" s="585"/>
      <c r="M129" s="134" t="s">
        <v>22</v>
      </c>
      <c r="N129" s="135">
        <v>1000</v>
      </c>
      <c r="O129" s="135">
        <v>0</v>
      </c>
      <c r="P129" s="135">
        <v>0</v>
      </c>
      <c r="Q129" s="136" t="s">
        <v>38</v>
      </c>
      <c r="R129" s="136" t="s">
        <v>38</v>
      </c>
      <c r="S129" s="137" t="s">
        <v>38</v>
      </c>
      <c r="T129" s="136"/>
      <c r="U129" s="138"/>
      <c r="V129" s="585"/>
      <c r="W129" s="134" t="s">
        <v>22</v>
      </c>
      <c r="X129" s="135">
        <v>1000</v>
      </c>
      <c r="Y129" s="135">
        <v>0</v>
      </c>
      <c r="Z129" s="135">
        <v>0</v>
      </c>
      <c r="AA129" s="136" t="s">
        <v>38</v>
      </c>
      <c r="AB129" s="136" t="s">
        <v>38</v>
      </c>
      <c r="AC129" s="137" t="s">
        <v>38</v>
      </c>
      <c r="AD129" s="703"/>
      <c r="AE129" s="585"/>
      <c r="AF129" s="134" t="s">
        <v>22</v>
      </c>
      <c r="AG129" s="135">
        <v>1000</v>
      </c>
      <c r="AH129" s="135"/>
      <c r="AI129" s="135">
        <v>500</v>
      </c>
      <c r="AJ129" s="136" t="s">
        <v>41</v>
      </c>
      <c r="AK129" s="136">
        <v>3648</v>
      </c>
      <c r="AL129" s="137">
        <v>45042</v>
      </c>
      <c r="AM129" s="180">
        <v>390</v>
      </c>
      <c r="AN129" s="179" t="s">
        <v>848</v>
      </c>
    </row>
    <row r="130" spans="1:40" ht="23.25" customHeight="1" x14ac:dyDescent="0.25">
      <c r="A130" s="120"/>
      <c r="B130" s="879"/>
      <c r="C130" s="134" t="s">
        <v>23</v>
      </c>
      <c r="D130" s="135">
        <v>1000</v>
      </c>
      <c r="E130" s="135">
        <f>E131+10</f>
        <v>40</v>
      </c>
      <c r="F130" s="135">
        <v>0</v>
      </c>
      <c r="G130" s="136" t="s">
        <v>38</v>
      </c>
      <c r="H130" s="136" t="s">
        <v>38</v>
      </c>
      <c r="I130" s="137" t="s">
        <v>38</v>
      </c>
      <c r="J130" s="136"/>
      <c r="K130" s="138"/>
      <c r="L130" s="585"/>
      <c r="M130" s="134" t="s">
        <v>23</v>
      </c>
      <c r="N130" s="135">
        <v>1000</v>
      </c>
      <c r="O130" s="135">
        <v>0</v>
      </c>
      <c r="P130" s="135">
        <v>0</v>
      </c>
      <c r="Q130" s="136" t="s">
        <v>38</v>
      </c>
      <c r="R130" s="136" t="s">
        <v>38</v>
      </c>
      <c r="S130" s="137" t="s">
        <v>38</v>
      </c>
      <c r="T130" s="136"/>
      <c r="U130" s="138"/>
      <c r="V130" s="585"/>
      <c r="W130" s="134" t="s">
        <v>23</v>
      </c>
      <c r="X130" s="135">
        <v>1000</v>
      </c>
      <c r="Y130" s="135">
        <v>0</v>
      </c>
      <c r="Z130" s="135">
        <v>0</v>
      </c>
      <c r="AA130" s="136" t="s">
        <v>38</v>
      </c>
      <c r="AB130" s="136" t="s">
        <v>38</v>
      </c>
      <c r="AC130" s="137" t="s">
        <v>38</v>
      </c>
      <c r="AD130" s="703"/>
      <c r="AE130" s="585"/>
      <c r="AF130" s="134" t="s">
        <v>23</v>
      </c>
      <c r="AG130" s="135">
        <v>1000</v>
      </c>
      <c r="AH130" s="135"/>
      <c r="AI130" s="135"/>
      <c r="AJ130" s="136"/>
      <c r="AK130" s="136"/>
      <c r="AL130" s="137"/>
      <c r="AM130" s="180"/>
      <c r="AN130" s="179"/>
    </row>
    <row r="131" spans="1:40" ht="23.25" customHeight="1" x14ac:dyDescent="0.25">
      <c r="A131" s="120"/>
      <c r="B131" s="879"/>
      <c r="C131" s="134" t="s">
        <v>24</v>
      </c>
      <c r="D131" s="135">
        <v>1000</v>
      </c>
      <c r="E131" s="135">
        <f>E132+10-10</f>
        <v>30</v>
      </c>
      <c r="F131" s="135">
        <v>0</v>
      </c>
      <c r="G131" s="136" t="s">
        <v>38</v>
      </c>
      <c r="H131" s="136" t="s">
        <v>38</v>
      </c>
      <c r="I131" s="137" t="s">
        <v>38</v>
      </c>
      <c r="J131" s="136"/>
      <c r="K131" s="138"/>
      <c r="L131" s="585"/>
      <c r="M131" s="134" t="s">
        <v>24</v>
      </c>
      <c r="N131" s="135">
        <v>1000</v>
      </c>
      <c r="O131" s="135">
        <v>0</v>
      </c>
      <c r="P131" s="135">
        <v>0</v>
      </c>
      <c r="Q131" s="136" t="s">
        <v>38</v>
      </c>
      <c r="R131" s="136" t="s">
        <v>38</v>
      </c>
      <c r="S131" s="137" t="s">
        <v>38</v>
      </c>
      <c r="T131" s="136"/>
      <c r="U131" s="138"/>
      <c r="V131" s="585"/>
      <c r="W131" s="134" t="s">
        <v>24</v>
      </c>
      <c r="X131" s="135">
        <v>1000</v>
      </c>
      <c r="Y131" s="135">
        <v>0</v>
      </c>
      <c r="Z131" s="135">
        <v>0</v>
      </c>
      <c r="AA131" s="136" t="s">
        <v>38</v>
      </c>
      <c r="AB131" s="136" t="s">
        <v>38</v>
      </c>
      <c r="AC131" s="137" t="s">
        <v>38</v>
      </c>
      <c r="AD131" s="703"/>
      <c r="AE131" s="585"/>
      <c r="AF131" s="134" t="s">
        <v>24</v>
      </c>
      <c r="AG131" s="135">
        <v>1000</v>
      </c>
      <c r="AH131" s="135"/>
      <c r="AI131" s="135"/>
      <c r="AJ131" s="136"/>
      <c r="AK131" s="136"/>
      <c r="AL131" s="137"/>
      <c r="AM131" s="180"/>
      <c r="AN131" s="179"/>
    </row>
    <row r="132" spans="1:40" ht="23.25" customHeight="1" x14ac:dyDescent="0.25">
      <c r="A132" s="120"/>
      <c r="B132" s="879"/>
      <c r="C132" s="134" t="s">
        <v>25</v>
      </c>
      <c r="D132" s="135">
        <v>1000</v>
      </c>
      <c r="E132" s="135">
        <f>E133+10</f>
        <v>30</v>
      </c>
      <c r="F132" s="135">
        <v>0</v>
      </c>
      <c r="G132" s="136" t="s">
        <v>38</v>
      </c>
      <c r="H132" s="136" t="s">
        <v>38</v>
      </c>
      <c r="I132" s="137" t="s">
        <v>38</v>
      </c>
      <c r="J132" s="136"/>
      <c r="K132" s="138"/>
      <c r="L132" s="585"/>
      <c r="M132" s="134" t="s">
        <v>25</v>
      </c>
      <c r="N132" s="135">
        <v>1000</v>
      </c>
      <c r="O132" s="135">
        <v>0</v>
      </c>
      <c r="P132" s="135">
        <v>6000</v>
      </c>
      <c r="Q132" s="136" t="s">
        <v>38</v>
      </c>
      <c r="R132" s="136">
        <v>1164</v>
      </c>
      <c r="S132" s="137">
        <v>44405</v>
      </c>
      <c r="T132" s="136"/>
      <c r="U132" s="138"/>
      <c r="V132" s="585"/>
      <c r="W132" s="134" t="s">
        <v>25</v>
      </c>
      <c r="X132" s="135">
        <v>1000</v>
      </c>
      <c r="Y132" s="135">
        <v>0</v>
      </c>
      <c r="Z132" s="135">
        <v>0</v>
      </c>
      <c r="AA132" s="136" t="s">
        <v>38</v>
      </c>
      <c r="AB132" s="136" t="s">
        <v>38</v>
      </c>
      <c r="AC132" s="137" t="s">
        <v>38</v>
      </c>
      <c r="AD132" s="703"/>
      <c r="AE132" s="585"/>
      <c r="AF132" s="134" t="s">
        <v>25</v>
      </c>
      <c r="AG132" s="135">
        <v>1000</v>
      </c>
      <c r="AH132" s="135"/>
      <c r="AI132" s="135"/>
      <c r="AJ132" s="136"/>
      <c r="AK132" s="136"/>
      <c r="AL132" s="137"/>
      <c r="AM132" s="180" t="s">
        <v>947</v>
      </c>
      <c r="AN132" s="179"/>
    </row>
    <row r="133" spans="1:40" ht="23.25" customHeight="1" x14ac:dyDescent="0.25">
      <c r="A133" s="120"/>
      <c r="B133" s="879"/>
      <c r="C133" s="134" t="s">
        <v>26</v>
      </c>
      <c r="D133" s="135">
        <v>1000</v>
      </c>
      <c r="E133" s="135">
        <f>E134+10</f>
        <v>20</v>
      </c>
      <c r="F133" s="135">
        <v>0</v>
      </c>
      <c r="G133" s="136" t="s">
        <v>38</v>
      </c>
      <c r="H133" s="136" t="s">
        <v>38</v>
      </c>
      <c r="I133" s="137" t="s">
        <v>38</v>
      </c>
      <c r="J133" s="136"/>
      <c r="K133" s="138"/>
      <c r="L133" s="585"/>
      <c r="M133" s="134" t="s">
        <v>26</v>
      </c>
      <c r="N133" s="135">
        <v>1000</v>
      </c>
      <c r="O133" s="135">
        <v>0</v>
      </c>
      <c r="P133" s="135">
        <v>0</v>
      </c>
      <c r="Q133" s="136" t="s">
        <v>38</v>
      </c>
      <c r="R133" s="136" t="s">
        <v>38</v>
      </c>
      <c r="S133" s="137" t="s">
        <v>38</v>
      </c>
      <c r="T133" s="136"/>
      <c r="U133" s="138"/>
      <c r="V133" s="585"/>
      <c r="W133" s="134" t="s">
        <v>26</v>
      </c>
      <c r="X133" s="135">
        <v>1000</v>
      </c>
      <c r="Y133" s="135">
        <v>0</v>
      </c>
      <c r="Z133" s="135">
        <v>0</v>
      </c>
      <c r="AA133" s="136" t="s">
        <v>38</v>
      </c>
      <c r="AB133" s="136" t="s">
        <v>38</v>
      </c>
      <c r="AC133" s="137" t="s">
        <v>38</v>
      </c>
      <c r="AD133" s="703"/>
      <c r="AE133" s="585"/>
      <c r="AF133" s="134" t="s">
        <v>26</v>
      </c>
      <c r="AG133" s="135">
        <v>1000</v>
      </c>
      <c r="AH133" s="135"/>
      <c r="AI133" s="135"/>
      <c r="AJ133" s="136"/>
      <c r="AK133" s="136"/>
      <c r="AL133" s="137"/>
      <c r="AM133" s="180"/>
      <c r="AN133" s="179"/>
    </row>
    <row r="134" spans="1:40" ht="23.25" customHeight="1" x14ac:dyDescent="0.25">
      <c r="A134" s="120"/>
      <c r="B134" s="879"/>
      <c r="C134" s="134" t="s">
        <v>27</v>
      </c>
      <c r="D134" s="135">
        <v>1000</v>
      </c>
      <c r="E134" s="135">
        <f>E135+10</f>
        <v>10</v>
      </c>
      <c r="F134" s="135">
        <v>6100</v>
      </c>
      <c r="G134" s="136" t="s">
        <v>38</v>
      </c>
      <c r="H134" s="136">
        <v>478</v>
      </c>
      <c r="I134" s="137">
        <v>44089</v>
      </c>
      <c r="J134" s="137">
        <v>44090</v>
      </c>
      <c r="K134" s="138"/>
      <c r="L134" s="585"/>
      <c r="M134" s="134" t="s">
        <v>27</v>
      </c>
      <c r="N134" s="135">
        <v>1000</v>
      </c>
      <c r="O134" s="135">
        <v>0</v>
      </c>
      <c r="P134" s="135">
        <v>0</v>
      </c>
      <c r="Q134" s="136" t="s">
        <v>38</v>
      </c>
      <c r="R134" s="136" t="s">
        <v>38</v>
      </c>
      <c r="S134" s="137" t="s">
        <v>38</v>
      </c>
      <c r="T134" s="136"/>
      <c r="U134" s="138"/>
      <c r="V134" s="585"/>
      <c r="W134" s="134" t="s">
        <v>27</v>
      </c>
      <c r="X134" s="135">
        <v>1000</v>
      </c>
      <c r="Y134" s="135">
        <v>0</v>
      </c>
      <c r="Z134" s="135">
        <v>0</v>
      </c>
      <c r="AA134" s="136" t="s">
        <v>38</v>
      </c>
      <c r="AB134" s="136" t="s">
        <v>38</v>
      </c>
      <c r="AC134" s="137" t="s">
        <v>38</v>
      </c>
      <c r="AD134" s="703"/>
      <c r="AE134" s="585"/>
      <c r="AF134" s="134" t="s">
        <v>27</v>
      </c>
      <c r="AG134" s="135">
        <v>1000</v>
      </c>
      <c r="AH134" s="135"/>
      <c r="AI134" s="135"/>
      <c r="AJ134" s="136"/>
      <c r="AK134" s="136"/>
      <c r="AL134" s="137"/>
      <c r="AM134" s="180"/>
      <c r="AN134" s="179"/>
    </row>
    <row r="135" spans="1:40" ht="23.25" customHeight="1" x14ac:dyDescent="0.25">
      <c r="A135" s="120"/>
      <c r="B135" s="879"/>
      <c r="C135" s="134" t="s">
        <v>28</v>
      </c>
      <c r="D135" s="135">
        <v>1000</v>
      </c>
      <c r="E135" s="135">
        <v>0</v>
      </c>
      <c r="F135" s="135">
        <v>5900</v>
      </c>
      <c r="G135" s="136" t="s">
        <v>38</v>
      </c>
      <c r="H135" s="136">
        <v>506</v>
      </c>
      <c r="I135" s="137">
        <v>44106</v>
      </c>
      <c r="J135" s="136"/>
      <c r="K135" s="138"/>
      <c r="L135" s="586"/>
      <c r="M135" s="134" t="s">
        <v>28</v>
      </c>
      <c r="N135" s="135">
        <v>1000</v>
      </c>
      <c r="O135" s="135">
        <v>0</v>
      </c>
      <c r="P135" s="135">
        <v>0</v>
      </c>
      <c r="Q135" s="136" t="s">
        <v>38</v>
      </c>
      <c r="R135" s="136" t="s">
        <v>38</v>
      </c>
      <c r="S135" s="137" t="s">
        <v>38</v>
      </c>
      <c r="T135" s="136"/>
      <c r="U135" s="138"/>
      <c r="V135" s="586"/>
      <c r="W135" s="134" t="s">
        <v>28</v>
      </c>
      <c r="X135" s="135">
        <v>1000</v>
      </c>
      <c r="Y135" s="135">
        <v>0</v>
      </c>
      <c r="Z135" s="135">
        <v>0</v>
      </c>
      <c r="AA135" s="136" t="s">
        <v>38</v>
      </c>
      <c r="AB135" s="136" t="s">
        <v>38</v>
      </c>
      <c r="AC135" s="137" t="s">
        <v>38</v>
      </c>
      <c r="AD135" s="703"/>
      <c r="AE135" s="586"/>
      <c r="AF135" s="134" t="s">
        <v>28</v>
      </c>
      <c r="AG135" s="135">
        <v>1000</v>
      </c>
      <c r="AH135" s="135"/>
      <c r="AI135" s="135"/>
      <c r="AJ135" s="136"/>
      <c r="AK135" s="136"/>
      <c r="AL135" s="137"/>
      <c r="AM135" s="180"/>
      <c r="AN135" s="179"/>
    </row>
    <row r="136" spans="1:40" ht="23.25" customHeight="1" x14ac:dyDescent="0.25">
      <c r="A136" s="120"/>
      <c r="B136" s="879"/>
      <c r="C136" s="134" t="s">
        <v>29</v>
      </c>
      <c r="D136" s="135">
        <v>1000</v>
      </c>
      <c r="E136" s="135">
        <v>0</v>
      </c>
      <c r="F136" s="135">
        <v>0</v>
      </c>
      <c r="G136" s="136" t="s">
        <v>38</v>
      </c>
      <c r="H136" s="136" t="s">
        <v>38</v>
      </c>
      <c r="I136" s="137" t="s">
        <v>38</v>
      </c>
      <c r="J136" s="136"/>
      <c r="K136" s="138"/>
      <c r="L136" s="587"/>
      <c r="M136" s="134" t="s">
        <v>29</v>
      </c>
      <c r="N136" s="135">
        <v>1000</v>
      </c>
      <c r="O136" s="135">
        <v>0</v>
      </c>
      <c r="P136" s="135">
        <v>0</v>
      </c>
      <c r="Q136" s="136" t="s">
        <v>38</v>
      </c>
      <c r="R136" s="136" t="s">
        <v>38</v>
      </c>
      <c r="S136" s="137" t="s">
        <v>38</v>
      </c>
      <c r="T136" s="136"/>
      <c r="U136" s="138"/>
      <c r="V136" s="587"/>
      <c r="W136" s="134" t="s">
        <v>29</v>
      </c>
      <c r="X136" s="135">
        <v>1000</v>
      </c>
      <c r="Y136" s="135">
        <v>0</v>
      </c>
      <c r="Z136" s="135">
        <v>0</v>
      </c>
      <c r="AA136" s="136" t="s">
        <v>38</v>
      </c>
      <c r="AB136" s="136" t="s">
        <v>38</v>
      </c>
      <c r="AC136" s="137" t="s">
        <v>38</v>
      </c>
      <c r="AD136" s="703"/>
      <c r="AE136" s="587"/>
      <c r="AF136" s="134" t="s">
        <v>29</v>
      </c>
      <c r="AG136" s="135">
        <v>1000</v>
      </c>
      <c r="AH136" s="135"/>
      <c r="AI136" s="135"/>
      <c r="AJ136" s="136"/>
      <c r="AK136" s="136"/>
      <c r="AL136" s="137"/>
      <c r="AM136" s="180"/>
      <c r="AN136" s="179"/>
    </row>
    <row r="137" spans="1:40" ht="23.25" customHeight="1" x14ac:dyDescent="0.25">
      <c r="A137" s="120"/>
      <c r="B137" s="879"/>
      <c r="C137" s="148" t="s">
        <v>30</v>
      </c>
      <c r="D137" s="149">
        <v>1000</v>
      </c>
      <c r="E137" s="135">
        <v>0</v>
      </c>
      <c r="F137" s="135">
        <v>0</v>
      </c>
      <c r="G137" s="136" t="s">
        <v>38</v>
      </c>
      <c r="H137" s="136" t="s">
        <v>38</v>
      </c>
      <c r="I137" s="137" t="s">
        <v>38</v>
      </c>
      <c r="J137" s="195"/>
      <c r="K137" s="196"/>
      <c r="L137" s="588"/>
      <c r="M137" s="148" t="s">
        <v>30</v>
      </c>
      <c r="N137" s="149">
        <v>1000</v>
      </c>
      <c r="O137" s="135">
        <v>0</v>
      </c>
      <c r="P137" s="135">
        <v>0</v>
      </c>
      <c r="Q137" s="136" t="s">
        <v>38</v>
      </c>
      <c r="R137" s="136" t="s">
        <v>38</v>
      </c>
      <c r="S137" s="137" t="s">
        <v>38</v>
      </c>
      <c r="T137" s="136"/>
      <c r="U137" s="138"/>
      <c r="V137" s="588"/>
      <c r="W137" s="148" t="s">
        <v>30</v>
      </c>
      <c r="X137" s="149">
        <v>500</v>
      </c>
      <c r="Y137" s="135">
        <v>0</v>
      </c>
      <c r="Z137" s="135">
        <v>0</v>
      </c>
      <c r="AA137" s="136" t="s">
        <v>38</v>
      </c>
      <c r="AB137" s="136" t="s">
        <v>38</v>
      </c>
      <c r="AC137" s="137" t="s">
        <v>38</v>
      </c>
      <c r="AD137" s="703"/>
      <c r="AE137" s="588"/>
      <c r="AF137" s="148" t="s">
        <v>30</v>
      </c>
      <c r="AG137" s="135">
        <v>1000</v>
      </c>
      <c r="AH137" s="135"/>
      <c r="AI137" s="135"/>
      <c r="AJ137" s="136"/>
      <c r="AK137" s="136"/>
      <c r="AL137" s="137"/>
      <c r="AM137" s="181"/>
      <c r="AN137" s="182"/>
    </row>
    <row r="138" spans="1:40" ht="23.25" customHeight="1" x14ac:dyDescent="0.25">
      <c r="A138" s="121"/>
      <c r="B138" s="880"/>
      <c r="C138" s="150"/>
      <c r="D138" s="151">
        <f>SUM(D126:D137)</f>
        <v>12000</v>
      </c>
      <c r="E138" s="151">
        <f>SUM(E126:E137)</f>
        <v>390</v>
      </c>
      <c r="F138" s="151">
        <f>SUM(F126:F137)</f>
        <v>12000</v>
      </c>
      <c r="G138" s="152"/>
      <c r="H138" s="152"/>
      <c r="I138" s="197"/>
      <c r="J138" s="152"/>
      <c r="K138" s="153"/>
      <c r="L138" s="584"/>
      <c r="M138" s="150"/>
      <c r="N138" s="151">
        <f>SUM(N125:N137)</f>
        <v>24000</v>
      </c>
      <c r="O138" s="151">
        <f>SUM(O125:O137)</f>
        <v>390</v>
      </c>
      <c r="P138" s="151">
        <f>SUM(P125:P137)</f>
        <v>24000</v>
      </c>
      <c r="Q138" s="152"/>
      <c r="R138" s="152"/>
      <c r="S138" s="152"/>
      <c r="T138" s="152"/>
      <c r="U138" s="153"/>
      <c r="V138" s="584"/>
      <c r="W138" s="150"/>
      <c r="X138" s="151">
        <f>SUM(X125:X137)</f>
        <v>35500</v>
      </c>
      <c r="Y138" s="151">
        <f>SUM(Y125:Y137)</f>
        <v>390</v>
      </c>
      <c r="Z138" s="151">
        <f>SUM(Z125:Z137)</f>
        <v>35500</v>
      </c>
      <c r="AA138" s="152"/>
      <c r="AB138" s="152"/>
      <c r="AC138" s="152"/>
      <c r="AD138" s="152"/>
      <c r="AE138" s="584"/>
      <c r="AF138" s="150"/>
      <c r="AG138" s="151">
        <f>SUM(AG125:AG137)</f>
        <v>47500</v>
      </c>
      <c r="AH138" s="151">
        <f>SUM(AH125:AH137)</f>
        <v>390</v>
      </c>
      <c r="AI138" s="151">
        <f>SUM(AI125:AI137)</f>
        <v>50500</v>
      </c>
      <c r="AJ138" s="152"/>
      <c r="AK138" s="152"/>
      <c r="AL138" s="152"/>
      <c r="AM138" s="90"/>
      <c r="AN138" s="91"/>
    </row>
    <row r="139" spans="1:40" ht="23.25" customHeight="1" x14ac:dyDescent="0.25">
      <c r="B139" s="106"/>
      <c r="C139" s="65"/>
      <c r="D139" s="66"/>
      <c r="E139" s="66"/>
      <c r="F139" s="66"/>
      <c r="G139" s="67"/>
      <c r="H139" s="67"/>
      <c r="I139" s="68"/>
      <c r="J139" s="67"/>
      <c r="K139" s="67"/>
      <c r="L139" s="585"/>
      <c r="M139" s="67"/>
      <c r="N139" s="66"/>
      <c r="O139" s="66"/>
      <c r="P139" s="66"/>
      <c r="Q139" s="67"/>
      <c r="R139" s="67"/>
      <c r="S139" s="67"/>
      <c r="T139" s="67"/>
      <c r="U139" s="67"/>
      <c r="V139" s="585"/>
      <c r="W139" s="67"/>
      <c r="X139" s="66"/>
      <c r="Y139" s="66"/>
      <c r="Z139" s="66"/>
      <c r="AA139" s="67"/>
      <c r="AB139" s="67"/>
      <c r="AC139" s="67"/>
      <c r="AD139" s="67"/>
      <c r="AE139" s="585"/>
      <c r="AF139" s="67"/>
      <c r="AG139" s="66"/>
      <c r="AH139" s="66"/>
      <c r="AI139" s="66"/>
      <c r="AJ139" s="67"/>
      <c r="AK139" s="67"/>
      <c r="AL139" s="67"/>
      <c r="AM139" s="777"/>
      <c r="AN139" s="123"/>
    </row>
    <row r="140" spans="1:40" ht="23.25" customHeight="1" x14ac:dyDescent="0.25">
      <c r="B140" s="107"/>
      <c r="C140" s="70"/>
      <c r="D140" s="71"/>
      <c r="E140" s="72"/>
      <c r="F140" s="73"/>
      <c r="G140" s="72"/>
      <c r="H140" s="73"/>
      <c r="I140" s="73"/>
      <c r="J140" s="73"/>
      <c r="K140" s="74"/>
      <c r="L140" s="585"/>
      <c r="M140" s="75" t="s">
        <v>42</v>
      </c>
      <c r="N140" s="76">
        <f>D153</f>
        <v>12000</v>
      </c>
      <c r="O140" s="76">
        <f>E153</f>
        <v>240</v>
      </c>
      <c r="P140" s="76">
        <f>F153</f>
        <v>6000</v>
      </c>
      <c r="Q140" s="72"/>
      <c r="R140" s="73"/>
      <c r="S140" s="73"/>
      <c r="T140" s="73"/>
      <c r="U140" s="74"/>
      <c r="V140" s="585"/>
      <c r="W140" s="75" t="s">
        <v>42</v>
      </c>
      <c r="X140" s="76">
        <f>N153</f>
        <v>23500</v>
      </c>
      <c r="Y140" s="76">
        <f>O153</f>
        <v>240</v>
      </c>
      <c r="Z140" s="76">
        <f>P153</f>
        <v>23500</v>
      </c>
      <c r="AA140" s="72"/>
      <c r="AB140" s="73"/>
      <c r="AC140" s="73"/>
      <c r="AD140" s="73"/>
      <c r="AE140" s="585"/>
      <c r="AF140" s="75" t="s">
        <v>42</v>
      </c>
      <c r="AG140" s="76">
        <f>X153</f>
        <v>35000</v>
      </c>
      <c r="AH140" s="76">
        <f>Y153</f>
        <v>240</v>
      </c>
      <c r="AI140" s="76">
        <f>Z153</f>
        <v>35000</v>
      </c>
      <c r="AJ140" s="72"/>
      <c r="AK140" s="73"/>
      <c r="AL140" s="73"/>
      <c r="AM140" s="776" t="s">
        <v>221</v>
      </c>
      <c r="AN140" s="183" t="s">
        <v>36</v>
      </c>
    </row>
    <row r="141" spans="1:40" ht="23.25" customHeight="1" x14ac:dyDescent="0.25">
      <c r="A141" s="97" t="s">
        <v>85</v>
      </c>
      <c r="B141" s="108">
        <v>74</v>
      </c>
      <c r="C141" s="77" t="s">
        <v>19</v>
      </c>
      <c r="D141" s="78">
        <v>1000</v>
      </c>
      <c r="E141" s="78">
        <v>0</v>
      </c>
      <c r="F141" s="78">
        <v>1000</v>
      </c>
      <c r="G141" s="79" t="s">
        <v>38</v>
      </c>
      <c r="H141" s="79">
        <v>48</v>
      </c>
      <c r="I141" s="80">
        <v>43847</v>
      </c>
      <c r="J141" s="79"/>
      <c r="K141" s="81"/>
      <c r="L141" s="585"/>
      <c r="M141" s="77" t="s">
        <v>19</v>
      </c>
      <c r="N141" s="78">
        <v>1000</v>
      </c>
      <c r="O141" s="78">
        <v>0</v>
      </c>
      <c r="P141" s="78">
        <v>17500</v>
      </c>
      <c r="Q141" s="79" t="s">
        <v>38</v>
      </c>
      <c r="R141" s="79">
        <v>794</v>
      </c>
      <c r="S141" s="80">
        <v>44227</v>
      </c>
      <c r="T141" s="79"/>
      <c r="U141" s="81"/>
      <c r="V141" s="585"/>
      <c r="W141" s="77" t="s">
        <v>19</v>
      </c>
      <c r="X141" s="78">
        <v>1000</v>
      </c>
      <c r="Y141" s="78">
        <v>0</v>
      </c>
      <c r="Z141" s="78">
        <v>11500</v>
      </c>
      <c r="AA141" s="79" t="s">
        <v>44</v>
      </c>
      <c r="AB141" s="79">
        <v>2432</v>
      </c>
      <c r="AC141" s="80">
        <v>44571</v>
      </c>
      <c r="AD141" s="651"/>
      <c r="AE141" s="585"/>
      <c r="AF141" s="77" t="s">
        <v>19</v>
      </c>
      <c r="AG141" s="78">
        <v>1000</v>
      </c>
      <c r="AH141" s="78"/>
      <c r="AI141" s="78">
        <v>1000</v>
      </c>
      <c r="AJ141" s="79" t="s">
        <v>44</v>
      </c>
      <c r="AK141" s="79">
        <v>3297</v>
      </c>
      <c r="AL141" s="80">
        <v>44936</v>
      </c>
      <c r="AM141" s="177">
        <f>AG153+AH153-AI153</f>
        <v>240</v>
      </c>
      <c r="AN141" s="178" t="s">
        <v>979</v>
      </c>
    </row>
    <row r="142" spans="1:40" ht="23.25" customHeight="1" x14ac:dyDescent="0.25">
      <c r="A142" s="120"/>
      <c r="B142" s="879" t="s">
        <v>262</v>
      </c>
      <c r="C142" s="77" t="s">
        <v>20</v>
      </c>
      <c r="D142" s="78">
        <v>1000</v>
      </c>
      <c r="E142" s="78">
        <v>0</v>
      </c>
      <c r="F142" s="78">
        <v>1000</v>
      </c>
      <c r="G142" s="79" t="s">
        <v>38</v>
      </c>
      <c r="H142" s="79">
        <v>73</v>
      </c>
      <c r="I142" s="80">
        <v>43871</v>
      </c>
      <c r="J142" s="79"/>
      <c r="K142" s="81"/>
      <c r="L142" s="585"/>
      <c r="M142" s="77" t="s">
        <v>20</v>
      </c>
      <c r="N142" s="78">
        <v>1000</v>
      </c>
      <c r="O142" s="78">
        <v>0</v>
      </c>
      <c r="P142" s="78">
        <v>0</v>
      </c>
      <c r="Q142" s="79" t="s">
        <v>38</v>
      </c>
      <c r="R142" s="79" t="s">
        <v>38</v>
      </c>
      <c r="S142" s="80" t="s">
        <v>38</v>
      </c>
      <c r="T142" s="79"/>
      <c r="U142" s="81"/>
      <c r="V142" s="585"/>
      <c r="W142" s="77" t="s">
        <v>20</v>
      </c>
      <c r="X142" s="78">
        <v>1000</v>
      </c>
      <c r="Y142" s="78">
        <v>0</v>
      </c>
      <c r="Z142" s="78">
        <v>0</v>
      </c>
      <c r="AA142" s="79" t="s">
        <v>38</v>
      </c>
      <c r="AB142" s="79" t="s">
        <v>38</v>
      </c>
      <c r="AC142" s="80" t="s">
        <v>38</v>
      </c>
      <c r="AD142" s="558"/>
      <c r="AE142" s="585"/>
      <c r="AF142" s="77" t="s">
        <v>20</v>
      </c>
      <c r="AG142" s="78">
        <v>1000</v>
      </c>
      <c r="AH142" s="78"/>
      <c r="AI142" s="78">
        <v>1000</v>
      </c>
      <c r="AJ142" s="79" t="s">
        <v>44</v>
      </c>
      <c r="AK142" s="79">
        <v>3414</v>
      </c>
      <c r="AL142" s="80">
        <v>44967</v>
      </c>
      <c r="AM142" s="180"/>
      <c r="AN142" s="179"/>
    </row>
    <row r="143" spans="1:40" ht="23.25" customHeight="1" x14ac:dyDescent="0.25">
      <c r="A143" s="120"/>
      <c r="B143" s="879"/>
      <c r="C143" s="77" t="s">
        <v>21</v>
      </c>
      <c r="D143" s="78">
        <v>1000</v>
      </c>
      <c r="E143" s="78">
        <v>0</v>
      </c>
      <c r="F143" s="78">
        <v>1000</v>
      </c>
      <c r="G143" s="79" t="s">
        <v>38</v>
      </c>
      <c r="H143" s="79">
        <v>121</v>
      </c>
      <c r="I143" s="80">
        <v>43895</v>
      </c>
      <c r="J143" s="79"/>
      <c r="K143" s="81"/>
      <c r="L143" s="585"/>
      <c r="M143" s="77" t="s">
        <v>21</v>
      </c>
      <c r="N143" s="78">
        <v>1000</v>
      </c>
      <c r="O143" s="78">
        <v>0</v>
      </c>
      <c r="P143" s="78">
        <v>0</v>
      </c>
      <c r="Q143" s="79" t="s">
        <v>38</v>
      </c>
      <c r="R143" s="79" t="s">
        <v>38</v>
      </c>
      <c r="S143" s="80" t="s">
        <v>38</v>
      </c>
      <c r="T143" s="79"/>
      <c r="U143" s="81"/>
      <c r="V143" s="585"/>
      <c r="W143" s="77" t="s">
        <v>21</v>
      </c>
      <c r="X143" s="78">
        <v>1000</v>
      </c>
      <c r="Y143" s="78">
        <v>0</v>
      </c>
      <c r="Z143" s="78">
        <v>0</v>
      </c>
      <c r="AA143" s="79" t="s">
        <v>38</v>
      </c>
      <c r="AB143" s="79" t="s">
        <v>38</v>
      </c>
      <c r="AC143" s="80" t="s">
        <v>38</v>
      </c>
      <c r="AD143" s="558"/>
      <c r="AE143" s="585"/>
      <c r="AF143" s="77" t="s">
        <v>21</v>
      </c>
      <c r="AG143" s="78">
        <v>1000</v>
      </c>
      <c r="AH143" s="78"/>
      <c r="AI143" s="78">
        <v>1000</v>
      </c>
      <c r="AJ143" s="79" t="s">
        <v>44</v>
      </c>
      <c r="AK143" s="79">
        <v>3476</v>
      </c>
      <c r="AL143" s="80">
        <v>44990</v>
      </c>
      <c r="AM143" s="180"/>
      <c r="AN143" s="179" t="s">
        <v>846</v>
      </c>
    </row>
    <row r="144" spans="1:40" ht="23.25" customHeight="1" x14ac:dyDescent="0.25">
      <c r="A144" s="120"/>
      <c r="B144" s="879"/>
      <c r="C144" s="77" t="s">
        <v>22</v>
      </c>
      <c r="D144" s="78">
        <v>1000</v>
      </c>
      <c r="E144" s="78">
        <f>E145+10</f>
        <v>20</v>
      </c>
      <c r="F144" s="78">
        <v>0</v>
      </c>
      <c r="G144" s="79" t="s">
        <v>38</v>
      </c>
      <c r="H144" s="79" t="s">
        <v>38</v>
      </c>
      <c r="I144" s="80" t="s">
        <v>38</v>
      </c>
      <c r="J144" s="79"/>
      <c r="K144" s="81"/>
      <c r="L144" s="585"/>
      <c r="M144" s="77" t="s">
        <v>22</v>
      </c>
      <c r="N144" s="78">
        <v>1000</v>
      </c>
      <c r="O144" s="78">
        <v>0</v>
      </c>
      <c r="P144" s="78">
        <v>0</v>
      </c>
      <c r="Q144" s="79" t="s">
        <v>38</v>
      </c>
      <c r="R144" s="79" t="s">
        <v>38</v>
      </c>
      <c r="S144" s="80" t="s">
        <v>38</v>
      </c>
      <c r="T144" s="79"/>
      <c r="U144" s="81"/>
      <c r="V144" s="585"/>
      <c r="W144" s="77" t="s">
        <v>22</v>
      </c>
      <c r="X144" s="78">
        <v>1000</v>
      </c>
      <c r="Y144" s="78">
        <v>0</v>
      </c>
      <c r="Z144" s="78">
        <v>0</v>
      </c>
      <c r="AA144" s="79" t="s">
        <v>38</v>
      </c>
      <c r="AB144" s="79" t="s">
        <v>38</v>
      </c>
      <c r="AC144" s="80" t="s">
        <v>38</v>
      </c>
      <c r="AD144" s="558"/>
      <c r="AE144" s="585"/>
      <c r="AF144" s="77" t="s">
        <v>22</v>
      </c>
      <c r="AG144" s="78">
        <v>1000</v>
      </c>
      <c r="AH144" s="78"/>
      <c r="AI144" s="78">
        <v>3000</v>
      </c>
      <c r="AJ144" s="79" t="s">
        <v>44</v>
      </c>
      <c r="AK144" s="79">
        <v>3702</v>
      </c>
      <c r="AL144" s="80">
        <v>45046</v>
      </c>
      <c r="AM144" s="180"/>
      <c r="AN144" s="179"/>
    </row>
    <row r="145" spans="1:40" ht="23.25" customHeight="1" x14ac:dyDescent="0.25">
      <c r="A145" s="120"/>
      <c r="B145" s="879"/>
      <c r="C145" s="77" t="s">
        <v>23</v>
      </c>
      <c r="D145" s="78">
        <v>1000</v>
      </c>
      <c r="E145" s="78">
        <f>E146+10</f>
        <v>10</v>
      </c>
      <c r="F145" s="78">
        <v>0</v>
      </c>
      <c r="G145" s="79" t="s">
        <v>38</v>
      </c>
      <c r="H145" s="79" t="s">
        <v>38</v>
      </c>
      <c r="I145" s="80" t="s">
        <v>38</v>
      </c>
      <c r="J145" s="79"/>
      <c r="K145" s="81"/>
      <c r="L145" s="585"/>
      <c r="M145" s="77" t="s">
        <v>23</v>
      </c>
      <c r="N145" s="78">
        <v>1000</v>
      </c>
      <c r="O145" s="78">
        <v>0</v>
      </c>
      <c r="P145" s="78">
        <v>0</v>
      </c>
      <c r="Q145" s="79" t="s">
        <v>38</v>
      </c>
      <c r="R145" s="79" t="s">
        <v>38</v>
      </c>
      <c r="S145" s="80" t="s">
        <v>38</v>
      </c>
      <c r="T145" s="79"/>
      <c r="U145" s="81"/>
      <c r="V145" s="585"/>
      <c r="W145" s="77" t="s">
        <v>23</v>
      </c>
      <c r="X145" s="78">
        <v>1000</v>
      </c>
      <c r="Y145" s="78">
        <v>0</v>
      </c>
      <c r="Z145" s="78">
        <v>0</v>
      </c>
      <c r="AA145" s="79" t="s">
        <v>38</v>
      </c>
      <c r="AB145" s="79" t="s">
        <v>38</v>
      </c>
      <c r="AC145" s="80" t="s">
        <v>38</v>
      </c>
      <c r="AD145" s="558"/>
      <c r="AE145" s="585"/>
      <c r="AF145" s="77" t="s">
        <v>23</v>
      </c>
      <c r="AG145" s="78">
        <v>1000</v>
      </c>
      <c r="AH145" s="78"/>
      <c r="AI145" s="78"/>
      <c r="AJ145" s="79"/>
      <c r="AK145" s="79"/>
      <c r="AL145" s="80"/>
      <c r="AM145" s="180"/>
      <c r="AN145" s="179"/>
    </row>
    <row r="146" spans="1:40" ht="23.25" customHeight="1" x14ac:dyDescent="0.25">
      <c r="A146" s="120"/>
      <c r="B146" s="879"/>
      <c r="C146" s="77" t="s">
        <v>24</v>
      </c>
      <c r="D146" s="78">
        <v>1000</v>
      </c>
      <c r="E146" s="78">
        <v>0</v>
      </c>
      <c r="F146" s="78">
        <v>3000</v>
      </c>
      <c r="G146" s="79" t="s">
        <v>38</v>
      </c>
      <c r="H146" s="79" t="s">
        <v>38</v>
      </c>
      <c r="I146" s="80">
        <v>43999</v>
      </c>
      <c r="J146" s="79"/>
      <c r="K146" s="81"/>
      <c r="L146" s="585"/>
      <c r="M146" s="77" t="s">
        <v>24</v>
      </c>
      <c r="N146" s="78">
        <v>1000</v>
      </c>
      <c r="O146" s="78">
        <v>0</v>
      </c>
      <c r="P146" s="78">
        <v>0</v>
      </c>
      <c r="Q146" s="79" t="s">
        <v>38</v>
      </c>
      <c r="R146" s="79" t="s">
        <v>38</v>
      </c>
      <c r="S146" s="80" t="s">
        <v>38</v>
      </c>
      <c r="T146" s="79"/>
      <c r="U146" s="81"/>
      <c r="V146" s="585"/>
      <c r="W146" s="77" t="s">
        <v>24</v>
      </c>
      <c r="X146" s="78">
        <v>1000</v>
      </c>
      <c r="Y146" s="78">
        <v>0</v>
      </c>
      <c r="Z146" s="78">
        <v>0</v>
      </c>
      <c r="AA146" s="79" t="s">
        <v>38</v>
      </c>
      <c r="AB146" s="79" t="s">
        <v>38</v>
      </c>
      <c r="AC146" s="80" t="s">
        <v>38</v>
      </c>
      <c r="AD146" s="558"/>
      <c r="AE146" s="585"/>
      <c r="AF146" s="77" t="s">
        <v>24</v>
      </c>
      <c r="AG146" s="78">
        <v>1000</v>
      </c>
      <c r="AH146" s="78"/>
      <c r="AI146" s="78"/>
      <c r="AJ146" s="79"/>
      <c r="AK146" s="79"/>
      <c r="AL146" s="80"/>
      <c r="AM146" s="180"/>
      <c r="AN146" s="179"/>
    </row>
    <row r="147" spans="1:40" ht="23.25" customHeight="1" x14ac:dyDescent="0.25">
      <c r="A147" s="120"/>
      <c r="B147" s="879"/>
      <c r="C147" s="77" t="s">
        <v>25</v>
      </c>
      <c r="D147" s="78">
        <v>1000</v>
      </c>
      <c r="E147" s="78">
        <f>E148+10</f>
        <v>60</v>
      </c>
      <c r="F147" s="78">
        <v>0</v>
      </c>
      <c r="G147" s="79" t="s">
        <v>38</v>
      </c>
      <c r="H147" s="79" t="s">
        <v>38</v>
      </c>
      <c r="I147" s="80" t="s">
        <v>38</v>
      </c>
      <c r="J147" s="79"/>
      <c r="K147" s="81"/>
      <c r="L147" s="585"/>
      <c r="M147" s="77" t="s">
        <v>25</v>
      </c>
      <c r="N147" s="78">
        <v>1000</v>
      </c>
      <c r="O147" s="78">
        <v>0</v>
      </c>
      <c r="P147" s="78">
        <v>0</v>
      </c>
      <c r="Q147" s="79" t="s">
        <v>38</v>
      </c>
      <c r="R147" s="79" t="s">
        <v>38</v>
      </c>
      <c r="S147" s="80" t="s">
        <v>38</v>
      </c>
      <c r="T147" s="79"/>
      <c r="U147" s="81"/>
      <c r="V147" s="585"/>
      <c r="W147" s="77" t="s">
        <v>25</v>
      </c>
      <c r="X147" s="78">
        <v>1000</v>
      </c>
      <c r="Y147" s="78">
        <v>0</v>
      </c>
      <c r="Z147" s="78">
        <v>0</v>
      </c>
      <c r="AA147" s="79" t="s">
        <v>38</v>
      </c>
      <c r="AB147" s="79" t="s">
        <v>38</v>
      </c>
      <c r="AC147" s="80" t="s">
        <v>38</v>
      </c>
      <c r="AD147" s="558"/>
      <c r="AE147" s="585"/>
      <c r="AF147" s="77" t="s">
        <v>25</v>
      </c>
      <c r="AG147" s="78">
        <v>1000</v>
      </c>
      <c r="AH147" s="78"/>
      <c r="AI147" s="78">
        <v>3000</v>
      </c>
      <c r="AJ147" s="79" t="s">
        <v>44</v>
      </c>
      <c r="AK147" s="79">
        <v>3995</v>
      </c>
      <c r="AL147" s="80">
        <v>45127</v>
      </c>
      <c r="AM147" s="180"/>
      <c r="AN147" s="179"/>
    </row>
    <row r="148" spans="1:40" ht="23.25" customHeight="1" x14ac:dyDescent="0.25">
      <c r="A148" s="120"/>
      <c r="B148" s="879"/>
      <c r="C148" s="77" t="s">
        <v>26</v>
      </c>
      <c r="D148" s="78">
        <v>1000</v>
      </c>
      <c r="E148" s="78">
        <f>E149+10</f>
        <v>50</v>
      </c>
      <c r="F148" s="78">
        <v>0</v>
      </c>
      <c r="G148" s="79" t="s">
        <v>38</v>
      </c>
      <c r="H148" s="79" t="s">
        <v>38</v>
      </c>
      <c r="I148" s="80" t="s">
        <v>38</v>
      </c>
      <c r="J148" s="79"/>
      <c r="K148" s="81"/>
      <c r="L148" s="585"/>
      <c r="M148" s="77" t="s">
        <v>26</v>
      </c>
      <c r="N148" s="78">
        <v>1000</v>
      </c>
      <c r="O148" s="78">
        <v>0</v>
      </c>
      <c r="P148" s="78">
        <v>0</v>
      </c>
      <c r="Q148" s="79" t="s">
        <v>38</v>
      </c>
      <c r="R148" s="79" t="s">
        <v>38</v>
      </c>
      <c r="S148" s="80" t="s">
        <v>38</v>
      </c>
      <c r="T148" s="79"/>
      <c r="U148" s="81"/>
      <c r="V148" s="585"/>
      <c r="W148" s="77" t="s">
        <v>26</v>
      </c>
      <c r="X148" s="78">
        <v>1000</v>
      </c>
      <c r="Y148" s="78">
        <v>0</v>
      </c>
      <c r="Z148" s="78">
        <v>0</v>
      </c>
      <c r="AA148" s="79" t="s">
        <v>38</v>
      </c>
      <c r="AB148" s="79" t="s">
        <v>38</v>
      </c>
      <c r="AC148" s="80" t="s">
        <v>38</v>
      </c>
      <c r="AD148" s="558"/>
      <c r="AE148" s="585"/>
      <c r="AF148" s="77" t="s">
        <v>26</v>
      </c>
      <c r="AG148" s="78">
        <v>1000</v>
      </c>
      <c r="AH148" s="78"/>
      <c r="AI148" s="78"/>
      <c r="AJ148" s="79"/>
      <c r="AK148" s="79"/>
      <c r="AL148" s="80"/>
      <c r="AM148" s="180"/>
      <c r="AN148" s="179"/>
    </row>
    <row r="149" spans="1:40" ht="23.25" customHeight="1" x14ac:dyDescent="0.25">
      <c r="A149" s="120"/>
      <c r="B149" s="879"/>
      <c r="C149" s="77" t="s">
        <v>27</v>
      </c>
      <c r="D149" s="78">
        <v>1000</v>
      </c>
      <c r="E149" s="78">
        <f>E150+10</f>
        <v>40</v>
      </c>
      <c r="F149" s="78">
        <v>0</v>
      </c>
      <c r="G149" s="79" t="s">
        <v>38</v>
      </c>
      <c r="H149" s="79" t="s">
        <v>38</v>
      </c>
      <c r="I149" s="80" t="s">
        <v>38</v>
      </c>
      <c r="J149" s="79"/>
      <c r="K149" s="81"/>
      <c r="L149" s="585"/>
      <c r="M149" s="77" t="s">
        <v>27</v>
      </c>
      <c r="N149" s="78">
        <v>1000</v>
      </c>
      <c r="O149" s="78">
        <v>0</v>
      </c>
      <c r="P149" s="78">
        <v>0</v>
      </c>
      <c r="Q149" s="79" t="s">
        <v>38</v>
      </c>
      <c r="R149" s="79" t="s">
        <v>38</v>
      </c>
      <c r="S149" s="80" t="s">
        <v>38</v>
      </c>
      <c r="T149" s="79"/>
      <c r="U149" s="81"/>
      <c r="V149" s="585"/>
      <c r="W149" s="77" t="s">
        <v>27</v>
      </c>
      <c r="X149" s="78">
        <v>1000</v>
      </c>
      <c r="Y149" s="78">
        <v>0</v>
      </c>
      <c r="Z149" s="78">
        <v>0</v>
      </c>
      <c r="AA149" s="79" t="s">
        <v>38</v>
      </c>
      <c r="AB149" s="79" t="s">
        <v>38</v>
      </c>
      <c r="AC149" s="80" t="s">
        <v>38</v>
      </c>
      <c r="AD149" s="558"/>
      <c r="AE149" s="585"/>
      <c r="AF149" s="77" t="s">
        <v>27</v>
      </c>
      <c r="AG149" s="78">
        <v>1000</v>
      </c>
      <c r="AH149" s="78"/>
      <c r="AI149" s="78"/>
      <c r="AJ149" s="79"/>
      <c r="AK149" s="79"/>
      <c r="AL149" s="80"/>
      <c r="AM149" s="180"/>
      <c r="AN149" s="179"/>
    </row>
    <row r="150" spans="1:40" ht="23.25" customHeight="1" x14ac:dyDescent="0.25">
      <c r="A150" s="120"/>
      <c r="B150" s="879"/>
      <c r="C150" s="77" t="s">
        <v>28</v>
      </c>
      <c r="D150" s="78">
        <v>1000</v>
      </c>
      <c r="E150" s="78">
        <f>E151+10</f>
        <v>30</v>
      </c>
      <c r="F150" s="78">
        <v>0</v>
      </c>
      <c r="G150" s="79" t="s">
        <v>38</v>
      </c>
      <c r="H150" s="79" t="s">
        <v>38</v>
      </c>
      <c r="I150" s="80" t="s">
        <v>38</v>
      </c>
      <c r="J150" s="79"/>
      <c r="K150" s="81"/>
      <c r="L150" s="586"/>
      <c r="M150" s="77" t="s">
        <v>28</v>
      </c>
      <c r="N150" s="78">
        <v>1000</v>
      </c>
      <c r="O150" s="78">
        <v>0</v>
      </c>
      <c r="P150" s="78">
        <v>0</v>
      </c>
      <c r="Q150" s="79" t="s">
        <v>38</v>
      </c>
      <c r="R150" s="79" t="s">
        <v>38</v>
      </c>
      <c r="S150" s="80" t="s">
        <v>38</v>
      </c>
      <c r="T150" s="79"/>
      <c r="U150" s="81"/>
      <c r="V150" s="586"/>
      <c r="W150" s="77" t="s">
        <v>28</v>
      </c>
      <c r="X150" s="78">
        <v>1000</v>
      </c>
      <c r="Y150" s="78">
        <v>0</v>
      </c>
      <c r="Z150" s="78">
        <v>0</v>
      </c>
      <c r="AA150" s="79" t="s">
        <v>38</v>
      </c>
      <c r="AB150" s="79" t="s">
        <v>38</v>
      </c>
      <c r="AC150" s="80" t="s">
        <v>38</v>
      </c>
      <c r="AD150" s="558"/>
      <c r="AE150" s="586"/>
      <c r="AF150" s="77" t="s">
        <v>28</v>
      </c>
      <c r="AG150" s="78"/>
      <c r="AH150" s="78"/>
      <c r="AI150" s="78"/>
      <c r="AJ150" s="79"/>
      <c r="AK150" s="79"/>
      <c r="AL150" s="80"/>
      <c r="AM150" s="180"/>
      <c r="AN150" s="179"/>
    </row>
    <row r="151" spans="1:40" ht="23.25" customHeight="1" x14ac:dyDescent="0.25">
      <c r="A151" s="120"/>
      <c r="B151" s="879"/>
      <c r="C151" s="77" t="s">
        <v>29</v>
      </c>
      <c r="D151" s="78">
        <v>1000</v>
      </c>
      <c r="E151" s="78">
        <f>E152+10</f>
        <v>20</v>
      </c>
      <c r="F151" s="78">
        <v>0</v>
      </c>
      <c r="G151" s="79" t="s">
        <v>38</v>
      </c>
      <c r="H151" s="79" t="s">
        <v>38</v>
      </c>
      <c r="I151" s="80" t="s">
        <v>38</v>
      </c>
      <c r="J151" s="79"/>
      <c r="K151" s="81"/>
      <c r="L151" s="587"/>
      <c r="M151" s="77" t="s">
        <v>29</v>
      </c>
      <c r="N151" s="78">
        <v>1000</v>
      </c>
      <c r="O151" s="78">
        <v>0</v>
      </c>
      <c r="P151" s="78">
        <v>0</v>
      </c>
      <c r="Q151" s="79" t="s">
        <v>38</v>
      </c>
      <c r="R151" s="79" t="s">
        <v>38</v>
      </c>
      <c r="S151" s="80" t="s">
        <v>38</v>
      </c>
      <c r="T151" s="79"/>
      <c r="U151" s="81"/>
      <c r="V151" s="587"/>
      <c r="W151" s="77" t="s">
        <v>29</v>
      </c>
      <c r="X151" s="78">
        <v>1000</v>
      </c>
      <c r="Y151" s="78">
        <v>0</v>
      </c>
      <c r="Z151" s="78">
        <v>0</v>
      </c>
      <c r="AA151" s="79" t="s">
        <v>38</v>
      </c>
      <c r="AB151" s="79" t="s">
        <v>38</v>
      </c>
      <c r="AC151" s="80" t="s">
        <v>38</v>
      </c>
      <c r="AD151" s="558"/>
      <c r="AE151" s="587"/>
      <c r="AF151" s="77" t="s">
        <v>29</v>
      </c>
      <c r="AG151" s="78"/>
      <c r="AH151" s="78"/>
      <c r="AI151" s="78"/>
      <c r="AJ151" s="79"/>
      <c r="AK151" s="79"/>
      <c r="AL151" s="80"/>
      <c r="AM151" s="180"/>
      <c r="AN151" s="179"/>
    </row>
    <row r="152" spans="1:40" ht="23.25" customHeight="1" x14ac:dyDescent="0.25">
      <c r="A152" s="120"/>
      <c r="B152" s="879"/>
      <c r="C152" s="83" t="s">
        <v>30</v>
      </c>
      <c r="D152" s="84">
        <v>1000</v>
      </c>
      <c r="E152" s="78">
        <v>10</v>
      </c>
      <c r="F152" s="78">
        <v>0</v>
      </c>
      <c r="G152" s="79" t="s">
        <v>38</v>
      </c>
      <c r="H152" s="79" t="s">
        <v>38</v>
      </c>
      <c r="I152" s="80" t="s">
        <v>38</v>
      </c>
      <c r="J152" s="85"/>
      <c r="K152" s="86"/>
      <c r="L152" s="588"/>
      <c r="M152" s="83" t="s">
        <v>30</v>
      </c>
      <c r="N152" s="42">
        <v>500</v>
      </c>
      <c r="O152" s="78">
        <v>0</v>
      </c>
      <c r="P152" s="78">
        <v>0</v>
      </c>
      <c r="Q152" s="79" t="s">
        <v>38</v>
      </c>
      <c r="R152" s="79" t="s">
        <v>38</v>
      </c>
      <c r="S152" s="80" t="s">
        <v>38</v>
      </c>
      <c r="T152" s="79"/>
      <c r="U152" s="81"/>
      <c r="V152" s="588"/>
      <c r="W152" s="83" t="s">
        <v>30</v>
      </c>
      <c r="X152" s="42">
        <v>500</v>
      </c>
      <c r="Y152" s="78">
        <v>0</v>
      </c>
      <c r="Z152" s="78">
        <v>0</v>
      </c>
      <c r="AA152" s="79" t="s">
        <v>38</v>
      </c>
      <c r="AB152" s="79" t="s">
        <v>38</v>
      </c>
      <c r="AC152" s="80" t="s">
        <v>38</v>
      </c>
      <c r="AD152" s="558"/>
      <c r="AE152" s="588"/>
      <c r="AF152" s="83" t="s">
        <v>30</v>
      </c>
      <c r="AG152" s="42"/>
      <c r="AH152" s="78"/>
      <c r="AI152" s="78"/>
      <c r="AJ152" s="79"/>
      <c r="AK152" s="79"/>
      <c r="AL152" s="80"/>
      <c r="AM152" s="181"/>
      <c r="AN152" s="182"/>
    </row>
    <row r="153" spans="1:40" ht="23.25" customHeight="1" x14ac:dyDescent="0.25">
      <c r="A153" s="121"/>
      <c r="B153" s="880"/>
      <c r="C153" s="89"/>
      <c r="D153" s="90">
        <f>SUM(D141:D152)</f>
        <v>12000</v>
      </c>
      <c r="E153" s="90">
        <f>SUM(E141:E152)</f>
        <v>240</v>
      </c>
      <c r="F153" s="90">
        <f>SUM(F141:F152)</f>
        <v>6000</v>
      </c>
      <c r="G153" s="91"/>
      <c r="H153" s="91"/>
      <c r="I153" s="92"/>
      <c r="J153" s="91"/>
      <c r="K153" s="93"/>
      <c r="L153" s="584"/>
      <c r="M153" s="89"/>
      <c r="N153" s="90">
        <f>SUM(N140:N152)</f>
        <v>23500</v>
      </c>
      <c r="O153" s="90">
        <f>SUM(O140:O152)</f>
        <v>240</v>
      </c>
      <c r="P153" s="90">
        <f>SUM(P140:P152)</f>
        <v>23500</v>
      </c>
      <c r="Q153" s="91"/>
      <c r="R153" s="91"/>
      <c r="S153" s="91"/>
      <c r="T153" s="91"/>
      <c r="U153" s="93"/>
      <c r="V153" s="584"/>
      <c r="W153" s="89"/>
      <c r="X153" s="90">
        <f>SUM(X140:X152)</f>
        <v>35000</v>
      </c>
      <c r="Y153" s="90">
        <f>SUM(Y140:Y152)</f>
        <v>240</v>
      </c>
      <c r="Z153" s="90">
        <f>SUM(Z140:Z152)</f>
        <v>35000</v>
      </c>
      <c r="AA153" s="91"/>
      <c r="AB153" s="91"/>
      <c r="AC153" s="91"/>
      <c r="AD153" s="91"/>
      <c r="AE153" s="584"/>
      <c r="AF153" s="89"/>
      <c r="AG153" s="90">
        <f>SUM(AG140:AG152)</f>
        <v>44000</v>
      </c>
      <c r="AH153" s="90">
        <f>SUM(AH140:AH152)</f>
        <v>240</v>
      </c>
      <c r="AI153" s="90">
        <f>SUM(AI140:AI152)</f>
        <v>44000</v>
      </c>
      <c r="AJ153" s="91"/>
      <c r="AK153" s="91"/>
      <c r="AL153" s="91"/>
      <c r="AM153" s="90"/>
      <c r="AN153" s="91"/>
    </row>
    <row r="154" spans="1:40" ht="23.25" customHeight="1" x14ac:dyDescent="0.25">
      <c r="B154" s="106"/>
      <c r="C154" s="65"/>
      <c r="D154" s="66"/>
      <c r="E154" s="66"/>
      <c r="F154" s="66"/>
      <c r="G154" s="67"/>
      <c r="H154" s="67"/>
      <c r="I154" s="68"/>
      <c r="J154" s="67"/>
      <c r="K154" s="67"/>
      <c r="L154" s="589"/>
      <c r="M154" s="67"/>
      <c r="N154" s="66"/>
      <c r="O154" s="66"/>
      <c r="P154" s="66"/>
      <c r="Q154" s="67"/>
      <c r="R154" s="67"/>
      <c r="S154" s="67"/>
      <c r="T154" s="67"/>
      <c r="U154" s="67"/>
      <c r="V154" s="589"/>
      <c r="W154" s="67"/>
      <c r="X154" s="66"/>
      <c r="Y154" s="66"/>
      <c r="Z154" s="66"/>
      <c r="AA154" s="67"/>
      <c r="AB154" s="67"/>
      <c r="AC154" s="67"/>
      <c r="AD154" s="67"/>
      <c r="AE154" s="589"/>
      <c r="AF154" s="67"/>
      <c r="AG154" s="66"/>
      <c r="AH154" s="66"/>
      <c r="AI154" s="66"/>
      <c r="AJ154" s="67"/>
      <c r="AK154" s="67"/>
      <c r="AL154" s="67"/>
      <c r="AM154" s="777"/>
      <c r="AN154" s="123"/>
    </row>
    <row r="155" spans="1:40" ht="23.25" customHeight="1" x14ac:dyDescent="0.25">
      <c r="B155" s="107"/>
      <c r="C155" s="70"/>
      <c r="D155" s="71"/>
      <c r="E155" s="72"/>
      <c r="F155" s="73"/>
      <c r="G155" s="72"/>
      <c r="H155" s="73"/>
      <c r="I155" s="73"/>
      <c r="J155" s="73"/>
      <c r="K155" s="74"/>
      <c r="L155" s="585"/>
      <c r="M155" s="75" t="s">
        <v>42</v>
      </c>
      <c r="N155" s="76">
        <f>D168</f>
        <v>12000</v>
      </c>
      <c r="O155" s="76">
        <f>E168</f>
        <v>160</v>
      </c>
      <c r="P155" s="76">
        <f>F168</f>
        <v>13000</v>
      </c>
      <c r="Q155" s="72"/>
      <c r="R155" s="73"/>
      <c r="S155" s="73"/>
      <c r="T155" s="73"/>
      <c r="U155" s="74"/>
      <c r="V155" s="585"/>
      <c r="W155" s="75" t="s">
        <v>42</v>
      </c>
      <c r="X155" s="76">
        <f>N168</f>
        <v>24000</v>
      </c>
      <c r="Y155" s="76">
        <f>O168</f>
        <v>1810</v>
      </c>
      <c r="Z155" s="76">
        <f>P168</f>
        <v>13000</v>
      </c>
      <c r="AA155" s="72"/>
      <c r="AB155" s="73"/>
      <c r="AC155" s="73"/>
      <c r="AD155" s="73"/>
      <c r="AE155" s="585"/>
      <c r="AF155" s="75" t="s">
        <v>42</v>
      </c>
      <c r="AG155" s="76">
        <f>X168</f>
        <v>36000</v>
      </c>
      <c r="AH155" s="76">
        <f>Y168</f>
        <v>2260</v>
      </c>
      <c r="AI155" s="76">
        <f>Z168</f>
        <v>38200</v>
      </c>
      <c r="AJ155" s="72"/>
      <c r="AK155" s="73"/>
      <c r="AL155" s="73"/>
      <c r="AM155" s="776" t="s">
        <v>221</v>
      </c>
      <c r="AN155" s="183" t="s">
        <v>36</v>
      </c>
    </row>
    <row r="156" spans="1:40" ht="23.25" customHeight="1" x14ac:dyDescent="0.25">
      <c r="A156" s="97" t="s">
        <v>85</v>
      </c>
      <c r="B156" s="108">
        <v>75</v>
      </c>
      <c r="C156" s="77" t="s">
        <v>19</v>
      </c>
      <c r="D156" s="78">
        <v>1000</v>
      </c>
      <c r="E156" s="78">
        <f>E157+10</f>
        <v>50</v>
      </c>
      <c r="F156" s="78">
        <v>0</v>
      </c>
      <c r="G156" s="79" t="s">
        <v>38</v>
      </c>
      <c r="H156" s="79" t="s">
        <v>38</v>
      </c>
      <c r="I156" s="80" t="s">
        <v>38</v>
      </c>
      <c r="J156" s="79"/>
      <c r="K156" s="81"/>
      <c r="L156" s="589"/>
      <c r="M156" s="77" t="s">
        <v>19</v>
      </c>
      <c r="N156" s="78">
        <v>1000</v>
      </c>
      <c r="O156" s="78">
        <v>0</v>
      </c>
      <c r="P156" s="78">
        <v>0</v>
      </c>
      <c r="Q156" s="79" t="s">
        <v>38</v>
      </c>
      <c r="R156" s="79" t="s">
        <v>38</v>
      </c>
      <c r="S156" s="80" t="s">
        <v>38</v>
      </c>
      <c r="T156" s="79"/>
      <c r="U156" s="81"/>
      <c r="V156" s="589"/>
      <c r="W156" s="77" t="s">
        <v>19</v>
      </c>
      <c r="X156" s="78">
        <v>1000</v>
      </c>
      <c r="Y156" s="78">
        <f t="shared" ref="Y156:Y162" si="6">Y157+10</f>
        <v>90</v>
      </c>
      <c r="Z156" s="78">
        <v>0</v>
      </c>
      <c r="AA156" s="79" t="s">
        <v>38</v>
      </c>
      <c r="AB156" s="79" t="s">
        <v>38</v>
      </c>
      <c r="AC156" s="80" t="s">
        <v>38</v>
      </c>
      <c r="AD156" s="651"/>
      <c r="AE156" s="589"/>
      <c r="AF156" s="77" t="s">
        <v>19</v>
      </c>
      <c r="AG156" s="78">
        <v>1000</v>
      </c>
      <c r="AH156" s="78">
        <v>70</v>
      </c>
      <c r="AI156" s="78"/>
      <c r="AJ156" s="79"/>
      <c r="AK156" s="79"/>
      <c r="AL156" s="80"/>
      <c r="AM156" s="177">
        <f>AG168+AH168-AI168</f>
        <v>8340</v>
      </c>
      <c r="AN156" s="178" t="s">
        <v>1028</v>
      </c>
    </row>
    <row r="157" spans="1:40" ht="23.25" customHeight="1" x14ac:dyDescent="0.25">
      <c r="A157" s="120"/>
      <c r="B157" s="879" t="s">
        <v>88</v>
      </c>
      <c r="C157" s="77" t="s">
        <v>20</v>
      </c>
      <c r="D157" s="78">
        <v>1000</v>
      </c>
      <c r="E157" s="78">
        <f>E158+10</f>
        <v>40</v>
      </c>
      <c r="F157" s="78">
        <v>0</v>
      </c>
      <c r="G157" s="79" t="s">
        <v>38</v>
      </c>
      <c r="H157" s="79" t="s">
        <v>38</v>
      </c>
      <c r="I157" s="80" t="s">
        <v>38</v>
      </c>
      <c r="J157" s="79"/>
      <c r="K157" s="81"/>
      <c r="L157" s="585"/>
      <c r="M157" s="77" t="s">
        <v>20</v>
      </c>
      <c r="N157" s="78">
        <v>1000</v>
      </c>
      <c r="O157" s="78">
        <f t="shared" ref="O157:O165" si="7">O158+10</f>
        <v>200</v>
      </c>
      <c r="P157" s="78">
        <v>0</v>
      </c>
      <c r="Q157" s="79" t="s">
        <v>38</v>
      </c>
      <c r="R157" s="79" t="s">
        <v>38</v>
      </c>
      <c r="S157" s="80" t="s">
        <v>38</v>
      </c>
      <c r="T157" s="79"/>
      <c r="U157" s="81"/>
      <c r="V157" s="585"/>
      <c r="W157" s="77" t="s">
        <v>20</v>
      </c>
      <c r="X157" s="78">
        <v>1000</v>
      </c>
      <c r="Y157" s="78">
        <f t="shared" si="6"/>
        <v>80</v>
      </c>
      <c r="Z157" s="78">
        <v>0</v>
      </c>
      <c r="AA157" s="79" t="s">
        <v>38</v>
      </c>
      <c r="AB157" s="79" t="s">
        <v>38</v>
      </c>
      <c r="AC157" s="80" t="s">
        <v>38</v>
      </c>
      <c r="AD157" s="558"/>
      <c r="AE157" s="585"/>
      <c r="AF157" s="77" t="s">
        <v>20</v>
      </c>
      <c r="AG157" s="78">
        <v>1000</v>
      </c>
      <c r="AH157" s="78">
        <v>60</v>
      </c>
      <c r="AI157" s="78"/>
      <c r="AJ157" s="79"/>
      <c r="AK157" s="79"/>
      <c r="AL157" s="80"/>
      <c r="AM157" s="180"/>
      <c r="AN157" s="179"/>
    </row>
    <row r="158" spans="1:40" ht="23.25" customHeight="1" x14ac:dyDescent="0.25">
      <c r="A158" s="120"/>
      <c r="B158" s="879"/>
      <c r="C158" s="77" t="s">
        <v>21</v>
      </c>
      <c r="D158" s="78">
        <v>1000</v>
      </c>
      <c r="E158" s="78">
        <f>E159+10</f>
        <v>30</v>
      </c>
      <c r="F158" s="78">
        <v>0</v>
      </c>
      <c r="G158" s="79" t="s">
        <v>38</v>
      </c>
      <c r="H158" s="79" t="s">
        <v>38</v>
      </c>
      <c r="I158" s="80" t="s">
        <v>38</v>
      </c>
      <c r="J158" s="79"/>
      <c r="K158" s="81"/>
      <c r="L158" s="585"/>
      <c r="M158" s="77" t="s">
        <v>21</v>
      </c>
      <c r="N158" s="78">
        <v>1000</v>
      </c>
      <c r="O158" s="78">
        <f t="shared" si="7"/>
        <v>190</v>
      </c>
      <c r="P158" s="78">
        <v>0</v>
      </c>
      <c r="Q158" s="79" t="s">
        <v>38</v>
      </c>
      <c r="R158" s="79" t="s">
        <v>38</v>
      </c>
      <c r="S158" s="80" t="s">
        <v>38</v>
      </c>
      <c r="T158" s="79"/>
      <c r="U158" s="81"/>
      <c r="V158" s="585"/>
      <c r="W158" s="77" t="s">
        <v>21</v>
      </c>
      <c r="X158" s="78">
        <v>1000</v>
      </c>
      <c r="Y158" s="78">
        <f t="shared" si="6"/>
        <v>70</v>
      </c>
      <c r="Z158" s="78">
        <v>0</v>
      </c>
      <c r="AA158" s="79" t="s">
        <v>38</v>
      </c>
      <c r="AB158" s="79" t="s">
        <v>38</v>
      </c>
      <c r="AC158" s="80" t="s">
        <v>38</v>
      </c>
      <c r="AD158" s="558"/>
      <c r="AE158" s="585"/>
      <c r="AF158" s="77" t="s">
        <v>21</v>
      </c>
      <c r="AG158" s="78">
        <v>1000</v>
      </c>
      <c r="AH158" s="78">
        <v>50</v>
      </c>
      <c r="AI158" s="78"/>
      <c r="AJ158" s="79"/>
      <c r="AK158" s="79"/>
      <c r="AL158" s="80"/>
      <c r="AM158" s="180"/>
      <c r="AN158" s="179"/>
    </row>
    <row r="159" spans="1:40" ht="23.25" customHeight="1" x14ac:dyDescent="0.25">
      <c r="A159" s="120"/>
      <c r="B159" s="879"/>
      <c r="C159" s="77" t="s">
        <v>22</v>
      </c>
      <c r="D159" s="78">
        <v>1000</v>
      </c>
      <c r="E159" s="78">
        <f>E160+10</f>
        <v>20</v>
      </c>
      <c r="F159" s="78">
        <v>0</v>
      </c>
      <c r="G159" s="79" t="s">
        <v>38</v>
      </c>
      <c r="H159" s="79" t="s">
        <v>38</v>
      </c>
      <c r="I159" s="80" t="s">
        <v>38</v>
      </c>
      <c r="J159" s="79"/>
      <c r="K159" s="81"/>
      <c r="L159" s="585"/>
      <c r="M159" s="77" t="s">
        <v>22</v>
      </c>
      <c r="N159" s="78">
        <v>1000</v>
      </c>
      <c r="O159" s="78">
        <f t="shared" si="7"/>
        <v>180</v>
      </c>
      <c r="P159" s="78">
        <v>0</v>
      </c>
      <c r="Q159" s="79" t="s">
        <v>38</v>
      </c>
      <c r="R159" s="79" t="s">
        <v>38</v>
      </c>
      <c r="S159" s="80" t="s">
        <v>38</v>
      </c>
      <c r="T159" s="79"/>
      <c r="U159" s="81"/>
      <c r="V159" s="585"/>
      <c r="W159" s="77" t="s">
        <v>22</v>
      </c>
      <c r="X159" s="78">
        <v>1000</v>
      </c>
      <c r="Y159" s="78">
        <f t="shared" si="6"/>
        <v>60</v>
      </c>
      <c r="Z159" s="78">
        <v>0</v>
      </c>
      <c r="AA159" s="79" t="s">
        <v>38</v>
      </c>
      <c r="AB159" s="79" t="s">
        <v>38</v>
      </c>
      <c r="AC159" s="80" t="s">
        <v>38</v>
      </c>
      <c r="AD159" s="558"/>
      <c r="AE159" s="585"/>
      <c r="AF159" s="77" t="s">
        <v>22</v>
      </c>
      <c r="AG159" s="78">
        <v>1000</v>
      </c>
      <c r="AH159" s="78">
        <v>40</v>
      </c>
      <c r="AI159" s="78"/>
      <c r="AJ159" s="79"/>
      <c r="AK159" s="79"/>
      <c r="AL159" s="80" t="s">
        <v>250</v>
      </c>
      <c r="AM159" s="180">
        <v>8000</v>
      </c>
      <c r="AN159" s="179" t="s">
        <v>949</v>
      </c>
    </row>
    <row r="160" spans="1:40" ht="23.25" customHeight="1" x14ac:dyDescent="0.25">
      <c r="A160" s="120"/>
      <c r="B160" s="879"/>
      <c r="C160" s="77" t="s">
        <v>23</v>
      </c>
      <c r="D160" s="78">
        <v>1000</v>
      </c>
      <c r="E160" s="78">
        <f>E161+10</f>
        <v>10</v>
      </c>
      <c r="F160" s="78">
        <v>0</v>
      </c>
      <c r="G160" s="79" t="s">
        <v>38</v>
      </c>
      <c r="H160" s="79" t="s">
        <v>38</v>
      </c>
      <c r="I160" s="80" t="s">
        <v>38</v>
      </c>
      <c r="J160" s="79"/>
      <c r="K160" s="81"/>
      <c r="L160" s="585"/>
      <c r="M160" s="77" t="s">
        <v>23</v>
      </c>
      <c r="N160" s="78">
        <v>1000</v>
      </c>
      <c r="O160" s="78">
        <f t="shared" si="7"/>
        <v>170</v>
      </c>
      <c r="P160" s="78">
        <v>0</v>
      </c>
      <c r="Q160" s="79" t="s">
        <v>38</v>
      </c>
      <c r="R160" s="79" t="s">
        <v>38</v>
      </c>
      <c r="S160" s="80" t="s">
        <v>38</v>
      </c>
      <c r="T160" s="79"/>
      <c r="U160" s="81"/>
      <c r="V160" s="585"/>
      <c r="W160" s="77" t="s">
        <v>23</v>
      </c>
      <c r="X160" s="78">
        <v>1000</v>
      </c>
      <c r="Y160" s="78">
        <f t="shared" si="6"/>
        <v>50</v>
      </c>
      <c r="Z160" s="78">
        <v>0</v>
      </c>
      <c r="AA160" s="79" t="s">
        <v>38</v>
      </c>
      <c r="AB160" s="79" t="s">
        <v>38</v>
      </c>
      <c r="AC160" s="80" t="s">
        <v>38</v>
      </c>
      <c r="AD160" s="558"/>
      <c r="AE160" s="585"/>
      <c r="AF160" s="77" t="s">
        <v>23</v>
      </c>
      <c r="AG160" s="78">
        <v>1000</v>
      </c>
      <c r="AH160" s="78">
        <v>30</v>
      </c>
      <c r="AI160" s="78"/>
      <c r="AJ160" s="79"/>
      <c r="AK160" s="79"/>
      <c r="AL160" s="80"/>
      <c r="AM160" s="180">
        <v>340</v>
      </c>
      <c r="AN160" s="179" t="s">
        <v>951</v>
      </c>
    </row>
    <row r="161" spans="1:40" ht="23.25" customHeight="1" x14ac:dyDescent="0.25">
      <c r="A161" s="120"/>
      <c r="B161" s="879"/>
      <c r="C161" s="77" t="s">
        <v>24</v>
      </c>
      <c r="D161" s="78">
        <v>1000</v>
      </c>
      <c r="E161" s="78">
        <v>0</v>
      </c>
      <c r="F161" s="78">
        <v>6000</v>
      </c>
      <c r="G161" s="79" t="s">
        <v>38</v>
      </c>
      <c r="H161" s="79">
        <v>303</v>
      </c>
      <c r="I161" s="80">
        <v>44003</v>
      </c>
      <c r="J161" s="79" t="s">
        <v>914</v>
      </c>
      <c r="K161" s="81"/>
      <c r="L161" s="585"/>
      <c r="M161" s="77" t="s">
        <v>24</v>
      </c>
      <c r="N161" s="78">
        <v>1000</v>
      </c>
      <c r="O161" s="78">
        <f t="shared" si="7"/>
        <v>160</v>
      </c>
      <c r="P161" s="78">
        <v>0</v>
      </c>
      <c r="Q161" s="79" t="s">
        <v>38</v>
      </c>
      <c r="R161" s="79" t="s">
        <v>38</v>
      </c>
      <c r="S161" s="80" t="s">
        <v>38</v>
      </c>
      <c r="T161" s="79"/>
      <c r="U161" s="81"/>
      <c r="V161" s="585"/>
      <c r="W161" s="77" t="s">
        <v>24</v>
      </c>
      <c r="X161" s="78">
        <v>1000</v>
      </c>
      <c r="Y161" s="78">
        <f t="shared" si="6"/>
        <v>40</v>
      </c>
      <c r="Z161" s="78">
        <v>0</v>
      </c>
      <c r="AA161" s="79" t="s">
        <v>38</v>
      </c>
      <c r="AB161" s="79" t="s">
        <v>38</v>
      </c>
      <c r="AC161" s="80" t="s">
        <v>38</v>
      </c>
      <c r="AD161" s="558"/>
      <c r="AE161" s="585"/>
      <c r="AF161" s="77" t="s">
        <v>24</v>
      </c>
      <c r="AG161" s="78">
        <v>1000</v>
      </c>
      <c r="AH161" s="78">
        <v>20</v>
      </c>
      <c r="AI161" s="78"/>
      <c r="AJ161" s="79"/>
      <c r="AK161" s="79"/>
      <c r="AL161" s="80"/>
      <c r="AM161" s="180"/>
      <c r="AN161" s="179"/>
    </row>
    <row r="162" spans="1:40" ht="23.25" customHeight="1" x14ac:dyDescent="0.25">
      <c r="A162" s="120"/>
      <c r="B162" s="879"/>
      <c r="C162" s="77" t="s">
        <v>25</v>
      </c>
      <c r="D162" s="78">
        <v>1000</v>
      </c>
      <c r="E162" s="78">
        <v>0</v>
      </c>
      <c r="F162" s="78">
        <v>1000</v>
      </c>
      <c r="G162" s="79" t="s">
        <v>38</v>
      </c>
      <c r="H162" s="79">
        <v>330</v>
      </c>
      <c r="I162" s="80">
        <v>44016</v>
      </c>
      <c r="J162" s="172">
        <v>44013</v>
      </c>
      <c r="K162" s="81"/>
      <c r="L162" s="585"/>
      <c r="M162" s="77" t="s">
        <v>25</v>
      </c>
      <c r="N162" s="78">
        <v>1000</v>
      </c>
      <c r="O162" s="78">
        <f t="shared" si="7"/>
        <v>150</v>
      </c>
      <c r="P162" s="78">
        <v>0</v>
      </c>
      <c r="Q162" s="79" t="s">
        <v>38</v>
      </c>
      <c r="R162" s="79" t="s">
        <v>38</v>
      </c>
      <c r="S162" s="80" t="s">
        <v>38</v>
      </c>
      <c r="T162" s="79"/>
      <c r="U162" s="81"/>
      <c r="V162" s="585"/>
      <c r="W162" s="77" t="s">
        <v>25</v>
      </c>
      <c r="X162" s="78">
        <v>1000</v>
      </c>
      <c r="Y162" s="78">
        <f t="shared" si="6"/>
        <v>30</v>
      </c>
      <c r="Z162" s="78">
        <v>0</v>
      </c>
      <c r="AA162" s="79" t="s">
        <v>38</v>
      </c>
      <c r="AB162" s="79" t="s">
        <v>38</v>
      </c>
      <c r="AC162" s="80" t="s">
        <v>38</v>
      </c>
      <c r="AD162" s="558"/>
      <c r="AE162" s="585"/>
      <c r="AF162" s="77" t="s">
        <v>25</v>
      </c>
      <c r="AG162" s="78">
        <v>1000</v>
      </c>
      <c r="AH162" s="78">
        <v>10</v>
      </c>
      <c r="AI162" s="78"/>
      <c r="AJ162" s="79"/>
      <c r="AK162" s="79"/>
      <c r="AL162" s="80"/>
      <c r="AM162" s="180"/>
      <c r="AN162" s="179"/>
    </row>
    <row r="163" spans="1:40" ht="23.25" customHeight="1" x14ac:dyDescent="0.25">
      <c r="A163" s="120"/>
      <c r="B163" s="879"/>
      <c r="C163" s="77" t="s">
        <v>26</v>
      </c>
      <c r="D163" s="78">
        <v>1000</v>
      </c>
      <c r="E163" s="78">
        <v>10</v>
      </c>
      <c r="F163" s="78">
        <v>0</v>
      </c>
      <c r="G163" s="79" t="s">
        <v>38</v>
      </c>
      <c r="H163" s="79" t="s">
        <v>38</v>
      </c>
      <c r="I163" s="80" t="s">
        <v>38</v>
      </c>
      <c r="J163" s="79"/>
      <c r="K163" s="81"/>
      <c r="L163" s="611"/>
      <c r="M163" s="77" t="s">
        <v>26</v>
      </c>
      <c r="N163" s="78">
        <v>1000</v>
      </c>
      <c r="O163" s="78">
        <f t="shared" si="7"/>
        <v>140</v>
      </c>
      <c r="P163" s="78">
        <v>0</v>
      </c>
      <c r="Q163" s="79" t="s">
        <v>38</v>
      </c>
      <c r="R163" s="79" t="s">
        <v>38</v>
      </c>
      <c r="S163" s="80" t="s">
        <v>38</v>
      </c>
      <c r="T163" s="79"/>
      <c r="U163" s="81"/>
      <c r="V163" s="611"/>
      <c r="W163" s="77" t="s">
        <v>26</v>
      </c>
      <c r="X163" s="78">
        <v>1000</v>
      </c>
      <c r="Y163" s="78">
        <f>Y164+10</f>
        <v>20</v>
      </c>
      <c r="Z163" s="78">
        <v>0</v>
      </c>
      <c r="AA163" s="79" t="s">
        <v>38</v>
      </c>
      <c r="AB163" s="79" t="s">
        <v>38</v>
      </c>
      <c r="AC163" s="80" t="s">
        <v>38</v>
      </c>
      <c r="AD163" s="558"/>
      <c r="AE163" s="611"/>
      <c r="AF163" s="77" t="s">
        <v>26</v>
      </c>
      <c r="AG163" s="78">
        <v>1000</v>
      </c>
      <c r="AH163" s="78"/>
      <c r="AI163" s="78"/>
      <c r="AJ163" s="79"/>
      <c r="AK163" s="79"/>
      <c r="AL163" s="80"/>
      <c r="AM163" s="180"/>
      <c r="AN163" s="179"/>
    </row>
    <row r="164" spans="1:40" ht="30" x14ac:dyDescent="0.25">
      <c r="A164" s="120"/>
      <c r="B164" s="879"/>
      <c r="C164" s="77" t="s">
        <v>27</v>
      </c>
      <c r="D164" s="78">
        <v>1000</v>
      </c>
      <c r="E164" s="78">
        <v>0</v>
      </c>
      <c r="F164" s="78">
        <v>6000</v>
      </c>
      <c r="G164" s="79" t="s">
        <v>38</v>
      </c>
      <c r="H164" s="79">
        <v>471</v>
      </c>
      <c r="I164" s="80">
        <v>44086</v>
      </c>
      <c r="J164" s="101" t="s">
        <v>915</v>
      </c>
      <c r="K164" s="81"/>
      <c r="L164" s="585"/>
      <c r="M164" s="77" t="s">
        <v>27</v>
      </c>
      <c r="N164" s="78">
        <v>1000</v>
      </c>
      <c r="O164" s="78">
        <f t="shared" si="7"/>
        <v>130</v>
      </c>
      <c r="P164" s="78">
        <v>0</v>
      </c>
      <c r="Q164" s="79" t="s">
        <v>38</v>
      </c>
      <c r="R164" s="79" t="s">
        <v>38</v>
      </c>
      <c r="S164" s="80" t="s">
        <v>38</v>
      </c>
      <c r="T164" s="79"/>
      <c r="U164" s="81"/>
      <c r="V164" s="585"/>
      <c r="W164" s="77" t="s">
        <v>27</v>
      </c>
      <c r="X164" s="78">
        <v>1000</v>
      </c>
      <c r="Y164" s="78">
        <v>10</v>
      </c>
      <c r="Z164" s="78">
        <v>0</v>
      </c>
      <c r="AA164" s="79" t="s">
        <v>38</v>
      </c>
      <c r="AB164" s="79" t="s">
        <v>38</v>
      </c>
      <c r="AC164" s="80" t="s">
        <v>38</v>
      </c>
      <c r="AD164" s="558"/>
      <c r="AE164" s="585"/>
      <c r="AF164" s="77" t="s">
        <v>27</v>
      </c>
      <c r="AG164" s="78"/>
      <c r="AH164" s="78"/>
      <c r="AI164" s="78"/>
      <c r="AJ164" s="79"/>
      <c r="AK164" s="79"/>
      <c r="AL164" s="80"/>
      <c r="AM164" s="180"/>
      <c r="AN164" s="179"/>
    </row>
    <row r="165" spans="1:40" ht="23.25" customHeight="1" x14ac:dyDescent="0.25">
      <c r="A165" s="120"/>
      <c r="B165" s="879"/>
      <c r="C165" s="77" t="s">
        <v>28</v>
      </c>
      <c r="D165" s="78">
        <v>1000</v>
      </c>
      <c r="E165" s="78">
        <v>0</v>
      </c>
      <c r="F165" s="78">
        <v>0</v>
      </c>
      <c r="G165" s="79" t="s">
        <v>38</v>
      </c>
      <c r="H165" s="79" t="s">
        <v>38</v>
      </c>
      <c r="I165" s="80" t="s">
        <v>38</v>
      </c>
      <c r="J165" s="79"/>
      <c r="K165" s="81"/>
      <c r="L165" s="586"/>
      <c r="M165" s="77" t="s">
        <v>28</v>
      </c>
      <c r="N165" s="78">
        <v>1000</v>
      </c>
      <c r="O165" s="78">
        <f t="shared" si="7"/>
        <v>120</v>
      </c>
      <c r="P165" s="78">
        <v>0</v>
      </c>
      <c r="Q165" s="79" t="s">
        <v>38</v>
      </c>
      <c r="R165" s="79" t="s">
        <v>38</v>
      </c>
      <c r="S165" s="80" t="s">
        <v>38</v>
      </c>
      <c r="T165" s="79"/>
      <c r="U165" s="81"/>
      <c r="V165" s="586"/>
      <c r="W165" s="77" t="s">
        <v>28</v>
      </c>
      <c r="X165" s="78">
        <v>1000</v>
      </c>
      <c r="Y165" s="78">
        <v>0</v>
      </c>
      <c r="Z165" s="78">
        <v>25200</v>
      </c>
      <c r="AA165" s="79" t="s">
        <v>47</v>
      </c>
      <c r="AB165" s="79" t="s">
        <v>38</v>
      </c>
      <c r="AC165" s="80" t="s">
        <v>38</v>
      </c>
      <c r="AD165" s="558"/>
      <c r="AE165" s="586"/>
      <c r="AF165" s="77" t="s">
        <v>28</v>
      </c>
      <c r="AG165" s="78"/>
      <c r="AH165" s="78"/>
      <c r="AI165" s="78"/>
      <c r="AJ165" s="79"/>
      <c r="AK165" s="79"/>
      <c r="AL165" s="80"/>
      <c r="AM165" s="180"/>
      <c r="AN165" s="179"/>
    </row>
    <row r="166" spans="1:40" ht="23.25" customHeight="1" x14ac:dyDescent="0.25">
      <c r="A166" s="120"/>
      <c r="B166" s="879"/>
      <c r="C166" s="77" t="s">
        <v>29</v>
      </c>
      <c r="D166" s="78">
        <v>1000</v>
      </c>
      <c r="E166" s="78">
        <v>0</v>
      </c>
      <c r="F166" s="78">
        <v>0</v>
      </c>
      <c r="G166" s="79" t="s">
        <v>38</v>
      </c>
      <c r="H166" s="79" t="s">
        <v>38</v>
      </c>
      <c r="I166" s="80" t="s">
        <v>38</v>
      </c>
      <c r="J166" s="79"/>
      <c r="K166" s="81"/>
      <c r="L166" s="587"/>
      <c r="M166" s="77" t="s">
        <v>29</v>
      </c>
      <c r="N166" s="78">
        <v>1000</v>
      </c>
      <c r="O166" s="78">
        <f>O167+10</f>
        <v>110</v>
      </c>
      <c r="P166" s="78">
        <v>0</v>
      </c>
      <c r="Q166" s="79" t="s">
        <v>38</v>
      </c>
      <c r="R166" s="79" t="s">
        <v>38</v>
      </c>
      <c r="S166" s="80" t="s">
        <v>38</v>
      </c>
      <c r="T166" s="79"/>
      <c r="U166" s="81"/>
      <c r="V166" s="587"/>
      <c r="W166" s="77" t="s">
        <v>29</v>
      </c>
      <c r="X166" s="78">
        <v>1000</v>
      </c>
      <c r="Y166" s="78">
        <v>0</v>
      </c>
      <c r="Z166" s="78">
        <v>0</v>
      </c>
      <c r="AA166" s="79" t="s">
        <v>38</v>
      </c>
      <c r="AB166" s="79" t="s">
        <v>38</v>
      </c>
      <c r="AC166" s="80" t="s">
        <v>38</v>
      </c>
      <c r="AD166" s="558"/>
      <c r="AE166" s="587"/>
      <c r="AF166" s="77" t="s">
        <v>29</v>
      </c>
      <c r="AG166" s="78"/>
      <c r="AH166" s="78"/>
      <c r="AI166" s="78"/>
      <c r="AJ166" s="79"/>
      <c r="AK166" s="79"/>
      <c r="AL166" s="80"/>
      <c r="AM166" s="180"/>
      <c r="AN166" s="179"/>
    </row>
    <row r="167" spans="1:40" ht="23.25" customHeight="1" x14ac:dyDescent="0.25">
      <c r="A167" s="120"/>
      <c r="B167" s="879"/>
      <c r="C167" s="83" t="s">
        <v>30</v>
      </c>
      <c r="D167" s="84">
        <v>1000</v>
      </c>
      <c r="E167" s="78">
        <v>0</v>
      </c>
      <c r="F167" s="78">
        <v>0</v>
      </c>
      <c r="G167" s="79" t="s">
        <v>38</v>
      </c>
      <c r="H167" s="79" t="s">
        <v>38</v>
      </c>
      <c r="I167" s="80" t="s">
        <v>38</v>
      </c>
      <c r="J167" s="85"/>
      <c r="K167" s="86"/>
      <c r="L167" s="588"/>
      <c r="M167" s="83" t="s">
        <v>30</v>
      </c>
      <c r="N167" s="84">
        <v>1000</v>
      </c>
      <c r="O167" s="78">
        <f>Y156+10</f>
        <v>100</v>
      </c>
      <c r="P167" s="78">
        <v>0</v>
      </c>
      <c r="Q167" s="79" t="s">
        <v>38</v>
      </c>
      <c r="R167" s="79" t="s">
        <v>38</v>
      </c>
      <c r="S167" s="80" t="s">
        <v>38</v>
      </c>
      <c r="T167" s="79"/>
      <c r="U167" s="81"/>
      <c r="V167" s="588"/>
      <c r="W167" s="83" t="s">
        <v>30</v>
      </c>
      <c r="X167" s="78">
        <v>1000</v>
      </c>
      <c r="Y167" s="78">
        <v>0</v>
      </c>
      <c r="Z167" s="78">
        <v>0</v>
      </c>
      <c r="AA167" s="79" t="s">
        <v>38</v>
      </c>
      <c r="AB167" s="79" t="s">
        <v>38</v>
      </c>
      <c r="AC167" s="80" t="s">
        <v>38</v>
      </c>
      <c r="AD167" s="558"/>
      <c r="AE167" s="588"/>
      <c r="AF167" s="83" t="s">
        <v>30</v>
      </c>
      <c r="AG167" s="78"/>
      <c r="AH167" s="78"/>
      <c r="AI167" s="78"/>
      <c r="AJ167" s="79"/>
      <c r="AK167" s="79"/>
      <c r="AL167" s="80"/>
      <c r="AM167" s="181"/>
      <c r="AN167" s="182"/>
    </row>
    <row r="168" spans="1:40" ht="23.25" customHeight="1" x14ac:dyDescent="0.25">
      <c r="A168" s="121"/>
      <c r="B168" s="880"/>
      <c r="C168" s="89"/>
      <c r="D168" s="90">
        <f>SUM(D156:D167)</f>
        <v>12000</v>
      </c>
      <c r="E168" s="90">
        <f>SUM(E156:E167)</f>
        <v>160</v>
      </c>
      <c r="F168" s="90">
        <f>SUM(F156:F167)</f>
        <v>13000</v>
      </c>
      <c r="G168" s="91"/>
      <c r="H168" s="91"/>
      <c r="I168" s="92"/>
      <c r="J168" s="91"/>
      <c r="K168" s="93"/>
      <c r="L168" s="584"/>
      <c r="M168" s="89"/>
      <c r="N168" s="90">
        <f>SUM(N155:N167)</f>
        <v>24000</v>
      </c>
      <c r="O168" s="90">
        <f>SUM(O155:O167)</f>
        <v>1810</v>
      </c>
      <c r="P168" s="90">
        <f>SUM(P155:P167)</f>
        <v>13000</v>
      </c>
      <c r="Q168" s="91"/>
      <c r="R168" s="91"/>
      <c r="S168" s="91"/>
      <c r="T168" s="91"/>
      <c r="U168" s="93"/>
      <c r="V168" s="584"/>
      <c r="W168" s="89"/>
      <c r="X168" s="90">
        <f>SUM(X155:X167)</f>
        <v>36000</v>
      </c>
      <c r="Y168" s="90">
        <f>SUM(Y155:Y167)</f>
        <v>2260</v>
      </c>
      <c r="Z168" s="90">
        <f>SUM(Z155:Z167)</f>
        <v>38200</v>
      </c>
      <c r="AA168" s="91"/>
      <c r="AB168" s="91"/>
      <c r="AC168" s="91"/>
      <c r="AD168" s="91"/>
      <c r="AE168" s="584"/>
      <c r="AF168" s="89"/>
      <c r="AG168" s="90">
        <f>SUM(AG155:AG167)</f>
        <v>44000</v>
      </c>
      <c r="AH168" s="90">
        <f>SUM(AH155:AH167)</f>
        <v>2540</v>
      </c>
      <c r="AI168" s="90">
        <f>SUM(AI155:AI167)</f>
        <v>38200</v>
      </c>
      <c r="AJ168" s="91"/>
      <c r="AK168" s="91"/>
      <c r="AL168" s="91"/>
      <c r="AM168" s="90"/>
      <c r="AN168" s="91"/>
    </row>
    <row r="169" spans="1:40" ht="23.25" customHeight="1" x14ac:dyDescent="0.25">
      <c r="A169" s="404"/>
      <c r="B169" s="330"/>
      <c r="C169" s="344"/>
      <c r="D169" s="345"/>
      <c r="E169" s="345"/>
      <c r="F169" s="345"/>
      <c r="G169" s="346"/>
      <c r="H169" s="346"/>
      <c r="I169" s="347"/>
      <c r="J169" s="346"/>
      <c r="K169" s="346"/>
      <c r="L169" s="585"/>
      <c r="M169" s="346"/>
      <c r="N169" s="345"/>
      <c r="O169" s="345"/>
      <c r="P169" s="345"/>
      <c r="Q169" s="346"/>
      <c r="R169" s="346"/>
      <c r="S169" s="346"/>
      <c r="T169" s="346"/>
      <c r="U169" s="346"/>
      <c r="V169" s="585"/>
      <c r="W169" s="346"/>
      <c r="X169" s="345"/>
      <c r="Y169" s="345"/>
      <c r="Z169" s="345"/>
      <c r="AA169" s="346"/>
      <c r="AB169" s="346"/>
      <c r="AC169" s="346"/>
      <c r="AD169" s="346"/>
      <c r="AE169" s="585"/>
      <c r="AF169" s="346"/>
      <c r="AG169" s="345"/>
      <c r="AH169" s="345"/>
      <c r="AI169" s="345"/>
      <c r="AJ169" s="346"/>
      <c r="AK169" s="346"/>
      <c r="AL169" s="346"/>
      <c r="AM169" s="778"/>
      <c r="AN169" s="348"/>
    </row>
    <row r="170" spans="1:40" ht="23.25" customHeight="1" x14ac:dyDescent="0.25">
      <c r="A170" s="404"/>
      <c r="B170" s="331"/>
      <c r="C170" s="350"/>
      <c r="D170" s="351"/>
      <c r="E170" s="352"/>
      <c r="F170" s="353"/>
      <c r="G170" s="352"/>
      <c r="H170" s="353"/>
      <c r="I170" s="353"/>
      <c r="J170" s="353"/>
      <c r="K170" s="354"/>
      <c r="L170" s="585"/>
      <c r="M170" s="355" t="s">
        <v>42</v>
      </c>
      <c r="N170" s="356">
        <f>D183</f>
        <v>12000</v>
      </c>
      <c r="O170" s="356">
        <f>E183</f>
        <v>0</v>
      </c>
      <c r="P170" s="356">
        <f>F183</f>
        <v>12000</v>
      </c>
      <c r="Q170" s="352"/>
      <c r="R170" s="353"/>
      <c r="S170" s="353"/>
      <c r="T170" s="353"/>
      <c r="U170" s="354"/>
      <c r="V170" s="585"/>
      <c r="W170" s="355" t="s">
        <v>42</v>
      </c>
      <c r="X170" s="356">
        <f>N183</f>
        <v>24000</v>
      </c>
      <c r="Y170" s="356">
        <f>O183</f>
        <v>0</v>
      </c>
      <c r="Z170" s="356">
        <f>P183</f>
        <v>24000</v>
      </c>
      <c r="AA170" s="352"/>
      <c r="AB170" s="353"/>
      <c r="AC170" s="353"/>
      <c r="AD170" s="353"/>
      <c r="AE170" s="585"/>
      <c r="AF170" s="355" t="s">
        <v>42</v>
      </c>
      <c r="AG170" s="356">
        <f>X183</f>
        <v>36000</v>
      </c>
      <c r="AH170" s="356">
        <f>Y183</f>
        <v>0</v>
      </c>
      <c r="AI170" s="356">
        <f>Z183</f>
        <v>36000</v>
      </c>
      <c r="AJ170" s="352"/>
      <c r="AK170" s="353"/>
      <c r="AL170" s="353"/>
      <c r="AM170" s="776" t="s">
        <v>221</v>
      </c>
      <c r="AN170" s="183" t="s">
        <v>36</v>
      </c>
    </row>
    <row r="171" spans="1:40" ht="23.25" customHeight="1" x14ac:dyDescent="0.25">
      <c r="A171" s="368" t="s">
        <v>85</v>
      </c>
      <c r="B171" s="332">
        <v>76</v>
      </c>
      <c r="C171" s="357" t="s">
        <v>19</v>
      </c>
      <c r="D171" s="124">
        <v>1000</v>
      </c>
      <c r="E171" s="124">
        <v>0</v>
      </c>
      <c r="F171" s="124">
        <v>1000</v>
      </c>
      <c r="G171" s="125" t="s">
        <v>38</v>
      </c>
      <c r="H171" s="125">
        <v>36</v>
      </c>
      <c r="I171" s="129">
        <v>43858</v>
      </c>
      <c r="J171" s="125"/>
      <c r="K171" s="358"/>
      <c r="L171" s="585"/>
      <c r="M171" s="357" t="s">
        <v>19</v>
      </c>
      <c r="N171" s="124">
        <v>1000</v>
      </c>
      <c r="O171" s="124">
        <v>0</v>
      </c>
      <c r="P171" s="124">
        <v>1000</v>
      </c>
      <c r="Q171" s="125" t="s">
        <v>38</v>
      </c>
      <c r="R171" s="125">
        <v>687</v>
      </c>
      <c r="S171" s="129">
        <v>44201</v>
      </c>
      <c r="T171" s="125"/>
      <c r="U171" s="358"/>
      <c r="V171" s="585"/>
      <c r="W171" s="357" t="s">
        <v>19</v>
      </c>
      <c r="X171" s="124">
        <v>1000</v>
      </c>
      <c r="Y171" s="124">
        <v>0</v>
      </c>
      <c r="Z171" s="124">
        <v>1000</v>
      </c>
      <c r="AA171" s="125" t="s">
        <v>38</v>
      </c>
      <c r="AB171" s="125">
        <v>1839</v>
      </c>
      <c r="AC171" s="129">
        <v>44573</v>
      </c>
      <c r="AD171" s="426"/>
      <c r="AE171" s="585"/>
      <c r="AF171" s="357" t="s">
        <v>19</v>
      </c>
      <c r="AG171" s="124">
        <v>1000</v>
      </c>
      <c r="AH171" s="124"/>
      <c r="AI171" s="124">
        <v>1000</v>
      </c>
      <c r="AJ171" s="125" t="s">
        <v>47</v>
      </c>
      <c r="AK171" s="125">
        <v>3215</v>
      </c>
      <c r="AL171" s="129">
        <v>44929</v>
      </c>
      <c r="AM171" s="341">
        <f>AG183+AH183-AI183</f>
        <v>2010</v>
      </c>
      <c r="AN171" s="342" t="s">
        <v>1023</v>
      </c>
    </row>
    <row r="172" spans="1:40" ht="23.25" customHeight="1" x14ac:dyDescent="0.25">
      <c r="A172" s="359"/>
      <c r="B172" s="877" t="s">
        <v>104</v>
      </c>
      <c r="C172" s="357" t="s">
        <v>20</v>
      </c>
      <c r="D172" s="124">
        <v>1000</v>
      </c>
      <c r="E172" s="124">
        <v>0</v>
      </c>
      <c r="F172" s="124">
        <v>1000</v>
      </c>
      <c r="G172" s="125" t="s">
        <v>38</v>
      </c>
      <c r="H172" s="125">
        <v>91</v>
      </c>
      <c r="I172" s="129">
        <v>43878</v>
      </c>
      <c r="J172" s="125"/>
      <c r="K172" s="358"/>
      <c r="L172" s="585"/>
      <c r="M172" s="357" t="s">
        <v>20</v>
      </c>
      <c r="N172" s="124">
        <v>1000</v>
      </c>
      <c r="O172" s="124">
        <v>0</v>
      </c>
      <c r="P172" s="124">
        <v>1000</v>
      </c>
      <c r="Q172" s="125" t="s">
        <v>38</v>
      </c>
      <c r="R172" s="125">
        <v>816</v>
      </c>
      <c r="S172" s="129">
        <v>44233</v>
      </c>
      <c r="T172" s="125"/>
      <c r="U172" s="358"/>
      <c r="V172" s="585"/>
      <c r="W172" s="357" t="s">
        <v>20</v>
      </c>
      <c r="X172" s="124">
        <v>1000</v>
      </c>
      <c r="Y172" s="124">
        <v>0</v>
      </c>
      <c r="Z172" s="124">
        <v>1000</v>
      </c>
      <c r="AA172" s="125" t="s">
        <v>38</v>
      </c>
      <c r="AB172" s="125">
        <v>2014</v>
      </c>
      <c r="AC172" s="129">
        <v>44592</v>
      </c>
      <c r="AD172" s="629"/>
      <c r="AE172" s="585"/>
      <c r="AF172" s="357" t="s">
        <v>20</v>
      </c>
      <c r="AG172" s="124">
        <v>1000</v>
      </c>
      <c r="AH172" s="124"/>
      <c r="AI172" s="124">
        <v>1000</v>
      </c>
      <c r="AJ172" s="125" t="s">
        <v>47</v>
      </c>
      <c r="AK172" s="125">
        <v>3367</v>
      </c>
      <c r="AL172" s="129">
        <v>44958</v>
      </c>
      <c r="AM172" s="336"/>
      <c r="AN172" s="335"/>
    </row>
    <row r="173" spans="1:40" ht="23.25" customHeight="1" x14ac:dyDescent="0.25">
      <c r="A173" s="359"/>
      <c r="B173" s="877"/>
      <c r="C173" s="357" t="s">
        <v>21</v>
      </c>
      <c r="D173" s="124">
        <v>1000</v>
      </c>
      <c r="E173" s="124">
        <v>0</v>
      </c>
      <c r="F173" s="124">
        <v>1000</v>
      </c>
      <c r="G173" s="125" t="s">
        <v>38</v>
      </c>
      <c r="H173" s="125">
        <v>128</v>
      </c>
      <c r="I173" s="129">
        <v>43899</v>
      </c>
      <c r="J173" s="125"/>
      <c r="K173" s="358"/>
      <c r="L173" s="585"/>
      <c r="M173" s="357" t="s">
        <v>21</v>
      </c>
      <c r="N173" s="124">
        <v>1000</v>
      </c>
      <c r="O173" s="124">
        <v>0</v>
      </c>
      <c r="P173" s="124">
        <v>1000</v>
      </c>
      <c r="Q173" s="125" t="s">
        <v>38</v>
      </c>
      <c r="R173" s="125">
        <v>862</v>
      </c>
      <c r="S173" s="129">
        <v>44256</v>
      </c>
      <c r="T173" s="125"/>
      <c r="U173" s="358"/>
      <c r="V173" s="585"/>
      <c r="W173" s="357" t="s">
        <v>21</v>
      </c>
      <c r="X173" s="124">
        <v>1000</v>
      </c>
      <c r="Y173" s="124">
        <v>0</v>
      </c>
      <c r="Z173" s="124">
        <v>1000</v>
      </c>
      <c r="AA173" s="125" t="s">
        <v>38</v>
      </c>
      <c r="AB173" s="125">
        <v>2113</v>
      </c>
      <c r="AC173" s="129">
        <v>44622</v>
      </c>
      <c r="AD173" s="629"/>
      <c r="AE173" s="585"/>
      <c r="AF173" s="357" t="s">
        <v>21</v>
      </c>
      <c r="AG173" s="124">
        <v>1000</v>
      </c>
      <c r="AH173" s="124"/>
      <c r="AI173" s="124">
        <v>1000</v>
      </c>
      <c r="AJ173" s="125" t="s">
        <v>47</v>
      </c>
      <c r="AK173" s="125">
        <v>3468</v>
      </c>
      <c r="AL173" s="129">
        <v>44988</v>
      </c>
      <c r="AM173" s="336"/>
      <c r="AN173" s="335"/>
    </row>
    <row r="174" spans="1:40" ht="23.25" customHeight="1" x14ac:dyDescent="0.25">
      <c r="A174" s="359"/>
      <c r="B174" s="877"/>
      <c r="C174" s="357" t="s">
        <v>22</v>
      </c>
      <c r="D174" s="124">
        <v>1000</v>
      </c>
      <c r="E174" s="124">
        <v>0</v>
      </c>
      <c r="F174" s="124">
        <v>1000</v>
      </c>
      <c r="G174" s="125" t="s">
        <v>38</v>
      </c>
      <c r="H174" s="125">
        <v>184</v>
      </c>
      <c r="I174" s="129">
        <v>43936</v>
      </c>
      <c r="J174" s="125"/>
      <c r="K174" s="358"/>
      <c r="L174" s="585"/>
      <c r="M174" s="357" t="s">
        <v>22</v>
      </c>
      <c r="N174" s="124">
        <v>1000</v>
      </c>
      <c r="O174" s="124">
        <v>0</v>
      </c>
      <c r="P174" s="124">
        <v>1000</v>
      </c>
      <c r="Q174" s="125" t="s">
        <v>38</v>
      </c>
      <c r="R174" s="125">
        <v>919</v>
      </c>
      <c r="S174" s="129">
        <v>44288</v>
      </c>
      <c r="T174" s="125"/>
      <c r="U174" s="358"/>
      <c r="V174" s="585"/>
      <c r="W174" s="357" t="s">
        <v>22</v>
      </c>
      <c r="X174" s="124">
        <v>1000</v>
      </c>
      <c r="Y174" s="124">
        <v>0</v>
      </c>
      <c r="Z174" s="124">
        <v>1000</v>
      </c>
      <c r="AA174" s="125" t="s">
        <v>38</v>
      </c>
      <c r="AB174" s="125">
        <v>2196</v>
      </c>
      <c r="AC174" s="129">
        <v>44653</v>
      </c>
      <c r="AD174" s="629"/>
      <c r="AE174" s="585"/>
      <c r="AF174" s="357" t="s">
        <v>22</v>
      </c>
      <c r="AG174" s="124">
        <v>1000</v>
      </c>
      <c r="AH174" s="124"/>
      <c r="AI174" s="124">
        <v>1000</v>
      </c>
      <c r="AJ174" s="125" t="s">
        <v>47</v>
      </c>
      <c r="AK174" s="125">
        <v>3552</v>
      </c>
      <c r="AL174" s="129">
        <v>45016</v>
      </c>
      <c r="AM174" s="336"/>
      <c r="AN174" s="335"/>
    </row>
    <row r="175" spans="1:40" ht="23.25" customHeight="1" x14ac:dyDescent="0.25">
      <c r="A175" s="359"/>
      <c r="B175" s="877"/>
      <c r="C175" s="357" t="s">
        <v>23</v>
      </c>
      <c r="D175" s="124">
        <v>1000</v>
      </c>
      <c r="E175" s="124">
        <v>0</v>
      </c>
      <c r="F175" s="124">
        <v>1000</v>
      </c>
      <c r="G175" s="125" t="s">
        <v>38</v>
      </c>
      <c r="H175" s="125">
        <v>232</v>
      </c>
      <c r="I175" s="129">
        <v>43962</v>
      </c>
      <c r="J175" s="125"/>
      <c r="K175" s="358"/>
      <c r="L175" s="585"/>
      <c r="M175" s="357" t="s">
        <v>23</v>
      </c>
      <c r="N175" s="124">
        <v>1000</v>
      </c>
      <c r="O175" s="124">
        <v>0</v>
      </c>
      <c r="P175" s="124">
        <v>1000</v>
      </c>
      <c r="Q175" s="125" t="s">
        <v>38</v>
      </c>
      <c r="R175" s="125">
        <v>969</v>
      </c>
      <c r="S175" s="129">
        <v>44319</v>
      </c>
      <c r="T175" s="125"/>
      <c r="U175" s="358"/>
      <c r="V175" s="585"/>
      <c r="W175" s="357" t="s">
        <v>23</v>
      </c>
      <c r="X175" s="124">
        <v>1000</v>
      </c>
      <c r="Y175" s="124">
        <v>0</v>
      </c>
      <c r="Z175" s="124">
        <v>1000</v>
      </c>
      <c r="AA175" s="125" t="s">
        <v>38</v>
      </c>
      <c r="AB175" s="125">
        <v>2293</v>
      </c>
      <c r="AC175" s="129">
        <v>44684</v>
      </c>
      <c r="AD175" s="629"/>
      <c r="AE175" s="585"/>
      <c r="AF175" s="357" t="s">
        <v>23</v>
      </c>
      <c r="AG175" s="124">
        <v>1000</v>
      </c>
      <c r="AH175" s="124"/>
      <c r="AI175" s="124">
        <v>1000</v>
      </c>
      <c r="AJ175" s="125" t="s">
        <v>47</v>
      </c>
      <c r="AK175" s="125">
        <v>3657</v>
      </c>
      <c r="AL175" s="129">
        <v>45031</v>
      </c>
      <c r="AM175" s="336">
        <v>2000</v>
      </c>
      <c r="AN175" s="335" t="s">
        <v>1018</v>
      </c>
    </row>
    <row r="176" spans="1:40" ht="23.25" customHeight="1" x14ac:dyDescent="0.25">
      <c r="A176" s="359"/>
      <c r="B176" s="877"/>
      <c r="C176" s="357" t="s">
        <v>24</v>
      </c>
      <c r="D176" s="124">
        <v>1000</v>
      </c>
      <c r="E176" s="124">
        <v>0</v>
      </c>
      <c r="F176" s="124">
        <v>1000</v>
      </c>
      <c r="G176" s="125" t="s">
        <v>38</v>
      </c>
      <c r="H176" s="125">
        <v>280</v>
      </c>
      <c r="I176" s="129">
        <v>43989</v>
      </c>
      <c r="J176" s="125"/>
      <c r="K176" s="358"/>
      <c r="L176" s="585"/>
      <c r="M176" s="357" t="s">
        <v>24</v>
      </c>
      <c r="N176" s="124">
        <v>1000</v>
      </c>
      <c r="O176" s="124">
        <v>0</v>
      </c>
      <c r="P176" s="124">
        <v>1000</v>
      </c>
      <c r="Q176" s="125" t="s">
        <v>38</v>
      </c>
      <c r="R176" s="125">
        <v>1021</v>
      </c>
      <c r="S176" s="129">
        <v>44349</v>
      </c>
      <c r="T176" s="125"/>
      <c r="U176" s="358"/>
      <c r="V176" s="585"/>
      <c r="W176" s="357" t="s">
        <v>24</v>
      </c>
      <c r="X176" s="124">
        <v>1000</v>
      </c>
      <c r="Y176" s="124">
        <v>0</v>
      </c>
      <c r="Z176" s="124">
        <v>1000</v>
      </c>
      <c r="AA176" s="125" t="s">
        <v>47</v>
      </c>
      <c r="AB176" s="125">
        <v>2369</v>
      </c>
      <c r="AC176" s="129">
        <v>44714</v>
      </c>
      <c r="AD176" s="629"/>
      <c r="AE176" s="585"/>
      <c r="AF176" s="357" t="s">
        <v>24</v>
      </c>
      <c r="AG176" s="124">
        <v>1000</v>
      </c>
      <c r="AH176" s="124"/>
      <c r="AI176" s="124">
        <v>1000</v>
      </c>
      <c r="AJ176" s="125" t="s">
        <v>47</v>
      </c>
      <c r="AK176" s="125">
        <v>3806</v>
      </c>
      <c r="AL176" s="129">
        <v>45077</v>
      </c>
      <c r="AM176" s="336">
        <v>10</v>
      </c>
      <c r="AN176" s="335" t="s">
        <v>1033</v>
      </c>
    </row>
    <row r="177" spans="1:40" ht="23.25" customHeight="1" x14ac:dyDescent="0.25">
      <c r="A177" s="359"/>
      <c r="B177" s="877"/>
      <c r="C177" s="357" t="s">
        <v>25</v>
      </c>
      <c r="D177" s="124">
        <v>1000</v>
      </c>
      <c r="E177" s="124">
        <v>0</v>
      </c>
      <c r="F177" s="124">
        <v>1000</v>
      </c>
      <c r="G177" s="125" t="s">
        <v>38</v>
      </c>
      <c r="H177" s="125">
        <v>343</v>
      </c>
      <c r="I177" s="129">
        <v>44019</v>
      </c>
      <c r="J177" s="125"/>
      <c r="K177" s="358"/>
      <c r="L177" s="585"/>
      <c r="M177" s="357" t="s">
        <v>25</v>
      </c>
      <c r="N177" s="124">
        <v>1000</v>
      </c>
      <c r="O177" s="124">
        <v>0</v>
      </c>
      <c r="P177" s="124">
        <v>1000</v>
      </c>
      <c r="Q177" s="125" t="s">
        <v>38</v>
      </c>
      <c r="R177" s="125">
        <v>1097</v>
      </c>
      <c r="S177" s="129">
        <v>44379</v>
      </c>
      <c r="T177" s="125"/>
      <c r="U177" s="358"/>
      <c r="V177" s="585"/>
      <c r="W177" s="357" t="s">
        <v>25</v>
      </c>
      <c r="X177" s="124">
        <v>1000</v>
      </c>
      <c r="Y177" s="124">
        <v>0</v>
      </c>
      <c r="Z177" s="124">
        <v>1000</v>
      </c>
      <c r="AA177" s="125" t="s">
        <v>47</v>
      </c>
      <c r="AB177" s="125">
        <v>2475</v>
      </c>
      <c r="AC177" s="129">
        <v>44744</v>
      </c>
      <c r="AD177" s="629"/>
      <c r="AE177" s="585"/>
      <c r="AF177" s="357" t="s">
        <v>25</v>
      </c>
      <c r="AG177" s="124">
        <v>1000</v>
      </c>
      <c r="AH177" s="124">
        <v>10</v>
      </c>
      <c r="AI177" s="124"/>
      <c r="AJ177" s="125"/>
      <c r="AK177" s="125"/>
      <c r="AL177" s="129"/>
      <c r="AM177" s="336"/>
      <c r="AN177" s="335"/>
    </row>
    <row r="178" spans="1:40" ht="23.25" customHeight="1" x14ac:dyDescent="0.25">
      <c r="A178" s="359"/>
      <c r="B178" s="877"/>
      <c r="C178" s="357" t="s">
        <v>26</v>
      </c>
      <c r="D178" s="124">
        <v>1000</v>
      </c>
      <c r="E178" s="124">
        <v>0</v>
      </c>
      <c r="F178" s="124">
        <v>1000</v>
      </c>
      <c r="G178" s="125" t="s">
        <v>38</v>
      </c>
      <c r="H178" s="125">
        <v>398</v>
      </c>
      <c r="I178" s="129">
        <v>44051</v>
      </c>
      <c r="J178" s="125"/>
      <c r="K178" s="358"/>
      <c r="L178" s="585"/>
      <c r="M178" s="357" t="s">
        <v>26</v>
      </c>
      <c r="N178" s="124">
        <v>1000</v>
      </c>
      <c r="O178" s="124">
        <v>0</v>
      </c>
      <c r="P178" s="124">
        <v>1000</v>
      </c>
      <c r="Q178" s="125" t="s">
        <v>38</v>
      </c>
      <c r="R178" s="125">
        <v>1169</v>
      </c>
      <c r="S178" s="129">
        <v>44408</v>
      </c>
      <c r="T178" s="125"/>
      <c r="U178" s="358"/>
      <c r="V178" s="585"/>
      <c r="W178" s="357" t="s">
        <v>26</v>
      </c>
      <c r="X178" s="124">
        <v>1000</v>
      </c>
      <c r="Y178" s="124">
        <v>0</v>
      </c>
      <c r="Z178" s="124">
        <v>1000</v>
      </c>
      <c r="AA178" s="125" t="s">
        <v>47</v>
      </c>
      <c r="AB178" s="125">
        <v>2577</v>
      </c>
      <c r="AC178" s="129">
        <v>44774</v>
      </c>
      <c r="AD178" s="629"/>
      <c r="AE178" s="585"/>
      <c r="AF178" s="357" t="s">
        <v>26</v>
      </c>
      <c r="AG178" s="124">
        <v>1000</v>
      </c>
      <c r="AH178" s="124"/>
      <c r="AI178" s="124"/>
      <c r="AJ178" s="125"/>
      <c r="AK178" s="125"/>
      <c r="AL178" s="129"/>
      <c r="AM178" s="336"/>
      <c r="AN178" s="335"/>
    </row>
    <row r="179" spans="1:40" ht="23.25" customHeight="1" x14ac:dyDescent="0.25">
      <c r="A179" s="359"/>
      <c r="B179" s="877"/>
      <c r="C179" s="357" t="s">
        <v>27</v>
      </c>
      <c r="D179" s="124">
        <v>1000</v>
      </c>
      <c r="E179" s="124">
        <v>0</v>
      </c>
      <c r="F179" s="124">
        <v>1000</v>
      </c>
      <c r="G179" s="125" t="s">
        <v>38</v>
      </c>
      <c r="H179" s="125">
        <v>439</v>
      </c>
      <c r="I179" s="129">
        <v>44075</v>
      </c>
      <c r="J179" s="125"/>
      <c r="K179" s="358"/>
      <c r="L179" s="585"/>
      <c r="M179" s="357" t="s">
        <v>27</v>
      </c>
      <c r="N179" s="124">
        <v>1000</v>
      </c>
      <c r="O179" s="124">
        <v>0</v>
      </c>
      <c r="P179" s="124">
        <v>1000</v>
      </c>
      <c r="Q179" s="125" t="s">
        <v>38</v>
      </c>
      <c r="R179" s="125">
        <v>1251</v>
      </c>
      <c r="S179" s="129">
        <v>44441</v>
      </c>
      <c r="T179" s="125"/>
      <c r="U179" s="358"/>
      <c r="V179" s="585"/>
      <c r="W179" s="357" t="s">
        <v>27</v>
      </c>
      <c r="X179" s="124">
        <v>1000</v>
      </c>
      <c r="Y179" s="124">
        <v>0</v>
      </c>
      <c r="Z179" s="124">
        <v>1000</v>
      </c>
      <c r="AA179" s="125" t="s">
        <v>47</v>
      </c>
      <c r="AB179" s="125">
        <v>2696</v>
      </c>
      <c r="AC179" s="129">
        <v>44806</v>
      </c>
      <c r="AD179" s="629"/>
      <c r="AE179" s="585"/>
      <c r="AF179" s="357" t="s">
        <v>27</v>
      </c>
      <c r="AG179" s="124"/>
      <c r="AH179" s="124"/>
      <c r="AI179" s="124"/>
      <c r="AJ179" s="125"/>
      <c r="AK179" s="125"/>
      <c r="AL179" s="129"/>
      <c r="AM179" s="336"/>
      <c r="AN179" s="335"/>
    </row>
    <row r="180" spans="1:40" ht="23.25" customHeight="1" x14ac:dyDescent="0.25">
      <c r="A180" s="359"/>
      <c r="B180" s="877"/>
      <c r="C180" s="357" t="s">
        <v>28</v>
      </c>
      <c r="D180" s="124">
        <v>1000</v>
      </c>
      <c r="E180" s="124">
        <v>0</v>
      </c>
      <c r="F180" s="124">
        <v>1000</v>
      </c>
      <c r="G180" s="125" t="s">
        <v>38</v>
      </c>
      <c r="H180" s="125">
        <v>513</v>
      </c>
      <c r="I180" s="129">
        <v>44108</v>
      </c>
      <c r="J180" s="125"/>
      <c r="K180" s="358"/>
      <c r="L180" s="586"/>
      <c r="M180" s="357" t="s">
        <v>28</v>
      </c>
      <c r="N180" s="124">
        <v>1000</v>
      </c>
      <c r="O180" s="124">
        <v>0</v>
      </c>
      <c r="P180" s="124">
        <v>1000</v>
      </c>
      <c r="Q180" s="125" t="s">
        <v>38</v>
      </c>
      <c r="R180" s="125">
        <v>1335</v>
      </c>
      <c r="S180" s="129">
        <v>44471</v>
      </c>
      <c r="T180" s="125"/>
      <c r="U180" s="358"/>
      <c r="V180" s="586"/>
      <c r="W180" s="357" t="s">
        <v>28</v>
      </c>
      <c r="X180" s="124">
        <v>1000</v>
      </c>
      <c r="Y180" s="124">
        <v>0</v>
      </c>
      <c r="Z180" s="124">
        <v>1000</v>
      </c>
      <c r="AA180" s="125" t="s">
        <v>47</v>
      </c>
      <c r="AB180" s="125">
        <v>2903</v>
      </c>
      <c r="AC180" s="129">
        <v>44837</v>
      </c>
      <c r="AD180" s="629"/>
      <c r="AE180" s="586"/>
      <c r="AF180" s="357" t="s">
        <v>28</v>
      </c>
      <c r="AG180" s="124"/>
      <c r="AH180" s="124"/>
      <c r="AI180" s="124"/>
      <c r="AJ180" s="125"/>
      <c r="AK180" s="125"/>
      <c r="AL180" s="129"/>
      <c r="AM180" s="336"/>
      <c r="AN180" s="335"/>
    </row>
    <row r="181" spans="1:40" ht="23.25" customHeight="1" x14ac:dyDescent="0.25">
      <c r="A181" s="359"/>
      <c r="B181" s="877"/>
      <c r="C181" s="357" t="s">
        <v>29</v>
      </c>
      <c r="D181" s="124">
        <v>1000</v>
      </c>
      <c r="E181" s="124">
        <v>0</v>
      </c>
      <c r="F181" s="124">
        <v>1000</v>
      </c>
      <c r="G181" s="125" t="s">
        <v>38</v>
      </c>
      <c r="H181" s="125">
        <v>586</v>
      </c>
      <c r="I181" s="129">
        <v>44142</v>
      </c>
      <c r="J181" s="125"/>
      <c r="K181" s="358"/>
      <c r="L181" s="587"/>
      <c r="M181" s="357" t="s">
        <v>29</v>
      </c>
      <c r="N181" s="124">
        <v>1000</v>
      </c>
      <c r="O181" s="124">
        <v>0</v>
      </c>
      <c r="P181" s="124">
        <v>1000</v>
      </c>
      <c r="Q181" s="125" t="s">
        <v>38</v>
      </c>
      <c r="R181" s="125">
        <v>1506</v>
      </c>
      <c r="S181" s="129">
        <v>44502</v>
      </c>
      <c r="T181" s="125"/>
      <c r="U181" s="358"/>
      <c r="V181" s="587"/>
      <c r="W181" s="357" t="s">
        <v>29</v>
      </c>
      <c r="X181" s="124">
        <v>1000</v>
      </c>
      <c r="Y181" s="124">
        <v>0</v>
      </c>
      <c r="Z181" s="124">
        <v>1000</v>
      </c>
      <c r="AA181" s="125" t="s">
        <v>47</v>
      </c>
      <c r="AB181" s="125">
        <v>2986</v>
      </c>
      <c r="AC181" s="129">
        <v>44866</v>
      </c>
      <c r="AD181" s="629"/>
      <c r="AE181" s="587"/>
      <c r="AF181" s="357" t="s">
        <v>29</v>
      </c>
      <c r="AG181" s="124"/>
      <c r="AH181" s="124"/>
      <c r="AI181" s="124"/>
      <c r="AJ181" s="125"/>
      <c r="AK181" s="125"/>
      <c r="AL181" s="129"/>
      <c r="AM181" s="336"/>
      <c r="AN181" s="335"/>
    </row>
    <row r="182" spans="1:40" ht="23.25" customHeight="1" x14ac:dyDescent="0.25">
      <c r="A182" s="359"/>
      <c r="B182" s="877"/>
      <c r="C182" s="360" t="s">
        <v>30</v>
      </c>
      <c r="D182" s="278">
        <v>1000</v>
      </c>
      <c r="E182" s="124">
        <v>0</v>
      </c>
      <c r="F182" s="124">
        <v>1000</v>
      </c>
      <c r="G182" s="125" t="s">
        <v>38</v>
      </c>
      <c r="H182" s="125">
        <v>643</v>
      </c>
      <c r="I182" s="129">
        <v>44167</v>
      </c>
      <c r="J182" s="361"/>
      <c r="K182" s="362"/>
      <c r="L182" s="588"/>
      <c r="M182" s="360" t="s">
        <v>30</v>
      </c>
      <c r="N182" s="278">
        <v>1000</v>
      </c>
      <c r="O182" s="124">
        <v>0</v>
      </c>
      <c r="P182" s="124">
        <v>1000</v>
      </c>
      <c r="Q182" s="125" t="s">
        <v>38</v>
      </c>
      <c r="R182" s="125">
        <v>1582</v>
      </c>
      <c r="S182" s="129">
        <v>44531</v>
      </c>
      <c r="T182" s="125"/>
      <c r="U182" s="358"/>
      <c r="V182" s="588"/>
      <c r="W182" s="360" t="s">
        <v>30</v>
      </c>
      <c r="X182" s="278">
        <v>1000</v>
      </c>
      <c r="Y182" s="124">
        <v>0</v>
      </c>
      <c r="Z182" s="124">
        <v>1000</v>
      </c>
      <c r="AA182" s="125" t="s">
        <v>47</v>
      </c>
      <c r="AB182" s="125">
        <v>3121</v>
      </c>
      <c r="AC182" s="129">
        <v>44903</v>
      </c>
      <c r="AD182" s="629"/>
      <c r="AE182" s="588"/>
      <c r="AF182" s="360" t="s">
        <v>30</v>
      </c>
      <c r="AG182" s="278"/>
      <c r="AH182" s="124"/>
      <c r="AI182" s="124"/>
      <c r="AJ182" s="125"/>
      <c r="AK182" s="125"/>
      <c r="AL182" s="129"/>
      <c r="AM182" s="338"/>
      <c r="AN182" s="339"/>
    </row>
    <row r="183" spans="1:40" ht="23.25" customHeight="1" x14ac:dyDescent="0.25">
      <c r="A183" s="363"/>
      <c r="B183" s="878"/>
      <c r="C183" s="364"/>
      <c r="D183" s="365">
        <f>SUM(D171:D182)</f>
        <v>12000</v>
      </c>
      <c r="E183" s="365">
        <f>SUM(E171:E182)</f>
        <v>0</v>
      </c>
      <c r="F183" s="365">
        <f>SUM(F171:F182)</f>
        <v>12000</v>
      </c>
      <c r="G183" s="340"/>
      <c r="H183" s="340"/>
      <c r="I183" s="366"/>
      <c r="J183" s="340"/>
      <c r="K183" s="367"/>
      <c r="L183" s="584"/>
      <c r="M183" s="364"/>
      <c r="N183" s="365">
        <f>SUM(N170:N182)</f>
        <v>24000</v>
      </c>
      <c r="O183" s="365">
        <f>SUM(O170:O182)</f>
        <v>0</v>
      </c>
      <c r="P183" s="365">
        <f>SUM(P170:P182)</f>
        <v>24000</v>
      </c>
      <c r="Q183" s="340"/>
      <c r="R183" s="340"/>
      <c r="S183" s="340"/>
      <c r="T183" s="340"/>
      <c r="U183" s="367"/>
      <c r="V183" s="584"/>
      <c r="W183" s="364"/>
      <c r="X183" s="365">
        <f>SUM(X170:X182)</f>
        <v>36000</v>
      </c>
      <c r="Y183" s="365">
        <f>SUM(Y170:Y182)</f>
        <v>0</v>
      </c>
      <c r="Z183" s="365">
        <f>SUM(Z170:Z182)</f>
        <v>36000</v>
      </c>
      <c r="AA183" s="340"/>
      <c r="AB183" s="340"/>
      <c r="AC183" s="340"/>
      <c r="AD183" s="340"/>
      <c r="AE183" s="584"/>
      <c r="AF183" s="364"/>
      <c r="AG183" s="365">
        <f>SUM(AG170:AG182)</f>
        <v>44000</v>
      </c>
      <c r="AH183" s="365">
        <f>SUM(AH170:AH182)</f>
        <v>10</v>
      </c>
      <c r="AI183" s="365">
        <f>SUM(AI170:AI182)</f>
        <v>42000</v>
      </c>
      <c r="AJ183" s="340"/>
      <c r="AK183" s="340"/>
      <c r="AL183" s="340"/>
      <c r="AM183" s="365"/>
      <c r="AN183" s="340"/>
    </row>
    <row r="184" spans="1:40" ht="23.25" customHeight="1" x14ac:dyDescent="0.25">
      <c r="A184" s="404"/>
      <c r="B184" s="330"/>
      <c r="C184" s="344"/>
      <c r="D184" s="345"/>
      <c r="E184" s="345"/>
      <c r="F184" s="345"/>
      <c r="G184" s="346"/>
      <c r="H184" s="346"/>
      <c r="I184" s="347"/>
      <c r="J184" s="346"/>
      <c r="K184" s="346"/>
      <c r="L184" s="585"/>
      <c r="M184" s="346"/>
      <c r="N184" s="345"/>
      <c r="O184" s="345"/>
      <c r="P184" s="345"/>
      <c r="Q184" s="346"/>
      <c r="R184" s="346"/>
      <c r="S184" s="346"/>
      <c r="T184" s="346"/>
      <c r="U184" s="346"/>
      <c r="V184" s="585"/>
      <c r="W184" s="346"/>
      <c r="X184" s="345"/>
      <c r="Y184" s="345"/>
      <c r="Z184" s="345"/>
      <c r="AA184" s="346"/>
      <c r="AB184" s="346"/>
      <c r="AC184" s="346"/>
      <c r="AD184" s="346"/>
      <c r="AE184" s="585"/>
      <c r="AF184" s="346"/>
      <c r="AG184" s="345"/>
      <c r="AH184" s="345"/>
      <c r="AI184" s="345"/>
      <c r="AJ184" s="346"/>
      <c r="AK184" s="346"/>
      <c r="AL184" s="346"/>
      <c r="AM184" s="778"/>
      <c r="AN184" s="348"/>
    </row>
    <row r="185" spans="1:40" ht="23.25" customHeight="1" x14ac:dyDescent="0.25">
      <c r="A185" s="404"/>
      <c r="B185" s="331"/>
      <c r="C185" s="350"/>
      <c r="D185" s="351"/>
      <c r="E185" s="352"/>
      <c r="F185" s="353"/>
      <c r="G185" s="352"/>
      <c r="H185" s="353"/>
      <c r="I185" s="353"/>
      <c r="J185" s="353"/>
      <c r="K185" s="354"/>
      <c r="L185" s="585"/>
      <c r="M185" s="355" t="s">
        <v>42</v>
      </c>
      <c r="N185" s="356">
        <f>D198</f>
        <v>12000</v>
      </c>
      <c r="O185" s="356">
        <f>E198</f>
        <v>340</v>
      </c>
      <c r="P185" s="356">
        <f>F198</f>
        <v>8000</v>
      </c>
      <c r="Q185" s="352"/>
      <c r="R185" s="353"/>
      <c r="S185" s="353"/>
      <c r="T185" s="353"/>
      <c r="U185" s="354"/>
      <c r="V185" s="585"/>
      <c r="W185" s="355" t="s">
        <v>42</v>
      </c>
      <c r="X185" s="356">
        <f>N198</f>
        <v>24000</v>
      </c>
      <c r="Y185" s="356">
        <f>O198</f>
        <v>510</v>
      </c>
      <c r="Z185" s="356">
        <f>P198</f>
        <v>24000</v>
      </c>
      <c r="AA185" s="352"/>
      <c r="AB185" s="353"/>
      <c r="AC185" s="353"/>
      <c r="AD185" s="353"/>
      <c r="AE185" s="585"/>
      <c r="AF185" s="355" t="s">
        <v>42</v>
      </c>
      <c r="AG185" s="356">
        <f>X198</f>
        <v>36000</v>
      </c>
      <c r="AH185" s="356">
        <f>Y198</f>
        <v>520</v>
      </c>
      <c r="AI185" s="356">
        <f>Z198</f>
        <v>36520</v>
      </c>
      <c r="AJ185" s="352"/>
      <c r="AK185" s="353"/>
      <c r="AL185" s="353"/>
      <c r="AM185" s="776" t="s">
        <v>221</v>
      </c>
      <c r="AN185" s="183" t="s">
        <v>36</v>
      </c>
    </row>
    <row r="186" spans="1:40" ht="23.25" customHeight="1" x14ac:dyDescent="0.25">
      <c r="A186" s="368" t="s">
        <v>85</v>
      </c>
      <c r="B186" s="332">
        <v>77</v>
      </c>
      <c r="C186" s="357" t="s">
        <v>19</v>
      </c>
      <c r="D186" s="124">
        <v>1000</v>
      </c>
      <c r="E186" s="124">
        <v>0</v>
      </c>
      <c r="F186" s="124">
        <v>1000</v>
      </c>
      <c r="G186" s="125" t="s">
        <v>38</v>
      </c>
      <c r="H186" s="125" t="s">
        <v>38</v>
      </c>
      <c r="I186" s="129" t="s">
        <v>38</v>
      </c>
      <c r="J186" s="125"/>
      <c r="K186" s="358"/>
      <c r="L186" s="585"/>
      <c r="M186" s="357" t="s">
        <v>19</v>
      </c>
      <c r="N186" s="124">
        <v>1000</v>
      </c>
      <c r="O186" s="124">
        <f>O187+10</f>
        <v>40</v>
      </c>
      <c r="P186" s="124">
        <v>0</v>
      </c>
      <c r="Q186" s="125" t="s">
        <v>38</v>
      </c>
      <c r="R186" s="125" t="s">
        <v>38</v>
      </c>
      <c r="S186" s="129" t="s">
        <v>38</v>
      </c>
      <c r="T186" s="125"/>
      <c r="U186" s="358"/>
      <c r="V186" s="585"/>
      <c r="W186" s="357" t="s">
        <v>19</v>
      </c>
      <c r="X186" s="124">
        <v>1000</v>
      </c>
      <c r="Y186" s="124">
        <v>10</v>
      </c>
      <c r="Z186" s="124">
        <v>0</v>
      </c>
      <c r="AA186" s="125" t="s">
        <v>38</v>
      </c>
      <c r="AB186" s="125" t="s">
        <v>38</v>
      </c>
      <c r="AC186" s="129" t="s">
        <v>38</v>
      </c>
      <c r="AD186" s="426"/>
      <c r="AE186" s="585"/>
      <c r="AF186" s="357" t="s">
        <v>19</v>
      </c>
      <c r="AG186" s="124">
        <v>1000</v>
      </c>
      <c r="AH186" s="124"/>
      <c r="AI186" s="124">
        <v>1000</v>
      </c>
      <c r="AJ186" s="125" t="s">
        <v>47</v>
      </c>
      <c r="AK186" s="125">
        <v>3216</v>
      </c>
      <c r="AL186" s="129">
        <v>44929</v>
      </c>
      <c r="AM186" s="341">
        <f>AG198+AH198-AI198</f>
        <v>0</v>
      </c>
      <c r="AN186" s="342" t="s">
        <v>1023</v>
      </c>
    </row>
    <row r="187" spans="1:40" ht="20.25" customHeight="1" x14ac:dyDescent="0.25">
      <c r="A187" s="359"/>
      <c r="B187" s="877" t="s">
        <v>98</v>
      </c>
      <c r="C187" s="357" t="s">
        <v>20</v>
      </c>
      <c r="D187" s="124">
        <v>1000</v>
      </c>
      <c r="E187" s="124">
        <v>0</v>
      </c>
      <c r="F187" s="124">
        <v>1000</v>
      </c>
      <c r="G187" s="125" t="s">
        <v>38</v>
      </c>
      <c r="H187" s="125" t="s">
        <v>38</v>
      </c>
      <c r="I187" s="129" t="s">
        <v>38</v>
      </c>
      <c r="J187" s="125"/>
      <c r="K187" s="358"/>
      <c r="L187" s="585"/>
      <c r="M187" s="357" t="s">
        <v>20</v>
      </c>
      <c r="N187" s="124">
        <v>1000</v>
      </c>
      <c r="O187" s="124">
        <f>O188+10</f>
        <v>30</v>
      </c>
      <c r="P187" s="124">
        <v>4000</v>
      </c>
      <c r="Q187" s="125" t="s">
        <v>38</v>
      </c>
      <c r="R187" s="125">
        <v>826</v>
      </c>
      <c r="S187" s="129">
        <v>44235</v>
      </c>
      <c r="T187" s="125"/>
      <c r="U187" s="521" t="s">
        <v>101</v>
      </c>
      <c r="V187" s="585"/>
      <c r="W187" s="357" t="s">
        <v>20</v>
      </c>
      <c r="X187" s="124">
        <v>1000</v>
      </c>
      <c r="Y187" s="124">
        <v>0</v>
      </c>
      <c r="Z187" s="124">
        <v>2000</v>
      </c>
      <c r="AA187" s="125" t="s">
        <v>38</v>
      </c>
      <c r="AB187" s="125">
        <v>2054</v>
      </c>
      <c r="AC187" s="129">
        <v>43871</v>
      </c>
      <c r="AD187" s="629"/>
      <c r="AE187" s="585"/>
      <c r="AF187" s="357" t="s">
        <v>20</v>
      </c>
      <c r="AG187" s="124">
        <v>1000</v>
      </c>
      <c r="AH187" s="124"/>
      <c r="AI187" s="124">
        <v>1000</v>
      </c>
      <c r="AJ187" s="125" t="s">
        <v>47</v>
      </c>
      <c r="AK187" s="125">
        <v>3405</v>
      </c>
      <c r="AL187" s="129">
        <v>44965</v>
      </c>
      <c r="AM187" s="336"/>
      <c r="AN187" s="335" t="s">
        <v>1006</v>
      </c>
    </row>
    <row r="188" spans="1:40" ht="23.25" customHeight="1" x14ac:dyDescent="0.25">
      <c r="A188" s="359"/>
      <c r="B188" s="877"/>
      <c r="C188" s="357" t="s">
        <v>21</v>
      </c>
      <c r="D188" s="124">
        <v>1000</v>
      </c>
      <c r="E188" s="124">
        <v>0</v>
      </c>
      <c r="F188" s="124">
        <v>1000</v>
      </c>
      <c r="G188" s="125" t="s">
        <v>38</v>
      </c>
      <c r="H188" s="125" t="s">
        <v>38</v>
      </c>
      <c r="I188" s="129" t="s">
        <v>38</v>
      </c>
      <c r="J188" s="125"/>
      <c r="K188" s="358"/>
      <c r="L188" s="585"/>
      <c r="M188" s="357" t="s">
        <v>21</v>
      </c>
      <c r="N188" s="124">
        <v>1000</v>
      </c>
      <c r="O188" s="124">
        <f>O189+10</f>
        <v>20</v>
      </c>
      <c r="P188" s="124">
        <v>0</v>
      </c>
      <c r="Q188" s="125" t="s">
        <v>38</v>
      </c>
      <c r="R188" s="125" t="s">
        <v>38</v>
      </c>
      <c r="S188" s="129" t="s">
        <v>38</v>
      </c>
      <c r="T188" s="125"/>
      <c r="U188" s="358"/>
      <c r="V188" s="585"/>
      <c r="W188" s="357" t="s">
        <v>21</v>
      </c>
      <c r="X188" s="124">
        <v>1000</v>
      </c>
      <c r="Y188" s="124">
        <v>0</v>
      </c>
      <c r="Z188" s="124">
        <v>1000</v>
      </c>
      <c r="AA188" s="125" t="s">
        <v>38</v>
      </c>
      <c r="AB188" s="125">
        <v>2194</v>
      </c>
      <c r="AC188" s="129">
        <v>44626</v>
      </c>
      <c r="AD188" s="629"/>
      <c r="AE188" s="585"/>
      <c r="AF188" s="357" t="s">
        <v>21</v>
      </c>
      <c r="AG188" s="124">
        <v>1000</v>
      </c>
      <c r="AH188" s="124"/>
      <c r="AI188" s="124">
        <v>1000</v>
      </c>
      <c r="AJ188" s="125" t="s">
        <v>47</v>
      </c>
      <c r="AK188" s="125">
        <v>3497</v>
      </c>
      <c r="AL188" s="129">
        <v>44995</v>
      </c>
      <c r="AM188" s="336"/>
      <c r="AN188" s="335"/>
    </row>
    <row r="189" spans="1:40" ht="23.25" customHeight="1" x14ac:dyDescent="0.25">
      <c r="A189" s="359"/>
      <c r="B189" s="877"/>
      <c r="C189" s="357" t="s">
        <v>22</v>
      </c>
      <c r="D189" s="124">
        <v>1000</v>
      </c>
      <c r="E189" s="124">
        <f>E190+10</f>
        <v>60</v>
      </c>
      <c r="F189" s="124">
        <v>0</v>
      </c>
      <c r="G189" s="125" t="s">
        <v>38</v>
      </c>
      <c r="H189" s="125" t="s">
        <v>38</v>
      </c>
      <c r="I189" s="129" t="s">
        <v>38</v>
      </c>
      <c r="J189" s="125"/>
      <c r="K189" s="358"/>
      <c r="L189" s="585"/>
      <c r="M189" s="357" t="s">
        <v>22</v>
      </c>
      <c r="N189" s="124">
        <v>1000</v>
      </c>
      <c r="O189" s="124">
        <v>10</v>
      </c>
      <c r="P189" s="124">
        <v>0</v>
      </c>
      <c r="Q189" s="125" t="s">
        <v>38</v>
      </c>
      <c r="R189" s="125" t="s">
        <v>38</v>
      </c>
      <c r="S189" s="129" t="s">
        <v>38</v>
      </c>
      <c r="T189" s="125"/>
      <c r="U189" s="358"/>
      <c r="V189" s="585"/>
      <c r="W189" s="357" t="s">
        <v>22</v>
      </c>
      <c r="X189" s="124">
        <v>1000</v>
      </c>
      <c r="Y189" s="124">
        <v>0</v>
      </c>
      <c r="Z189" s="124">
        <v>1000</v>
      </c>
      <c r="AA189" s="125" t="s">
        <v>38</v>
      </c>
      <c r="AB189" s="125">
        <v>2238</v>
      </c>
      <c r="AC189" s="129">
        <v>44659</v>
      </c>
      <c r="AD189" s="629"/>
      <c r="AE189" s="585"/>
      <c r="AF189" s="357" t="s">
        <v>22</v>
      </c>
      <c r="AG189" s="124">
        <v>1000</v>
      </c>
      <c r="AH189" s="124"/>
      <c r="AI189" s="124">
        <v>1000</v>
      </c>
      <c r="AJ189" s="125" t="s">
        <v>47</v>
      </c>
      <c r="AK189" s="125">
        <v>3668</v>
      </c>
      <c r="AL189" s="129">
        <v>45033</v>
      </c>
      <c r="AM189" s="336"/>
      <c r="AN189" s="335"/>
    </row>
    <row r="190" spans="1:40" ht="23.25" customHeight="1" x14ac:dyDescent="0.25">
      <c r="A190" s="359"/>
      <c r="B190" s="877"/>
      <c r="C190" s="357" t="s">
        <v>23</v>
      </c>
      <c r="D190" s="124">
        <v>1000</v>
      </c>
      <c r="E190" s="124">
        <f>E191+10</f>
        <v>50</v>
      </c>
      <c r="F190" s="124">
        <v>0</v>
      </c>
      <c r="G190" s="125" t="s">
        <v>38</v>
      </c>
      <c r="H190" s="125" t="s">
        <v>38</v>
      </c>
      <c r="I190" s="129" t="s">
        <v>38</v>
      </c>
      <c r="J190" s="125"/>
      <c r="K190" s="358"/>
      <c r="L190" s="585"/>
      <c r="M190" s="357" t="s">
        <v>23</v>
      </c>
      <c r="N190" s="124">
        <v>1000</v>
      </c>
      <c r="O190" s="124">
        <v>0</v>
      </c>
      <c r="P190" s="124">
        <v>5000</v>
      </c>
      <c r="Q190" s="125" t="s">
        <v>38</v>
      </c>
      <c r="R190" s="125">
        <v>983</v>
      </c>
      <c r="S190" s="129">
        <v>44324</v>
      </c>
      <c r="T190" s="125"/>
      <c r="U190" s="358" t="s">
        <v>99</v>
      </c>
      <c r="V190" s="585"/>
      <c r="W190" s="357" t="s">
        <v>23</v>
      </c>
      <c r="X190" s="124">
        <v>1000</v>
      </c>
      <c r="Y190" s="124">
        <v>0</v>
      </c>
      <c r="Z190" s="124">
        <v>1200</v>
      </c>
      <c r="AA190" s="125" t="s">
        <v>38</v>
      </c>
      <c r="AB190" s="125">
        <v>2309</v>
      </c>
      <c r="AC190" s="129">
        <v>44688</v>
      </c>
      <c r="AD190" s="629"/>
      <c r="AE190" s="585"/>
      <c r="AF190" s="357" t="s">
        <v>23</v>
      </c>
      <c r="AG190" s="124">
        <v>1000</v>
      </c>
      <c r="AH190" s="124"/>
      <c r="AI190" s="124">
        <v>1000</v>
      </c>
      <c r="AJ190" s="125" t="s">
        <v>47</v>
      </c>
      <c r="AK190" s="125">
        <v>3772</v>
      </c>
      <c r="AL190" s="129">
        <v>45061</v>
      </c>
      <c r="AM190" s="336"/>
      <c r="AN190" s="335"/>
    </row>
    <row r="191" spans="1:40" ht="23.25" customHeight="1" x14ac:dyDescent="0.25">
      <c r="A191" s="359"/>
      <c r="B191" s="877"/>
      <c r="C191" s="357" t="s">
        <v>24</v>
      </c>
      <c r="D191" s="124">
        <v>1000</v>
      </c>
      <c r="E191" s="124">
        <f>E192+10</f>
        <v>40</v>
      </c>
      <c r="F191" s="124">
        <v>0</v>
      </c>
      <c r="G191" s="125" t="s">
        <v>38</v>
      </c>
      <c r="H191" s="125" t="s">
        <v>38</v>
      </c>
      <c r="I191" s="129" t="s">
        <v>38</v>
      </c>
      <c r="J191" s="125"/>
      <c r="K191" s="358"/>
      <c r="L191" s="585"/>
      <c r="M191" s="357" t="s">
        <v>24</v>
      </c>
      <c r="N191" s="124">
        <v>1000</v>
      </c>
      <c r="O191" s="124">
        <v>10</v>
      </c>
      <c r="P191" s="124">
        <v>0</v>
      </c>
      <c r="Q191" s="125" t="s">
        <v>38</v>
      </c>
      <c r="R191" s="125" t="s">
        <v>38</v>
      </c>
      <c r="S191" s="129" t="s">
        <v>38</v>
      </c>
      <c r="T191" s="125"/>
      <c r="U191" s="358"/>
      <c r="V191" s="585"/>
      <c r="W191" s="357" t="s">
        <v>24</v>
      </c>
      <c r="X191" s="124">
        <v>1000</v>
      </c>
      <c r="Y191" s="124">
        <v>0</v>
      </c>
      <c r="Z191" s="124">
        <v>1000</v>
      </c>
      <c r="AA191" s="125" t="s">
        <v>47</v>
      </c>
      <c r="AB191" s="125">
        <v>2416</v>
      </c>
      <c r="AC191" s="129">
        <v>44724</v>
      </c>
      <c r="AD191" s="629"/>
      <c r="AE191" s="585"/>
      <c r="AF191" s="357" t="s">
        <v>24</v>
      </c>
      <c r="AG191" s="124">
        <v>1000</v>
      </c>
      <c r="AH191" s="124"/>
      <c r="AI191" s="124">
        <v>1000</v>
      </c>
      <c r="AJ191" s="125" t="s">
        <v>47</v>
      </c>
      <c r="AK191" s="125">
        <v>3846</v>
      </c>
      <c r="AL191" s="129">
        <v>45090</v>
      </c>
      <c r="AM191" s="336"/>
      <c r="AN191" s="335"/>
    </row>
    <row r="192" spans="1:40" ht="23.25" customHeight="1" x14ac:dyDescent="0.25">
      <c r="A192" s="359"/>
      <c r="B192" s="877"/>
      <c r="C192" s="357" t="s">
        <v>25</v>
      </c>
      <c r="D192" s="124">
        <v>1000</v>
      </c>
      <c r="E192" s="124">
        <f>E193+10</f>
        <v>30</v>
      </c>
      <c r="F192" s="124">
        <v>0</v>
      </c>
      <c r="G192" s="125" t="s">
        <v>38</v>
      </c>
      <c r="H192" s="125" t="s">
        <v>38</v>
      </c>
      <c r="I192" s="129" t="s">
        <v>38</v>
      </c>
      <c r="J192" s="125"/>
      <c r="K192" s="358"/>
      <c r="L192" s="585"/>
      <c r="M192" s="357" t="s">
        <v>25</v>
      </c>
      <c r="N192" s="124">
        <v>1000</v>
      </c>
      <c r="O192" s="124">
        <v>0</v>
      </c>
      <c r="P192" s="124">
        <v>3000</v>
      </c>
      <c r="Q192" s="125" t="s">
        <v>38</v>
      </c>
      <c r="R192" s="125">
        <v>1159</v>
      </c>
      <c r="S192" s="129">
        <v>44401</v>
      </c>
      <c r="T192" s="125"/>
      <c r="U192" s="358" t="s">
        <v>100</v>
      </c>
      <c r="V192" s="585"/>
      <c r="W192" s="357" t="s">
        <v>25</v>
      </c>
      <c r="X192" s="124">
        <v>1000</v>
      </c>
      <c r="Y192" s="124">
        <v>0</v>
      </c>
      <c r="Z192" s="124">
        <v>1000</v>
      </c>
      <c r="AA192" s="125" t="s">
        <v>47</v>
      </c>
      <c r="AB192" s="125">
        <v>2540</v>
      </c>
      <c r="AC192" s="129">
        <v>44758</v>
      </c>
      <c r="AD192" s="629"/>
      <c r="AE192" s="585"/>
      <c r="AF192" s="357" t="s">
        <v>25</v>
      </c>
      <c r="AG192" s="124">
        <v>1000</v>
      </c>
      <c r="AH192" s="124"/>
      <c r="AI192" s="124">
        <v>1000</v>
      </c>
      <c r="AJ192" s="125" t="s">
        <v>47</v>
      </c>
      <c r="AK192" s="125">
        <v>3957</v>
      </c>
      <c r="AL192" s="129">
        <v>45117</v>
      </c>
      <c r="AM192" s="336"/>
      <c r="AN192" s="335"/>
    </row>
    <row r="193" spans="1:40" ht="23.25" customHeight="1" x14ac:dyDescent="0.25">
      <c r="A193" s="359"/>
      <c r="B193" s="877"/>
      <c r="C193" s="357" t="s">
        <v>26</v>
      </c>
      <c r="D193" s="124">
        <v>1000</v>
      </c>
      <c r="E193" s="167">
        <v>20</v>
      </c>
      <c r="F193" s="124">
        <v>0</v>
      </c>
      <c r="G193" s="125" t="s">
        <v>38</v>
      </c>
      <c r="H193" s="125" t="s">
        <v>38</v>
      </c>
      <c r="I193" s="129" t="s">
        <v>38</v>
      </c>
      <c r="J193" s="125"/>
      <c r="K193" s="358"/>
      <c r="L193" s="585"/>
      <c r="M193" s="357" t="s">
        <v>26</v>
      </c>
      <c r="N193" s="124">
        <v>1000</v>
      </c>
      <c r="O193" s="124">
        <v>0</v>
      </c>
      <c r="P193" s="124">
        <v>0</v>
      </c>
      <c r="Q193" s="125" t="s">
        <v>38</v>
      </c>
      <c r="R193" s="125" t="s">
        <v>38</v>
      </c>
      <c r="S193" s="129" t="s">
        <v>38</v>
      </c>
      <c r="T193" s="125"/>
      <c r="U193" s="358"/>
      <c r="V193" s="585"/>
      <c r="W193" s="357" t="s">
        <v>26</v>
      </c>
      <c r="X193" s="124">
        <v>1000</v>
      </c>
      <c r="Y193" s="124">
        <v>0</v>
      </c>
      <c r="Z193" s="124">
        <v>1000</v>
      </c>
      <c r="AA193" s="125" t="s">
        <v>47</v>
      </c>
      <c r="AB193" s="125">
        <v>2649</v>
      </c>
      <c r="AC193" s="129">
        <v>44790</v>
      </c>
      <c r="AD193" s="629"/>
      <c r="AE193" s="585"/>
      <c r="AF193" s="357" t="s">
        <v>26</v>
      </c>
      <c r="AG193" s="124">
        <v>1000</v>
      </c>
      <c r="AH193" s="124"/>
      <c r="AI193" s="124">
        <v>1000</v>
      </c>
      <c r="AJ193" s="125" t="s">
        <v>47</v>
      </c>
      <c r="AK193" s="125">
        <v>4050</v>
      </c>
      <c r="AL193" s="129">
        <v>45143</v>
      </c>
      <c r="AM193" s="336"/>
      <c r="AN193" s="335"/>
    </row>
    <row r="194" spans="1:40" ht="23.25" customHeight="1" x14ac:dyDescent="0.25">
      <c r="A194" s="359"/>
      <c r="B194" s="877"/>
      <c r="C194" s="357" t="s">
        <v>27</v>
      </c>
      <c r="D194" s="124">
        <v>1000</v>
      </c>
      <c r="E194" s="124">
        <f>E195+10</f>
        <v>50</v>
      </c>
      <c r="F194" s="124">
        <v>0</v>
      </c>
      <c r="G194" s="125" t="s">
        <v>38</v>
      </c>
      <c r="H194" s="125" t="s">
        <v>38</v>
      </c>
      <c r="I194" s="129" t="s">
        <v>38</v>
      </c>
      <c r="J194" s="125"/>
      <c r="K194" s="358"/>
      <c r="L194" s="585"/>
      <c r="M194" s="357" t="s">
        <v>27</v>
      </c>
      <c r="N194" s="124">
        <v>1000</v>
      </c>
      <c r="O194" s="124">
        <f>O195+10</f>
        <v>30</v>
      </c>
      <c r="P194" s="124">
        <v>0</v>
      </c>
      <c r="Q194" s="125" t="s">
        <v>38</v>
      </c>
      <c r="R194" s="125" t="s">
        <v>38</v>
      </c>
      <c r="S194" s="129" t="s">
        <v>38</v>
      </c>
      <c r="T194" s="125"/>
      <c r="U194" s="358"/>
      <c r="V194" s="585"/>
      <c r="W194" s="357" t="s">
        <v>27</v>
      </c>
      <c r="X194" s="124">
        <v>1000</v>
      </c>
      <c r="Y194" s="124">
        <v>0</v>
      </c>
      <c r="Z194" s="124">
        <v>1000</v>
      </c>
      <c r="AA194" s="125" t="s">
        <v>47</v>
      </c>
      <c r="AB194" s="125">
        <v>2815</v>
      </c>
      <c r="AC194" s="129">
        <v>44810</v>
      </c>
      <c r="AD194" s="629"/>
      <c r="AE194" s="585"/>
      <c r="AF194" s="357" t="s">
        <v>27</v>
      </c>
      <c r="AG194" s="124"/>
      <c r="AH194" s="124"/>
      <c r="AI194" s="124"/>
      <c r="AJ194" s="125"/>
      <c r="AK194" s="125"/>
      <c r="AL194" s="129"/>
      <c r="AM194" s="336"/>
      <c r="AN194" s="335"/>
    </row>
    <row r="195" spans="1:40" ht="23.25" customHeight="1" x14ac:dyDescent="0.25">
      <c r="A195" s="359"/>
      <c r="B195" s="877"/>
      <c r="C195" s="357" t="s">
        <v>28</v>
      </c>
      <c r="D195" s="124">
        <v>1000</v>
      </c>
      <c r="E195" s="124">
        <f>E196+10</f>
        <v>40</v>
      </c>
      <c r="F195" s="124">
        <v>5000</v>
      </c>
      <c r="G195" s="125" t="s">
        <v>38</v>
      </c>
      <c r="H195" s="125" t="s">
        <v>38</v>
      </c>
      <c r="I195" s="129">
        <v>44107</v>
      </c>
      <c r="J195" s="125"/>
      <c r="K195" s="358" t="s">
        <v>102</v>
      </c>
      <c r="L195" s="586"/>
      <c r="M195" s="357" t="s">
        <v>28</v>
      </c>
      <c r="N195" s="124">
        <v>1000</v>
      </c>
      <c r="O195" s="124">
        <f>O196+10</f>
        <v>20</v>
      </c>
      <c r="P195" s="124">
        <v>0</v>
      </c>
      <c r="Q195" s="125" t="s">
        <v>38</v>
      </c>
      <c r="R195" s="125" t="s">
        <v>38</v>
      </c>
      <c r="S195" s="129" t="s">
        <v>38</v>
      </c>
      <c r="T195" s="125"/>
      <c r="U195" s="358"/>
      <c r="V195" s="586"/>
      <c r="W195" s="357" t="s">
        <v>28</v>
      </c>
      <c r="X195" s="124">
        <v>1000</v>
      </c>
      <c r="Y195" s="124">
        <v>0</v>
      </c>
      <c r="Z195" s="124">
        <v>1320</v>
      </c>
      <c r="AA195" s="125" t="s">
        <v>47</v>
      </c>
      <c r="AB195" s="125">
        <v>2916</v>
      </c>
      <c r="AC195" s="129">
        <v>44837</v>
      </c>
      <c r="AD195" s="629"/>
      <c r="AE195" s="586"/>
      <c r="AF195" s="357" t="s">
        <v>28</v>
      </c>
      <c r="AG195" s="124"/>
      <c r="AH195" s="124"/>
      <c r="AI195" s="124"/>
      <c r="AJ195" s="125"/>
      <c r="AK195" s="125"/>
      <c r="AL195" s="129"/>
      <c r="AM195" s="336"/>
      <c r="AN195" s="335"/>
    </row>
    <row r="196" spans="1:40" ht="23.25" customHeight="1" x14ac:dyDescent="0.25">
      <c r="A196" s="359"/>
      <c r="B196" s="877"/>
      <c r="C196" s="357" t="s">
        <v>29</v>
      </c>
      <c r="D196" s="124">
        <v>1000</v>
      </c>
      <c r="E196" s="124">
        <f>E197+10</f>
        <v>30</v>
      </c>
      <c r="F196" s="124">
        <v>0</v>
      </c>
      <c r="G196" s="125" t="s">
        <v>38</v>
      </c>
      <c r="H196" s="125" t="s">
        <v>38</v>
      </c>
      <c r="I196" s="129" t="s">
        <v>38</v>
      </c>
      <c r="J196" s="125"/>
      <c r="K196" s="358"/>
      <c r="L196" s="587"/>
      <c r="M196" s="357" t="s">
        <v>29</v>
      </c>
      <c r="N196" s="124">
        <v>1000</v>
      </c>
      <c r="O196" s="124">
        <v>10</v>
      </c>
      <c r="P196" s="124">
        <v>0</v>
      </c>
      <c r="Q196" s="125" t="s">
        <v>38</v>
      </c>
      <c r="R196" s="125" t="s">
        <v>38</v>
      </c>
      <c r="S196" s="129" t="s">
        <v>38</v>
      </c>
      <c r="T196" s="125"/>
      <c r="U196" s="358"/>
      <c r="V196" s="587"/>
      <c r="W196" s="357" t="s">
        <v>29</v>
      </c>
      <c r="X196" s="124">
        <v>1000</v>
      </c>
      <c r="Y196" s="124">
        <v>0</v>
      </c>
      <c r="Z196" s="124">
        <v>1000</v>
      </c>
      <c r="AA196" s="125" t="s">
        <v>47</v>
      </c>
      <c r="AB196" s="125">
        <v>2996</v>
      </c>
      <c r="AC196" s="129">
        <v>44868</v>
      </c>
      <c r="AD196" s="629"/>
      <c r="AE196" s="587"/>
      <c r="AF196" s="357" t="s">
        <v>29</v>
      </c>
      <c r="AG196" s="124"/>
      <c r="AH196" s="124"/>
      <c r="AI196" s="124"/>
      <c r="AJ196" s="125"/>
      <c r="AK196" s="125"/>
      <c r="AL196" s="129"/>
      <c r="AM196" s="336"/>
      <c r="AN196" s="335"/>
    </row>
    <row r="197" spans="1:40" ht="23.25" customHeight="1" x14ac:dyDescent="0.25">
      <c r="A197" s="359"/>
      <c r="B197" s="877"/>
      <c r="C197" s="360" t="s">
        <v>30</v>
      </c>
      <c r="D197" s="278">
        <v>1000</v>
      </c>
      <c r="E197" s="167">
        <v>20</v>
      </c>
      <c r="F197" s="124">
        <v>0</v>
      </c>
      <c r="G197" s="125" t="s">
        <v>38</v>
      </c>
      <c r="H197" s="125" t="s">
        <v>38</v>
      </c>
      <c r="I197" s="129" t="s">
        <v>38</v>
      </c>
      <c r="J197" s="361"/>
      <c r="K197" s="362"/>
      <c r="L197" s="588"/>
      <c r="M197" s="360" t="s">
        <v>30</v>
      </c>
      <c r="N197" s="278">
        <v>1000</v>
      </c>
      <c r="O197" s="124">
        <v>0</v>
      </c>
      <c r="P197" s="124">
        <v>4000</v>
      </c>
      <c r="Q197" s="125" t="s">
        <v>38</v>
      </c>
      <c r="R197" s="125">
        <v>1638</v>
      </c>
      <c r="S197" s="129">
        <v>44557</v>
      </c>
      <c r="T197" s="125"/>
      <c r="U197" s="521" t="s">
        <v>101</v>
      </c>
      <c r="V197" s="588"/>
      <c r="W197" s="360" t="s">
        <v>30</v>
      </c>
      <c r="X197" s="278">
        <v>1000</v>
      </c>
      <c r="Y197" s="124">
        <v>0</v>
      </c>
      <c r="Z197" s="124">
        <v>1000</v>
      </c>
      <c r="AA197" s="125" t="s">
        <v>47</v>
      </c>
      <c r="AB197" s="125">
        <v>3144</v>
      </c>
      <c r="AC197" s="129">
        <v>44909</v>
      </c>
      <c r="AD197" s="629"/>
      <c r="AE197" s="588"/>
      <c r="AF197" s="360" t="s">
        <v>30</v>
      </c>
      <c r="AG197" s="278"/>
      <c r="AH197" s="124"/>
      <c r="AI197" s="124"/>
      <c r="AJ197" s="125"/>
      <c r="AK197" s="125"/>
      <c r="AL197" s="129"/>
      <c r="AM197" s="338"/>
      <c r="AN197" s="339"/>
    </row>
    <row r="198" spans="1:40" ht="23.25" customHeight="1" x14ac:dyDescent="0.25">
      <c r="A198" s="363"/>
      <c r="B198" s="878"/>
      <c r="C198" s="364"/>
      <c r="D198" s="365">
        <f>SUM(D186:D197)</f>
        <v>12000</v>
      </c>
      <c r="E198" s="365">
        <f>SUM(E186:E197)</f>
        <v>340</v>
      </c>
      <c r="F198" s="365">
        <f>SUM(F186:F197)</f>
        <v>8000</v>
      </c>
      <c r="G198" s="340"/>
      <c r="H198" s="340"/>
      <c r="I198" s="366"/>
      <c r="J198" s="340"/>
      <c r="K198" s="367"/>
      <c r="L198" s="584"/>
      <c r="M198" s="364"/>
      <c r="N198" s="365">
        <f>SUM(N185:N197)</f>
        <v>24000</v>
      </c>
      <c r="O198" s="365">
        <f>SUM(O185:O197)</f>
        <v>510</v>
      </c>
      <c r="P198" s="365">
        <f>SUM(P185:P197)</f>
        <v>24000</v>
      </c>
      <c r="Q198" s="340"/>
      <c r="R198" s="340"/>
      <c r="S198" s="340"/>
      <c r="T198" s="340"/>
      <c r="U198" s="367"/>
      <c r="V198" s="584"/>
      <c r="W198" s="364"/>
      <c r="X198" s="365">
        <f>SUM(X185:X197)</f>
        <v>36000</v>
      </c>
      <c r="Y198" s="365">
        <f>SUM(Y185:Y197)</f>
        <v>520</v>
      </c>
      <c r="Z198" s="365">
        <f>SUM(Z185:Z197)</f>
        <v>36520</v>
      </c>
      <c r="AA198" s="340"/>
      <c r="AB198" s="340"/>
      <c r="AC198" s="340"/>
      <c r="AD198" s="340"/>
      <c r="AE198" s="584"/>
      <c r="AF198" s="364"/>
      <c r="AG198" s="365">
        <f>SUM(AG185:AG197)</f>
        <v>44000</v>
      </c>
      <c r="AH198" s="365">
        <f>SUM(AH185:AH197)</f>
        <v>520</v>
      </c>
      <c r="AI198" s="365">
        <f>SUM(AI185:AI197)</f>
        <v>44520</v>
      </c>
      <c r="AJ198" s="340"/>
      <c r="AK198" s="340"/>
      <c r="AL198" s="340"/>
      <c r="AM198" s="365"/>
      <c r="AN198" s="340"/>
    </row>
    <row r="199" spans="1:40" ht="23.25" customHeight="1" x14ac:dyDescent="0.25">
      <c r="B199" s="106"/>
      <c r="C199" s="65"/>
      <c r="D199" s="66"/>
      <c r="E199" s="66"/>
      <c r="F199" s="66"/>
      <c r="G199" s="67"/>
      <c r="H199" s="67"/>
      <c r="I199" s="68"/>
      <c r="J199" s="67"/>
      <c r="K199" s="67"/>
      <c r="L199" s="585"/>
      <c r="M199" s="67"/>
      <c r="N199" s="66"/>
      <c r="O199" s="66"/>
      <c r="P199" s="66"/>
      <c r="Q199" s="67"/>
      <c r="R199" s="67"/>
      <c r="S199" s="67"/>
      <c r="T199" s="67"/>
      <c r="U199" s="67"/>
      <c r="V199" s="585"/>
      <c r="W199" s="67"/>
      <c r="X199" s="66"/>
      <c r="Y199" s="66"/>
      <c r="Z199" s="66"/>
      <c r="AA199" s="67"/>
      <c r="AB199" s="67"/>
      <c r="AC199" s="67"/>
      <c r="AD199" s="67"/>
      <c r="AE199" s="585"/>
      <c r="AF199" s="67"/>
      <c r="AG199" s="66"/>
      <c r="AH199" s="66"/>
      <c r="AI199" s="66"/>
      <c r="AJ199" s="67"/>
      <c r="AK199" s="67"/>
      <c r="AL199" s="67"/>
      <c r="AM199" s="777"/>
      <c r="AN199" s="123"/>
    </row>
    <row r="200" spans="1:40" ht="23.25" customHeight="1" x14ac:dyDescent="0.25">
      <c r="B200" s="107"/>
      <c r="C200" s="70"/>
      <c r="D200" s="71"/>
      <c r="E200" s="72"/>
      <c r="F200" s="73"/>
      <c r="G200" s="72"/>
      <c r="H200" s="73"/>
      <c r="I200" s="73"/>
      <c r="J200" s="73"/>
      <c r="K200" s="74"/>
      <c r="L200" s="585"/>
      <c r="M200" s="75" t="s">
        <v>42</v>
      </c>
      <c r="N200" s="76">
        <f>D213</f>
        <v>12000</v>
      </c>
      <c r="O200" s="76">
        <f>E213</f>
        <v>140</v>
      </c>
      <c r="P200" s="76">
        <f>F213</f>
        <v>11000</v>
      </c>
      <c r="Q200" s="72"/>
      <c r="R200" s="73"/>
      <c r="S200" s="73"/>
      <c r="T200" s="73"/>
      <c r="U200" s="74"/>
      <c r="V200" s="585"/>
      <c r="W200" s="75" t="s">
        <v>42</v>
      </c>
      <c r="X200" s="76">
        <f>N213</f>
        <v>24000</v>
      </c>
      <c r="Y200" s="76">
        <f>O213</f>
        <v>320</v>
      </c>
      <c r="Z200" s="76">
        <f>P213</f>
        <v>24130</v>
      </c>
      <c r="AA200" s="72"/>
      <c r="AB200" s="73"/>
      <c r="AC200" s="73"/>
      <c r="AD200" s="73"/>
      <c r="AE200" s="585"/>
      <c r="AF200" s="75" t="s">
        <v>42</v>
      </c>
      <c r="AG200" s="76">
        <f>X213</f>
        <v>36000</v>
      </c>
      <c r="AH200" s="76">
        <f>Y213</f>
        <v>330</v>
      </c>
      <c r="AI200" s="76">
        <f>Z213</f>
        <v>36130</v>
      </c>
      <c r="AJ200" s="72"/>
      <c r="AK200" s="73"/>
      <c r="AL200" s="73"/>
      <c r="AM200" s="776" t="s">
        <v>221</v>
      </c>
      <c r="AN200" s="183" t="s">
        <v>36</v>
      </c>
    </row>
    <row r="201" spans="1:40" ht="30" x14ac:dyDescent="0.25">
      <c r="A201" s="97" t="s">
        <v>85</v>
      </c>
      <c r="B201" s="128">
        <v>78</v>
      </c>
      <c r="C201" s="77" t="s">
        <v>19</v>
      </c>
      <c r="D201" s="78">
        <v>1000</v>
      </c>
      <c r="E201" s="78">
        <v>20</v>
      </c>
      <c r="F201" s="78">
        <v>0</v>
      </c>
      <c r="G201" s="79" t="s">
        <v>38</v>
      </c>
      <c r="H201" s="79" t="s">
        <v>38</v>
      </c>
      <c r="I201" s="80" t="s">
        <v>38</v>
      </c>
      <c r="J201" s="79"/>
      <c r="K201" s="81"/>
      <c r="L201" s="585"/>
      <c r="M201" s="77" t="s">
        <v>19</v>
      </c>
      <c r="N201" s="78">
        <v>1000</v>
      </c>
      <c r="O201" s="78">
        <v>0</v>
      </c>
      <c r="P201" s="78">
        <v>2000</v>
      </c>
      <c r="Q201" s="79" t="s">
        <v>38</v>
      </c>
      <c r="R201" s="79">
        <v>793</v>
      </c>
      <c r="S201" s="80">
        <v>44227</v>
      </c>
      <c r="T201" s="101" t="s">
        <v>818</v>
      </c>
      <c r="U201" s="81"/>
      <c r="V201" s="585"/>
      <c r="W201" s="77" t="s">
        <v>19</v>
      </c>
      <c r="X201" s="78">
        <v>1000</v>
      </c>
      <c r="Y201" s="78">
        <v>10</v>
      </c>
      <c r="Z201" s="78">
        <v>1000</v>
      </c>
      <c r="AA201" s="79" t="s">
        <v>50</v>
      </c>
      <c r="AB201" s="79">
        <v>2003</v>
      </c>
      <c r="AC201" s="287">
        <v>44596</v>
      </c>
      <c r="AD201" s="706"/>
      <c r="AE201" s="585"/>
      <c r="AF201" s="77" t="s">
        <v>19</v>
      </c>
      <c r="AG201" s="78">
        <v>1000</v>
      </c>
      <c r="AH201" s="78"/>
      <c r="AI201" s="78">
        <v>6000</v>
      </c>
      <c r="AJ201" s="79" t="s">
        <v>50</v>
      </c>
      <c r="AK201" s="79">
        <v>3211</v>
      </c>
      <c r="AL201" s="287">
        <v>44931</v>
      </c>
      <c r="AM201" s="177">
        <f>AG213+AH213-AI213</f>
        <v>200</v>
      </c>
      <c r="AN201" s="178" t="s">
        <v>969</v>
      </c>
    </row>
    <row r="202" spans="1:40" ht="23.25" customHeight="1" x14ac:dyDescent="0.25">
      <c r="A202" s="120"/>
      <c r="B202" s="879" t="s">
        <v>86</v>
      </c>
      <c r="C202" s="77" t="s">
        <v>20</v>
      </c>
      <c r="D202" s="78">
        <v>1000</v>
      </c>
      <c r="E202" s="87">
        <v>10</v>
      </c>
      <c r="F202" s="78">
        <v>0</v>
      </c>
      <c r="G202" s="79" t="s">
        <v>38</v>
      </c>
      <c r="H202" s="79" t="s">
        <v>38</v>
      </c>
      <c r="I202" s="80" t="s">
        <v>38</v>
      </c>
      <c r="J202" s="79"/>
      <c r="K202" s="81"/>
      <c r="L202" s="585"/>
      <c r="M202" s="77" t="s">
        <v>20</v>
      </c>
      <c r="N202" s="78">
        <v>1000</v>
      </c>
      <c r="O202" s="78">
        <v>10</v>
      </c>
      <c r="P202" s="78">
        <v>0</v>
      </c>
      <c r="Q202" s="79" t="s">
        <v>38</v>
      </c>
      <c r="R202" s="79" t="s">
        <v>38</v>
      </c>
      <c r="S202" s="80" t="s">
        <v>38</v>
      </c>
      <c r="T202" s="79"/>
      <c r="U202" s="81"/>
      <c r="V202" s="585"/>
      <c r="W202" s="77" t="s">
        <v>20</v>
      </c>
      <c r="X202" s="78">
        <v>1000</v>
      </c>
      <c r="Y202" s="78">
        <v>0</v>
      </c>
      <c r="Z202" s="78">
        <v>5000</v>
      </c>
      <c r="AA202" s="79" t="s">
        <v>38</v>
      </c>
      <c r="AB202" s="79">
        <v>2091</v>
      </c>
      <c r="AC202" s="80">
        <v>44618</v>
      </c>
      <c r="AD202" s="558"/>
      <c r="AE202" s="585"/>
      <c r="AF202" s="77" t="s">
        <v>20</v>
      </c>
      <c r="AG202" s="78">
        <v>1000</v>
      </c>
      <c r="AH202" s="78"/>
      <c r="AI202" s="78"/>
      <c r="AJ202" s="79"/>
      <c r="AK202" s="79"/>
      <c r="AL202" s="80"/>
      <c r="AM202" s="180"/>
      <c r="AN202" s="179"/>
    </row>
    <row r="203" spans="1:40" ht="23.25" customHeight="1" x14ac:dyDescent="0.25">
      <c r="A203" s="120"/>
      <c r="B203" s="879"/>
      <c r="C203" s="77" t="s">
        <v>21</v>
      </c>
      <c r="D203" s="78">
        <v>1000</v>
      </c>
      <c r="E203" s="78">
        <v>30</v>
      </c>
      <c r="F203" s="78">
        <v>2000</v>
      </c>
      <c r="G203" s="79" t="s">
        <v>38</v>
      </c>
      <c r="H203" s="79">
        <v>115</v>
      </c>
      <c r="I203" s="80">
        <v>43894</v>
      </c>
      <c r="J203" s="79" t="s">
        <v>801</v>
      </c>
      <c r="K203" s="81"/>
      <c r="L203" s="585"/>
      <c r="M203" s="77" t="s">
        <v>21</v>
      </c>
      <c r="N203" s="78">
        <v>1000</v>
      </c>
      <c r="O203" s="78">
        <v>10</v>
      </c>
      <c r="P203" s="78">
        <v>1000</v>
      </c>
      <c r="Q203" s="79" t="s">
        <v>38</v>
      </c>
      <c r="R203" s="79">
        <v>896</v>
      </c>
      <c r="S203" s="80">
        <v>44275</v>
      </c>
      <c r="T203" s="172">
        <v>44228</v>
      </c>
      <c r="U203" s="81"/>
      <c r="V203" s="585"/>
      <c r="W203" s="77" t="s">
        <v>21</v>
      </c>
      <c r="X203" s="78">
        <v>1000</v>
      </c>
      <c r="Y203" s="78">
        <v>0</v>
      </c>
      <c r="Z203" s="78">
        <v>0</v>
      </c>
      <c r="AA203" s="79" t="s">
        <v>38</v>
      </c>
      <c r="AB203" s="79" t="s">
        <v>38</v>
      </c>
      <c r="AC203" s="80" t="s">
        <v>38</v>
      </c>
      <c r="AD203" s="558"/>
      <c r="AE203" s="585"/>
      <c r="AF203" s="77" t="s">
        <v>21</v>
      </c>
      <c r="AG203" s="78">
        <v>1000</v>
      </c>
      <c r="AH203" s="78"/>
      <c r="AI203" s="78"/>
      <c r="AJ203" s="79"/>
      <c r="AK203" s="79"/>
      <c r="AL203" s="80"/>
      <c r="AM203" s="180">
        <v>200</v>
      </c>
      <c r="AN203" s="179" t="s">
        <v>846</v>
      </c>
    </row>
    <row r="204" spans="1:40" ht="23.25" customHeight="1" x14ac:dyDescent="0.25">
      <c r="A204" s="120"/>
      <c r="B204" s="879"/>
      <c r="C204" s="77" t="s">
        <v>22</v>
      </c>
      <c r="D204" s="78">
        <v>1000</v>
      </c>
      <c r="E204" s="78">
        <v>20</v>
      </c>
      <c r="F204" s="78">
        <v>0</v>
      </c>
      <c r="G204" s="79" t="s">
        <v>38</v>
      </c>
      <c r="H204" s="79" t="s">
        <v>38</v>
      </c>
      <c r="I204" s="80" t="s">
        <v>38</v>
      </c>
      <c r="J204" s="79"/>
      <c r="K204" s="81"/>
      <c r="L204" s="585"/>
      <c r="M204" s="77" t="s">
        <v>22</v>
      </c>
      <c r="N204" s="78">
        <v>1000</v>
      </c>
      <c r="O204" s="87">
        <v>20</v>
      </c>
      <c r="P204" s="78">
        <v>1000</v>
      </c>
      <c r="Q204" s="79" t="s">
        <v>38</v>
      </c>
      <c r="R204" s="79">
        <v>962</v>
      </c>
      <c r="S204" s="80">
        <v>44316</v>
      </c>
      <c r="T204" s="172">
        <v>44256</v>
      </c>
      <c r="U204" s="81"/>
      <c r="V204" s="585"/>
      <c r="W204" s="77" t="s">
        <v>22</v>
      </c>
      <c r="X204" s="78">
        <v>1000</v>
      </c>
      <c r="Y204" s="78">
        <v>0</v>
      </c>
      <c r="Z204" s="78">
        <v>0</v>
      </c>
      <c r="AA204" s="79" t="s">
        <v>38</v>
      </c>
      <c r="AB204" s="79" t="s">
        <v>38</v>
      </c>
      <c r="AC204" s="80" t="s">
        <v>38</v>
      </c>
      <c r="AD204" s="558"/>
      <c r="AE204" s="585"/>
      <c r="AF204" s="77" t="s">
        <v>22</v>
      </c>
      <c r="AG204" s="78">
        <v>1000</v>
      </c>
      <c r="AH204" s="78"/>
      <c r="AI204" s="78"/>
      <c r="AJ204" s="79"/>
      <c r="AK204" s="79"/>
      <c r="AL204" s="80"/>
      <c r="AM204" s="180"/>
      <c r="AN204" s="179"/>
    </row>
    <row r="205" spans="1:40" ht="23.25" customHeight="1" x14ac:dyDescent="0.25">
      <c r="A205" s="120"/>
      <c r="B205" s="879"/>
      <c r="C205" s="77" t="s">
        <v>23</v>
      </c>
      <c r="D205" s="78">
        <v>1000</v>
      </c>
      <c r="E205" s="87">
        <v>10</v>
      </c>
      <c r="F205" s="78">
        <v>0</v>
      </c>
      <c r="G205" s="79" t="s">
        <v>38</v>
      </c>
      <c r="H205" s="79" t="s">
        <v>38</v>
      </c>
      <c r="I205" s="80" t="s">
        <v>38</v>
      </c>
      <c r="J205" s="79"/>
      <c r="K205" s="81"/>
      <c r="L205" s="585"/>
      <c r="M205" s="77" t="s">
        <v>23</v>
      </c>
      <c r="N205" s="78">
        <v>1000</v>
      </c>
      <c r="O205" s="87">
        <v>10</v>
      </c>
      <c r="P205" s="78">
        <v>0</v>
      </c>
      <c r="Q205" s="79" t="s">
        <v>38</v>
      </c>
      <c r="R205" s="79" t="s">
        <v>38</v>
      </c>
      <c r="S205" s="80" t="s">
        <v>38</v>
      </c>
      <c r="T205" s="79"/>
      <c r="U205" s="81"/>
      <c r="V205" s="585"/>
      <c r="W205" s="77" t="s">
        <v>23</v>
      </c>
      <c r="X205" s="78">
        <v>1000</v>
      </c>
      <c r="Y205" s="78">
        <v>0</v>
      </c>
      <c r="Z205" s="78">
        <v>0</v>
      </c>
      <c r="AA205" s="79" t="s">
        <v>38</v>
      </c>
      <c r="AB205" s="79" t="s">
        <v>38</v>
      </c>
      <c r="AC205" s="80" t="s">
        <v>38</v>
      </c>
      <c r="AD205" s="558"/>
      <c r="AE205" s="585"/>
      <c r="AF205" s="77" t="s">
        <v>23</v>
      </c>
      <c r="AG205" s="78">
        <v>1000</v>
      </c>
      <c r="AH205" s="78"/>
      <c r="AI205" s="78"/>
      <c r="AJ205" s="79"/>
      <c r="AK205" s="79"/>
      <c r="AL205" s="80"/>
      <c r="AM205" s="180"/>
      <c r="AN205" s="179"/>
    </row>
    <row r="206" spans="1:40" ht="23.25" customHeight="1" x14ac:dyDescent="0.25">
      <c r="A206" s="120"/>
      <c r="B206" s="879"/>
      <c r="C206" s="77" t="s">
        <v>24</v>
      </c>
      <c r="D206" s="78">
        <v>1000</v>
      </c>
      <c r="E206" s="78">
        <v>0</v>
      </c>
      <c r="F206" s="78">
        <v>4000</v>
      </c>
      <c r="G206" s="79" t="s">
        <v>38</v>
      </c>
      <c r="H206" s="79">
        <v>272</v>
      </c>
      <c r="I206" s="80">
        <v>43987</v>
      </c>
      <c r="J206" s="79" t="s">
        <v>815</v>
      </c>
      <c r="K206" s="81"/>
      <c r="L206" s="585"/>
      <c r="M206" s="77" t="s">
        <v>24</v>
      </c>
      <c r="N206" s="78">
        <v>1000</v>
      </c>
      <c r="O206" s="78">
        <v>30</v>
      </c>
      <c r="P206" s="87">
        <v>2000</v>
      </c>
      <c r="Q206" s="79" t="s">
        <v>41</v>
      </c>
      <c r="R206" s="122">
        <v>1037</v>
      </c>
      <c r="S206" s="130">
        <v>44363</v>
      </c>
      <c r="T206" s="79" t="s">
        <v>819</v>
      </c>
      <c r="U206" s="81"/>
      <c r="V206" s="585"/>
      <c r="W206" s="77" t="s">
        <v>24</v>
      </c>
      <c r="X206" s="78">
        <v>1000</v>
      </c>
      <c r="Y206" s="78">
        <v>0</v>
      </c>
      <c r="Z206" s="78">
        <v>6000</v>
      </c>
      <c r="AA206" s="79" t="s">
        <v>50</v>
      </c>
      <c r="AB206" s="79">
        <v>2447</v>
      </c>
      <c r="AC206" s="80">
        <v>44737</v>
      </c>
      <c r="AD206" s="558"/>
      <c r="AE206" s="585"/>
      <c r="AF206" s="77" t="s">
        <v>24</v>
      </c>
      <c r="AG206" s="78">
        <v>1000</v>
      </c>
      <c r="AH206" s="78"/>
      <c r="AI206" s="78"/>
      <c r="AJ206" s="79"/>
      <c r="AK206" s="79"/>
      <c r="AL206" s="80"/>
      <c r="AM206" s="180"/>
      <c r="AN206" s="179"/>
    </row>
    <row r="207" spans="1:40" ht="23.25" customHeight="1" x14ac:dyDescent="0.25">
      <c r="A207" s="120"/>
      <c r="B207" s="879"/>
      <c r="C207" s="77" t="s">
        <v>25</v>
      </c>
      <c r="D207" s="78">
        <v>1000</v>
      </c>
      <c r="E207" s="78">
        <v>10</v>
      </c>
      <c r="F207" s="78">
        <v>0</v>
      </c>
      <c r="G207" s="79" t="s">
        <v>38</v>
      </c>
      <c r="H207" s="79" t="s">
        <v>38</v>
      </c>
      <c r="I207" s="80" t="s">
        <v>38</v>
      </c>
      <c r="J207" s="79"/>
      <c r="K207" s="81"/>
      <c r="L207" s="585"/>
      <c r="M207" s="77" t="s">
        <v>25</v>
      </c>
      <c r="N207" s="78">
        <v>1000</v>
      </c>
      <c r="O207" s="78">
        <v>20</v>
      </c>
      <c r="P207" s="78">
        <v>0</v>
      </c>
      <c r="Q207" s="79" t="s">
        <v>38</v>
      </c>
      <c r="R207" s="79" t="s">
        <v>38</v>
      </c>
      <c r="S207" s="80" t="s">
        <v>38</v>
      </c>
      <c r="T207" s="79"/>
      <c r="U207" s="81"/>
      <c r="V207" s="585"/>
      <c r="W207" s="77" t="s">
        <v>25</v>
      </c>
      <c r="X207" s="78">
        <v>1000</v>
      </c>
      <c r="Y207" s="78">
        <v>0</v>
      </c>
      <c r="Z207" s="78">
        <v>0</v>
      </c>
      <c r="AA207" s="79" t="s">
        <v>38</v>
      </c>
      <c r="AB207" s="79" t="s">
        <v>38</v>
      </c>
      <c r="AC207" s="80" t="s">
        <v>38</v>
      </c>
      <c r="AD207" s="558"/>
      <c r="AE207" s="585"/>
      <c r="AF207" s="77" t="s">
        <v>25</v>
      </c>
      <c r="AG207" s="78">
        <v>1000</v>
      </c>
      <c r="AH207" s="78"/>
      <c r="AI207" s="78">
        <v>6000</v>
      </c>
      <c r="AJ207" s="79" t="s">
        <v>50</v>
      </c>
      <c r="AK207" s="79">
        <v>3939</v>
      </c>
      <c r="AL207" s="80">
        <v>45111</v>
      </c>
      <c r="AM207" s="180"/>
      <c r="AN207" s="179"/>
    </row>
    <row r="208" spans="1:40" ht="23.25" customHeight="1" x14ac:dyDescent="0.25">
      <c r="A208" s="120"/>
      <c r="B208" s="879"/>
      <c r="C208" s="77" t="s">
        <v>26</v>
      </c>
      <c r="D208" s="78">
        <v>1000</v>
      </c>
      <c r="E208" s="78">
        <v>0</v>
      </c>
      <c r="F208" s="78">
        <v>2000</v>
      </c>
      <c r="G208" s="79" t="s">
        <v>38</v>
      </c>
      <c r="H208" s="79">
        <v>395</v>
      </c>
      <c r="I208" s="80">
        <v>44050</v>
      </c>
      <c r="J208" s="79" t="s">
        <v>816</v>
      </c>
      <c r="K208" s="81"/>
      <c r="L208" s="585"/>
      <c r="M208" s="77" t="s">
        <v>26</v>
      </c>
      <c r="N208" s="78">
        <v>1000</v>
      </c>
      <c r="O208" s="78">
        <v>10</v>
      </c>
      <c r="P208" s="78">
        <v>0</v>
      </c>
      <c r="Q208" s="79" t="s">
        <v>38</v>
      </c>
      <c r="R208" s="79" t="s">
        <v>38</v>
      </c>
      <c r="S208" s="80" t="s">
        <v>38</v>
      </c>
      <c r="T208" s="79"/>
      <c r="U208" s="81"/>
      <c r="V208" s="585"/>
      <c r="W208" s="77" t="s">
        <v>26</v>
      </c>
      <c r="X208" s="78">
        <v>1000</v>
      </c>
      <c r="Y208" s="78">
        <v>0</v>
      </c>
      <c r="Z208" s="78">
        <v>0</v>
      </c>
      <c r="AA208" s="79" t="s">
        <v>38</v>
      </c>
      <c r="AB208" s="79" t="s">
        <v>38</v>
      </c>
      <c r="AC208" s="80" t="s">
        <v>38</v>
      </c>
      <c r="AD208" s="558"/>
      <c r="AE208" s="585"/>
      <c r="AF208" s="77" t="s">
        <v>26</v>
      </c>
      <c r="AG208" s="78">
        <v>1000</v>
      </c>
      <c r="AH208" s="78"/>
      <c r="AI208" s="78"/>
      <c r="AJ208" s="79"/>
      <c r="AK208" s="79"/>
      <c r="AL208" s="80"/>
      <c r="AM208" s="180"/>
      <c r="AN208" s="179"/>
    </row>
    <row r="209" spans="1:40" ht="23.25" customHeight="1" x14ac:dyDescent="0.25">
      <c r="A209" s="120"/>
      <c r="B209" s="879"/>
      <c r="C209" s="77" t="s">
        <v>27</v>
      </c>
      <c r="D209" s="78">
        <v>1000</v>
      </c>
      <c r="E209" s="78">
        <v>20</v>
      </c>
      <c r="F209" s="78">
        <v>0</v>
      </c>
      <c r="G209" s="79" t="s">
        <v>38</v>
      </c>
      <c r="H209" s="79" t="s">
        <v>38</v>
      </c>
      <c r="I209" s="80" t="s">
        <v>38</v>
      </c>
      <c r="J209" s="79"/>
      <c r="K209" s="81"/>
      <c r="L209" s="585"/>
      <c r="M209" s="77" t="s">
        <v>27</v>
      </c>
      <c r="N209" s="78">
        <v>1000</v>
      </c>
      <c r="O209" s="87">
        <v>30</v>
      </c>
      <c r="P209" s="78">
        <v>3060</v>
      </c>
      <c r="Q209" s="79" t="s">
        <v>41</v>
      </c>
      <c r="R209" s="79">
        <v>1257</v>
      </c>
      <c r="S209" s="80">
        <v>44457</v>
      </c>
      <c r="T209" s="79" t="s">
        <v>820</v>
      </c>
      <c r="U209" s="81"/>
      <c r="V209" s="585"/>
      <c r="W209" s="77" t="s">
        <v>27</v>
      </c>
      <c r="X209" s="78">
        <v>1000</v>
      </c>
      <c r="Y209" s="78">
        <v>0</v>
      </c>
      <c r="Z209" s="78">
        <v>0</v>
      </c>
      <c r="AA209" s="79" t="s">
        <v>38</v>
      </c>
      <c r="AB209" s="79" t="s">
        <v>38</v>
      </c>
      <c r="AC209" s="80" t="s">
        <v>38</v>
      </c>
      <c r="AD209" s="558"/>
      <c r="AE209" s="585"/>
      <c r="AF209" s="77" t="s">
        <v>27</v>
      </c>
      <c r="AG209" s="78">
        <v>1000</v>
      </c>
      <c r="AH209" s="78"/>
      <c r="AI209" s="78"/>
      <c r="AJ209" s="79"/>
      <c r="AK209" s="79"/>
      <c r="AL209" s="80"/>
      <c r="AM209" s="180"/>
      <c r="AN209" s="179"/>
    </row>
    <row r="210" spans="1:40" ht="23.25" customHeight="1" x14ac:dyDescent="0.25">
      <c r="A210" s="120"/>
      <c r="B210" s="879"/>
      <c r="C210" s="77" t="s">
        <v>28</v>
      </c>
      <c r="D210" s="78">
        <v>1000</v>
      </c>
      <c r="E210" s="78">
        <v>10</v>
      </c>
      <c r="F210" s="78">
        <v>0</v>
      </c>
      <c r="G210" s="79" t="s">
        <v>38</v>
      </c>
      <c r="H210" s="79" t="s">
        <v>38</v>
      </c>
      <c r="I210" s="80" t="s">
        <v>38</v>
      </c>
      <c r="J210" s="79"/>
      <c r="K210" s="81"/>
      <c r="L210" s="586"/>
      <c r="M210" s="77" t="s">
        <v>28</v>
      </c>
      <c r="N210" s="78">
        <v>1000</v>
      </c>
      <c r="O210" s="87">
        <v>20</v>
      </c>
      <c r="P210" s="78">
        <v>0</v>
      </c>
      <c r="Q210" s="79" t="s">
        <v>38</v>
      </c>
      <c r="R210" s="79" t="s">
        <v>38</v>
      </c>
      <c r="S210" s="80" t="s">
        <v>38</v>
      </c>
      <c r="T210" s="79"/>
      <c r="U210" s="81"/>
      <c r="V210" s="586"/>
      <c r="W210" s="77" t="s">
        <v>28</v>
      </c>
      <c r="X210" s="78">
        <v>1000</v>
      </c>
      <c r="Y210" s="78">
        <v>0</v>
      </c>
      <c r="Z210" s="78">
        <v>0</v>
      </c>
      <c r="AA210" s="79" t="s">
        <v>38</v>
      </c>
      <c r="AB210" s="79" t="s">
        <v>38</v>
      </c>
      <c r="AC210" s="80" t="s">
        <v>38</v>
      </c>
      <c r="AD210" s="558"/>
      <c r="AE210" s="586"/>
      <c r="AF210" s="77" t="s">
        <v>28</v>
      </c>
      <c r="AG210" s="78">
        <v>1000</v>
      </c>
      <c r="AH210" s="78"/>
      <c r="AI210" s="78"/>
      <c r="AJ210" s="79"/>
      <c r="AK210" s="79"/>
      <c r="AL210" s="80"/>
      <c r="AM210" s="180"/>
      <c r="AN210" s="179"/>
    </row>
    <row r="211" spans="1:40" ht="23.25" customHeight="1" x14ac:dyDescent="0.25">
      <c r="A211" s="120"/>
      <c r="B211" s="879"/>
      <c r="C211" s="77" t="s">
        <v>29</v>
      </c>
      <c r="D211" s="78">
        <v>1000</v>
      </c>
      <c r="E211" s="78">
        <v>0</v>
      </c>
      <c r="F211" s="78">
        <v>3000</v>
      </c>
      <c r="G211" s="79" t="s">
        <v>38</v>
      </c>
      <c r="H211" s="79">
        <v>613</v>
      </c>
      <c r="I211" s="80">
        <v>44159</v>
      </c>
      <c r="J211" s="79" t="s">
        <v>817</v>
      </c>
      <c r="K211" s="81"/>
      <c r="L211" s="587"/>
      <c r="M211" s="77" t="s">
        <v>29</v>
      </c>
      <c r="N211" s="78">
        <v>1000</v>
      </c>
      <c r="O211" s="87">
        <v>10</v>
      </c>
      <c r="P211" s="87">
        <v>3060</v>
      </c>
      <c r="Q211" s="79" t="s">
        <v>41</v>
      </c>
      <c r="R211" s="122">
        <v>1628</v>
      </c>
      <c r="S211" s="47">
        <v>44555</v>
      </c>
      <c r="T211" s="79" t="s">
        <v>821</v>
      </c>
      <c r="U211" s="81"/>
      <c r="V211" s="587"/>
      <c r="W211" s="77" t="s">
        <v>29</v>
      </c>
      <c r="X211" s="78">
        <v>1000</v>
      </c>
      <c r="Y211" s="78">
        <v>0</v>
      </c>
      <c r="Z211" s="78">
        <v>0</v>
      </c>
      <c r="AA211" s="79" t="s">
        <v>38</v>
      </c>
      <c r="AB211" s="79" t="s">
        <v>38</v>
      </c>
      <c r="AC211" s="80" t="s">
        <v>38</v>
      </c>
      <c r="AD211" s="558"/>
      <c r="AE211" s="587"/>
      <c r="AF211" s="77" t="s">
        <v>29</v>
      </c>
      <c r="AG211" s="78">
        <v>1000</v>
      </c>
      <c r="AH211" s="78"/>
      <c r="AI211" s="78"/>
      <c r="AJ211" s="79"/>
      <c r="AK211" s="79"/>
      <c r="AL211" s="80"/>
      <c r="AM211" s="180"/>
      <c r="AN211" s="179"/>
    </row>
    <row r="212" spans="1:40" x14ac:dyDescent="0.25">
      <c r="A212" s="120"/>
      <c r="B212" s="879"/>
      <c r="C212" s="83" t="s">
        <v>30</v>
      </c>
      <c r="D212" s="84">
        <v>1000</v>
      </c>
      <c r="E212" s="78">
        <v>10</v>
      </c>
      <c r="F212" s="78">
        <v>0</v>
      </c>
      <c r="G212" s="79" t="s">
        <v>38</v>
      </c>
      <c r="H212" s="79" t="s">
        <v>38</v>
      </c>
      <c r="I212" s="80" t="s">
        <v>38</v>
      </c>
      <c r="J212" s="85"/>
      <c r="K212" s="86"/>
      <c r="L212" s="588"/>
      <c r="M212" s="83" t="s">
        <v>30</v>
      </c>
      <c r="N212" s="84">
        <v>1000</v>
      </c>
      <c r="O212" s="78">
        <v>10</v>
      </c>
      <c r="P212" s="78">
        <v>1010</v>
      </c>
      <c r="Q212" s="79" t="s">
        <v>41</v>
      </c>
      <c r="R212" s="79">
        <v>1897</v>
      </c>
      <c r="S212" s="287">
        <v>44591</v>
      </c>
      <c r="T212" s="173">
        <v>44531</v>
      </c>
      <c r="U212" s="81"/>
      <c r="V212" s="588"/>
      <c r="W212" s="83" t="s">
        <v>30</v>
      </c>
      <c r="X212" s="78">
        <v>1000</v>
      </c>
      <c r="Y212" s="78">
        <v>0</v>
      </c>
      <c r="Z212" s="78">
        <v>0</v>
      </c>
      <c r="AA212" s="79" t="s">
        <v>38</v>
      </c>
      <c r="AB212" s="79" t="s">
        <v>38</v>
      </c>
      <c r="AC212" s="80" t="s">
        <v>38</v>
      </c>
      <c r="AD212" s="558"/>
      <c r="AE212" s="588"/>
      <c r="AF212" s="83" t="s">
        <v>30</v>
      </c>
      <c r="AG212" s="78">
        <v>1000</v>
      </c>
      <c r="AH212" s="78"/>
      <c r="AI212" s="78"/>
      <c r="AJ212" s="79"/>
      <c r="AK212" s="79"/>
      <c r="AL212" s="80"/>
      <c r="AM212" s="181"/>
      <c r="AN212" s="182"/>
    </row>
    <row r="213" spans="1:40" ht="23.25" customHeight="1" x14ac:dyDescent="0.25">
      <c r="A213" s="121"/>
      <c r="B213" s="880"/>
      <c r="C213" s="89"/>
      <c r="D213" s="90">
        <f>SUM(D201:D212)</f>
        <v>12000</v>
      </c>
      <c r="E213" s="90">
        <f>SUM(E201:E212)</f>
        <v>140</v>
      </c>
      <c r="F213" s="90">
        <f>SUM(F201:F212)</f>
        <v>11000</v>
      </c>
      <c r="G213" s="91"/>
      <c r="H213" s="91"/>
      <c r="I213" s="92"/>
      <c r="J213" s="91"/>
      <c r="K213" s="93"/>
      <c r="L213" s="584"/>
      <c r="M213" s="89"/>
      <c r="N213" s="90">
        <f>SUM(N200:N212)</f>
        <v>24000</v>
      </c>
      <c r="O213" s="90">
        <f>SUM(O200:O212)</f>
        <v>320</v>
      </c>
      <c r="P213" s="90">
        <f>SUM(P200:P212)</f>
        <v>24130</v>
      </c>
      <c r="Q213" s="91"/>
      <c r="R213" s="91"/>
      <c r="S213" s="91"/>
      <c r="T213" s="91"/>
      <c r="U213" s="93"/>
      <c r="V213" s="584"/>
      <c r="W213" s="89"/>
      <c r="X213" s="90">
        <f>SUM(X200:X212)</f>
        <v>36000</v>
      </c>
      <c r="Y213" s="90">
        <f>SUM(Y200:Y212)</f>
        <v>330</v>
      </c>
      <c r="Z213" s="90">
        <f>SUM(Z200:Z212)</f>
        <v>36130</v>
      </c>
      <c r="AA213" s="91"/>
      <c r="AB213" s="91"/>
      <c r="AC213" s="91"/>
      <c r="AD213" s="91"/>
      <c r="AE213" s="584"/>
      <c r="AF213" s="89"/>
      <c r="AG213" s="90">
        <f>SUM(AG200:AG212)</f>
        <v>48000</v>
      </c>
      <c r="AH213" s="90">
        <f>SUM(AH200:AH212)</f>
        <v>330</v>
      </c>
      <c r="AI213" s="90">
        <f>SUM(AI200:AI212)</f>
        <v>48130</v>
      </c>
      <c r="AJ213" s="91"/>
      <c r="AK213" s="91"/>
      <c r="AL213" s="91"/>
      <c r="AM213" s="90"/>
      <c r="AN213" s="91"/>
    </row>
    <row r="214" spans="1:40" ht="23.25" customHeight="1" x14ac:dyDescent="0.25">
      <c r="B214" s="106"/>
      <c r="C214" s="65"/>
      <c r="D214" s="66"/>
      <c r="E214" s="66"/>
      <c r="F214" s="66"/>
      <c r="G214" s="67"/>
      <c r="H214" s="67"/>
      <c r="I214" s="68"/>
      <c r="J214" s="67"/>
      <c r="K214" s="67"/>
      <c r="L214" s="589"/>
      <c r="M214" s="67"/>
      <c r="N214" s="66"/>
      <c r="O214" s="66"/>
      <c r="P214" s="66"/>
      <c r="Q214" s="67"/>
      <c r="R214" s="67"/>
      <c r="S214" s="67"/>
      <c r="T214" s="67"/>
      <c r="U214" s="67"/>
      <c r="V214" s="589"/>
      <c r="W214" s="67"/>
      <c r="X214" s="66"/>
      <c r="Y214" s="66"/>
      <c r="Z214" s="66"/>
      <c r="AA214" s="67"/>
      <c r="AB214" s="67"/>
      <c r="AC214" s="67"/>
      <c r="AD214" s="67"/>
      <c r="AE214" s="589"/>
      <c r="AF214" s="67"/>
      <c r="AG214" s="66"/>
      <c r="AH214" s="66"/>
      <c r="AI214" s="66"/>
      <c r="AJ214" s="67"/>
      <c r="AK214" s="67"/>
      <c r="AL214" s="67"/>
      <c r="AM214" s="777"/>
      <c r="AN214" s="123"/>
    </row>
    <row r="215" spans="1:40" ht="23.25" customHeight="1" x14ac:dyDescent="0.25">
      <c r="B215" s="107"/>
      <c r="C215" s="70"/>
      <c r="D215" s="71"/>
      <c r="E215" s="72"/>
      <c r="F215" s="73"/>
      <c r="G215" s="72"/>
      <c r="H215" s="73"/>
      <c r="I215" s="73"/>
      <c r="J215" s="73"/>
      <c r="K215" s="74"/>
      <c r="L215" s="589"/>
      <c r="M215" s="75" t="s">
        <v>42</v>
      </c>
      <c r="N215" s="76">
        <f>D228</f>
        <v>12000</v>
      </c>
      <c r="O215" s="76">
        <f>E228</f>
        <v>1020</v>
      </c>
      <c r="P215" s="76">
        <f>F228</f>
        <v>0</v>
      </c>
      <c r="Q215" s="72"/>
      <c r="R215" s="73"/>
      <c r="S215" s="73"/>
      <c r="T215" s="73"/>
      <c r="U215" s="74"/>
      <c r="V215" s="589"/>
      <c r="W215" s="75" t="s">
        <v>42</v>
      </c>
      <c r="X215" s="76">
        <f>N228</f>
        <v>24000</v>
      </c>
      <c r="Y215" s="76">
        <f>O228</f>
        <v>1230</v>
      </c>
      <c r="Z215" s="76">
        <f>P228</f>
        <v>24000</v>
      </c>
      <c r="AA215" s="72"/>
      <c r="AB215" s="73"/>
      <c r="AC215" s="73"/>
      <c r="AD215" s="73"/>
      <c r="AE215" s="589"/>
      <c r="AF215" s="75" t="s">
        <v>42</v>
      </c>
      <c r="AG215" s="76">
        <f>X228</f>
        <v>36000</v>
      </c>
      <c r="AH215" s="76">
        <f>Y228</f>
        <v>1240</v>
      </c>
      <c r="AI215" s="76">
        <f>Z228</f>
        <v>36000</v>
      </c>
      <c r="AJ215" s="72"/>
      <c r="AK215" s="73"/>
      <c r="AL215" s="73"/>
      <c r="AM215" s="776" t="s">
        <v>221</v>
      </c>
      <c r="AN215" s="183" t="s">
        <v>36</v>
      </c>
    </row>
    <row r="216" spans="1:40" ht="23.25" customHeight="1" x14ac:dyDescent="0.25">
      <c r="A216" s="97" t="s">
        <v>85</v>
      </c>
      <c r="B216" s="108">
        <v>79</v>
      </c>
      <c r="C216" s="77" t="s">
        <v>19</v>
      </c>
      <c r="D216" s="78">
        <v>1000</v>
      </c>
      <c r="E216" s="78">
        <f t="shared" ref="E216:E225" si="8">E217+10</f>
        <v>140</v>
      </c>
      <c r="F216" s="78">
        <v>0</v>
      </c>
      <c r="G216" s="79" t="s">
        <v>38</v>
      </c>
      <c r="H216" s="79" t="s">
        <v>38</v>
      </c>
      <c r="I216" s="80" t="s">
        <v>38</v>
      </c>
      <c r="J216" s="79"/>
      <c r="K216" s="81"/>
      <c r="L216" s="589"/>
      <c r="M216" s="77" t="s">
        <v>19</v>
      </c>
      <c r="N216" s="78">
        <v>1000</v>
      </c>
      <c r="O216" s="78">
        <f>O217+10</f>
        <v>20</v>
      </c>
      <c r="P216" s="78">
        <v>0</v>
      </c>
      <c r="Q216" s="79" t="s">
        <v>38</v>
      </c>
      <c r="R216" s="79" t="s">
        <v>38</v>
      </c>
      <c r="S216" s="80" t="s">
        <v>38</v>
      </c>
      <c r="T216" s="79"/>
      <c r="U216" s="81"/>
      <c r="V216" s="589"/>
      <c r="W216" s="77" t="s">
        <v>19</v>
      </c>
      <c r="X216" s="78">
        <v>1000</v>
      </c>
      <c r="Y216" s="78">
        <v>10</v>
      </c>
      <c r="Z216" s="78">
        <v>0</v>
      </c>
      <c r="AA216" s="79" t="s">
        <v>38</v>
      </c>
      <c r="AB216" s="79" t="s">
        <v>38</v>
      </c>
      <c r="AC216" s="80" t="s">
        <v>38</v>
      </c>
      <c r="AD216" s="651"/>
      <c r="AE216" s="589"/>
      <c r="AF216" s="77" t="s">
        <v>19</v>
      </c>
      <c r="AG216" s="78">
        <v>1000</v>
      </c>
      <c r="AH216" s="78"/>
      <c r="AI216" s="78">
        <v>3000</v>
      </c>
      <c r="AJ216" s="79" t="s">
        <v>47</v>
      </c>
      <c r="AK216" s="79">
        <v>3355</v>
      </c>
      <c r="AL216" s="80">
        <v>44957</v>
      </c>
      <c r="AM216" s="177">
        <f>AG228+AH228-AI228</f>
        <v>1240</v>
      </c>
      <c r="AN216" s="178" t="s">
        <v>979</v>
      </c>
    </row>
    <row r="217" spans="1:40" ht="23.25" customHeight="1" x14ac:dyDescent="0.25">
      <c r="A217" s="120"/>
      <c r="B217" s="879" t="s">
        <v>90</v>
      </c>
      <c r="C217" s="77" t="s">
        <v>20</v>
      </c>
      <c r="D217" s="78">
        <v>1000</v>
      </c>
      <c r="E217" s="78">
        <f t="shared" si="8"/>
        <v>130</v>
      </c>
      <c r="F217" s="78">
        <v>0</v>
      </c>
      <c r="G217" s="79" t="s">
        <v>38</v>
      </c>
      <c r="H217" s="79" t="s">
        <v>38</v>
      </c>
      <c r="I217" s="80" t="s">
        <v>38</v>
      </c>
      <c r="J217" s="79"/>
      <c r="K217" s="81"/>
      <c r="L217" s="589"/>
      <c r="M217" s="77" t="s">
        <v>20</v>
      </c>
      <c r="N217" s="78">
        <v>1000</v>
      </c>
      <c r="O217" s="78">
        <v>10</v>
      </c>
      <c r="P217" s="78">
        <v>0</v>
      </c>
      <c r="Q217" s="79" t="s">
        <v>38</v>
      </c>
      <c r="R217" s="79" t="s">
        <v>38</v>
      </c>
      <c r="S217" s="80" t="s">
        <v>38</v>
      </c>
      <c r="T217" s="79"/>
      <c r="U217" s="81"/>
      <c r="V217" s="589"/>
      <c r="W217" s="77" t="s">
        <v>20</v>
      </c>
      <c r="X217" s="78">
        <v>1000</v>
      </c>
      <c r="Y217" s="78">
        <v>0</v>
      </c>
      <c r="Z217" s="78">
        <v>3000</v>
      </c>
      <c r="AA217" s="79" t="s">
        <v>38</v>
      </c>
      <c r="AB217" s="79">
        <v>2073</v>
      </c>
      <c r="AC217" s="80">
        <v>44610</v>
      </c>
      <c r="AD217" s="558"/>
      <c r="AE217" s="589"/>
      <c r="AF217" s="77" t="s">
        <v>20</v>
      </c>
      <c r="AG217" s="78">
        <v>1000</v>
      </c>
      <c r="AH217" s="78"/>
      <c r="AI217" s="78"/>
      <c r="AJ217" s="79"/>
      <c r="AK217" s="79"/>
      <c r="AL217" s="80"/>
      <c r="AM217" s="180"/>
      <c r="AN217" s="179"/>
    </row>
    <row r="218" spans="1:40" ht="23.25" customHeight="1" x14ac:dyDescent="0.25">
      <c r="A218" s="120"/>
      <c r="B218" s="879"/>
      <c r="C218" s="77" t="s">
        <v>21</v>
      </c>
      <c r="D218" s="78">
        <v>1000</v>
      </c>
      <c r="E218" s="78">
        <f t="shared" si="8"/>
        <v>120</v>
      </c>
      <c r="F218" s="78">
        <v>0</v>
      </c>
      <c r="G218" s="79" t="s">
        <v>38</v>
      </c>
      <c r="H218" s="79" t="s">
        <v>38</v>
      </c>
      <c r="I218" s="80" t="s">
        <v>38</v>
      </c>
      <c r="J218" s="79"/>
      <c r="K218" s="81"/>
      <c r="L218" s="589"/>
      <c r="M218" s="77" t="s">
        <v>21</v>
      </c>
      <c r="N218" s="78">
        <v>1000</v>
      </c>
      <c r="O218" s="78">
        <v>0</v>
      </c>
      <c r="P218" s="78">
        <v>15000</v>
      </c>
      <c r="Q218" s="79" t="s">
        <v>38</v>
      </c>
      <c r="R218" s="79">
        <v>892</v>
      </c>
      <c r="S218" s="80">
        <v>44263</v>
      </c>
      <c r="T218" s="79"/>
      <c r="U218" s="81"/>
      <c r="V218" s="589"/>
      <c r="W218" s="77" t="s">
        <v>21</v>
      </c>
      <c r="X218" s="78">
        <v>1000</v>
      </c>
      <c r="Y218" s="78">
        <v>0</v>
      </c>
      <c r="Z218" s="78">
        <v>0</v>
      </c>
      <c r="AA218" s="79" t="s">
        <v>38</v>
      </c>
      <c r="AB218" s="79" t="s">
        <v>38</v>
      </c>
      <c r="AC218" s="80" t="s">
        <v>38</v>
      </c>
      <c r="AD218" s="558"/>
      <c r="AE218" s="589"/>
      <c r="AF218" s="77" t="s">
        <v>21</v>
      </c>
      <c r="AG218" s="78">
        <v>1000</v>
      </c>
      <c r="AH218" s="78"/>
      <c r="AI218" s="78"/>
      <c r="AJ218" s="79"/>
      <c r="AK218" s="79"/>
      <c r="AL218" s="80"/>
      <c r="AM218" s="180"/>
      <c r="AN218" s="179" t="s">
        <v>846</v>
      </c>
    </row>
    <row r="219" spans="1:40" ht="23.25" customHeight="1" x14ac:dyDescent="0.25">
      <c r="A219" s="120"/>
      <c r="B219" s="879"/>
      <c r="C219" s="77" t="s">
        <v>22</v>
      </c>
      <c r="D219" s="78">
        <v>1000</v>
      </c>
      <c r="E219" s="78">
        <f t="shared" si="8"/>
        <v>110</v>
      </c>
      <c r="F219" s="78">
        <v>0</v>
      </c>
      <c r="G219" s="79" t="s">
        <v>38</v>
      </c>
      <c r="H219" s="79" t="s">
        <v>38</v>
      </c>
      <c r="I219" s="80" t="s">
        <v>38</v>
      </c>
      <c r="J219" s="79"/>
      <c r="K219" s="81"/>
      <c r="L219" s="589"/>
      <c r="M219" s="77" t="s">
        <v>22</v>
      </c>
      <c r="N219" s="78">
        <v>1000</v>
      </c>
      <c r="O219" s="78">
        <f>O220+10</f>
        <v>50</v>
      </c>
      <c r="P219" s="78">
        <v>0</v>
      </c>
      <c r="Q219" s="79" t="s">
        <v>38</v>
      </c>
      <c r="R219" s="79" t="s">
        <v>38</v>
      </c>
      <c r="S219" s="80" t="s">
        <v>38</v>
      </c>
      <c r="T219" s="79"/>
      <c r="U219" s="81"/>
      <c r="V219" s="589"/>
      <c r="W219" s="77" t="s">
        <v>22</v>
      </c>
      <c r="X219" s="78">
        <v>1000</v>
      </c>
      <c r="Y219" s="78">
        <v>0</v>
      </c>
      <c r="Z219" s="78">
        <v>3000</v>
      </c>
      <c r="AA219" s="79" t="s">
        <v>38</v>
      </c>
      <c r="AB219" s="79" t="s">
        <v>38</v>
      </c>
      <c r="AC219" s="80">
        <v>44654</v>
      </c>
      <c r="AD219" s="558"/>
      <c r="AE219" s="589"/>
      <c r="AF219" s="77" t="s">
        <v>22</v>
      </c>
      <c r="AG219" s="78">
        <v>1000</v>
      </c>
      <c r="AH219" s="78"/>
      <c r="AI219" s="78">
        <v>3000</v>
      </c>
      <c r="AJ219" s="79" t="s">
        <v>47</v>
      </c>
      <c r="AK219" s="79">
        <v>3701</v>
      </c>
      <c r="AL219" s="80">
        <v>45046</v>
      </c>
      <c r="AM219" s="180"/>
      <c r="AN219" s="179"/>
    </row>
    <row r="220" spans="1:40" ht="23.25" customHeight="1" x14ac:dyDescent="0.25">
      <c r="A220" s="120"/>
      <c r="B220" s="879"/>
      <c r="C220" s="77" t="s">
        <v>23</v>
      </c>
      <c r="D220" s="78">
        <v>1000</v>
      </c>
      <c r="E220" s="78">
        <f t="shared" si="8"/>
        <v>100</v>
      </c>
      <c r="F220" s="78">
        <v>0</v>
      </c>
      <c r="G220" s="79" t="s">
        <v>38</v>
      </c>
      <c r="H220" s="79" t="s">
        <v>38</v>
      </c>
      <c r="I220" s="80" t="s">
        <v>38</v>
      </c>
      <c r="J220" s="79"/>
      <c r="K220" s="81"/>
      <c r="L220" s="585"/>
      <c r="M220" s="77" t="s">
        <v>23</v>
      </c>
      <c r="N220" s="78">
        <v>1000</v>
      </c>
      <c r="O220" s="78">
        <f>O221+10</f>
        <v>40</v>
      </c>
      <c r="P220" s="78">
        <v>0</v>
      </c>
      <c r="Q220" s="79" t="s">
        <v>38</v>
      </c>
      <c r="R220" s="79" t="s">
        <v>38</v>
      </c>
      <c r="S220" s="80" t="s">
        <v>38</v>
      </c>
      <c r="T220" s="79"/>
      <c r="U220" s="81"/>
      <c r="V220" s="585"/>
      <c r="W220" s="77" t="s">
        <v>23</v>
      </c>
      <c r="X220" s="78">
        <v>1000</v>
      </c>
      <c r="Y220" s="78">
        <v>0</v>
      </c>
      <c r="Z220" s="78">
        <v>0</v>
      </c>
      <c r="AA220" s="79" t="s">
        <v>38</v>
      </c>
      <c r="AB220" s="79" t="s">
        <v>38</v>
      </c>
      <c r="AC220" s="80" t="s">
        <v>38</v>
      </c>
      <c r="AD220" s="558"/>
      <c r="AE220" s="585"/>
      <c r="AF220" s="77" t="s">
        <v>23</v>
      </c>
      <c r="AG220" s="78">
        <v>1000</v>
      </c>
      <c r="AH220" s="78"/>
      <c r="AI220" s="78"/>
      <c r="AJ220" s="79"/>
      <c r="AK220" s="79"/>
      <c r="AL220" s="80"/>
      <c r="AM220" s="180"/>
      <c r="AN220" s="179"/>
    </row>
    <row r="221" spans="1:40" ht="23.25" customHeight="1" x14ac:dyDescent="0.25">
      <c r="A221" s="120"/>
      <c r="B221" s="879"/>
      <c r="C221" s="77" t="s">
        <v>24</v>
      </c>
      <c r="D221" s="78">
        <v>1000</v>
      </c>
      <c r="E221" s="78">
        <f t="shared" si="8"/>
        <v>90</v>
      </c>
      <c r="F221" s="78">
        <v>0</v>
      </c>
      <c r="G221" s="79" t="s">
        <v>38</v>
      </c>
      <c r="H221" s="79" t="s">
        <v>38</v>
      </c>
      <c r="I221" s="80" t="s">
        <v>38</v>
      </c>
      <c r="J221" s="79"/>
      <c r="K221" s="81"/>
      <c r="L221" s="585"/>
      <c r="M221" s="77" t="s">
        <v>24</v>
      </c>
      <c r="N221" s="78">
        <v>1000</v>
      </c>
      <c r="O221" s="78">
        <f>O222+10</f>
        <v>30</v>
      </c>
      <c r="P221" s="78">
        <v>0</v>
      </c>
      <c r="Q221" s="79" t="s">
        <v>38</v>
      </c>
      <c r="R221" s="79" t="s">
        <v>38</v>
      </c>
      <c r="S221" s="80" t="s">
        <v>38</v>
      </c>
      <c r="T221" s="79"/>
      <c r="U221" s="81"/>
      <c r="V221" s="585"/>
      <c r="W221" s="77" t="s">
        <v>24</v>
      </c>
      <c r="X221" s="78">
        <v>1000</v>
      </c>
      <c r="Y221" s="78">
        <v>0</v>
      </c>
      <c r="Z221" s="78">
        <v>0</v>
      </c>
      <c r="AA221" s="79" t="s">
        <v>38</v>
      </c>
      <c r="AB221" s="79" t="s">
        <v>38</v>
      </c>
      <c r="AC221" s="80" t="s">
        <v>38</v>
      </c>
      <c r="AD221" s="558"/>
      <c r="AE221" s="585"/>
      <c r="AF221" s="77" t="s">
        <v>24</v>
      </c>
      <c r="AG221" s="78">
        <v>1000</v>
      </c>
      <c r="AH221" s="78"/>
      <c r="AI221" s="78"/>
      <c r="AJ221" s="79"/>
      <c r="AK221" s="79"/>
      <c r="AL221" s="80"/>
      <c r="AM221" s="180"/>
      <c r="AN221" s="179"/>
    </row>
    <row r="222" spans="1:40" ht="23.25" customHeight="1" x14ac:dyDescent="0.25">
      <c r="A222" s="120"/>
      <c r="B222" s="879"/>
      <c r="C222" s="77" t="s">
        <v>25</v>
      </c>
      <c r="D222" s="78">
        <v>1000</v>
      </c>
      <c r="E222" s="78">
        <f t="shared" si="8"/>
        <v>80</v>
      </c>
      <c r="F222" s="78">
        <v>0</v>
      </c>
      <c r="G222" s="79" t="s">
        <v>38</v>
      </c>
      <c r="H222" s="79" t="s">
        <v>38</v>
      </c>
      <c r="I222" s="80" t="s">
        <v>38</v>
      </c>
      <c r="J222" s="79"/>
      <c r="K222" s="81"/>
      <c r="L222" s="585"/>
      <c r="M222" s="77" t="s">
        <v>25</v>
      </c>
      <c r="N222" s="78">
        <v>1000</v>
      </c>
      <c r="O222" s="78">
        <f>O223+10</f>
        <v>20</v>
      </c>
      <c r="P222" s="78">
        <v>0</v>
      </c>
      <c r="Q222" s="79" t="s">
        <v>38</v>
      </c>
      <c r="R222" s="79" t="s">
        <v>38</v>
      </c>
      <c r="S222" s="80" t="s">
        <v>38</v>
      </c>
      <c r="T222" s="79"/>
      <c r="U222" s="81"/>
      <c r="V222" s="585"/>
      <c r="W222" s="77" t="s">
        <v>25</v>
      </c>
      <c r="X222" s="78">
        <v>1000</v>
      </c>
      <c r="Y222" s="78">
        <v>0</v>
      </c>
      <c r="Z222" s="78">
        <v>3000</v>
      </c>
      <c r="AA222" s="79" t="s">
        <v>47</v>
      </c>
      <c r="AB222" s="79">
        <v>2502</v>
      </c>
      <c r="AC222" s="80">
        <v>44749</v>
      </c>
      <c r="AD222" s="558"/>
      <c r="AE222" s="585"/>
      <c r="AF222" s="77" t="s">
        <v>25</v>
      </c>
      <c r="AG222" s="78">
        <v>1000</v>
      </c>
      <c r="AH222" s="78"/>
      <c r="AI222" s="78">
        <v>3000</v>
      </c>
      <c r="AJ222" s="79" t="s">
        <v>47</v>
      </c>
      <c r="AK222" s="79">
        <v>3967</v>
      </c>
      <c r="AL222" s="80">
        <v>45118</v>
      </c>
      <c r="AM222" s="180"/>
      <c r="AN222" s="179"/>
    </row>
    <row r="223" spans="1:40" ht="23.25" customHeight="1" x14ac:dyDescent="0.25">
      <c r="A223" s="120"/>
      <c r="B223" s="879"/>
      <c r="C223" s="77" t="s">
        <v>26</v>
      </c>
      <c r="D223" s="78">
        <v>1000</v>
      </c>
      <c r="E223" s="78">
        <f t="shared" si="8"/>
        <v>70</v>
      </c>
      <c r="F223" s="78">
        <v>0</v>
      </c>
      <c r="G223" s="79" t="s">
        <v>38</v>
      </c>
      <c r="H223" s="79" t="s">
        <v>38</v>
      </c>
      <c r="I223" s="80" t="s">
        <v>38</v>
      </c>
      <c r="J223" s="79"/>
      <c r="K223" s="81"/>
      <c r="L223" s="585"/>
      <c r="M223" s="77" t="s">
        <v>26</v>
      </c>
      <c r="N223" s="78">
        <v>1000</v>
      </c>
      <c r="O223" s="78">
        <v>10</v>
      </c>
      <c r="P223" s="78">
        <v>0</v>
      </c>
      <c r="Q223" s="79" t="s">
        <v>38</v>
      </c>
      <c r="R223" s="79" t="s">
        <v>38</v>
      </c>
      <c r="S223" s="80" t="s">
        <v>38</v>
      </c>
      <c r="T223" s="79"/>
      <c r="U223" s="81"/>
      <c r="V223" s="585"/>
      <c r="W223" s="77" t="s">
        <v>26</v>
      </c>
      <c r="X223" s="78">
        <v>1000</v>
      </c>
      <c r="Y223" s="78">
        <v>0</v>
      </c>
      <c r="Z223" s="78">
        <v>0</v>
      </c>
      <c r="AA223" s="79" t="s">
        <v>38</v>
      </c>
      <c r="AB223" s="79" t="s">
        <v>38</v>
      </c>
      <c r="AC223" s="80" t="s">
        <v>38</v>
      </c>
      <c r="AD223" s="558"/>
      <c r="AE223" s="585"/>
      <c r="AF223" s="77" t="s">
        <v>26</v>
      </c>
      <c r="AG223" s="78">
        <v>1000</v>
      </c>
      <c r="AH223" s="78"/>
      <c r="AI223" s="78"/>
      <c r="AJ223" s="79"/>
      <c r="AK223" s="79"/>
      <c r="AL223" s="80"/>
      <c r="AM223" s="180"/>
      <c r="AN223" s="179"/>
    </row>
    <row r="224" spans="1:40" ht="23.25" customHeight="1" x14ac:dyDescent="0.25">
      <c r="A224" s="120"/>
      <c r="B224" s="879"/>
      <c r="C224" s="77" t="s">
        <v>27</v>
      </c>
      <c r="D224" s="78">
        <v>1000</v>
      </c>
      <c r="E224" s="78">
        <f t="shared" si="8"/>
        <v>60</v>
      </c>
      <c r="F224" s="78">
        <v>0</v>
      </c>
      <c r="G224" s="79" t="s">
        <v>38</v>
      </c>
      <c r="H224" s="79" t="s">
        <v>38</v>
      </c>
      <c r="I224" s="80" t="s">
        <v>38</v>
      </c>
      <c r="J224" s="79"/>
      <c r="K224" s="81"/>
      <c r="L224" s="585"/>
      <c r="M224" s="77" t="s">
        <v>27</v>
      </c>
      <c r="N224" s="78">
        <v>1000</v>
      </c>
      <c r="O224" s="78">
        <v>0</v>
      </c>
      <c r="P224" s="78">
        <v>6000</v>
      </c>
      <c r="Q224" s="79" t="s">
        <v>38</v>
      </c>
      <c r="R224" s="79">
        <v>1297</v>
      </c>
      <c r="S224" s="80">
        <v>44455</v>
      </c>
      <c r="T224" s="79"/>
      <c r="U224" s="81"/>
      <c r="V224" s="585"/>
      <c r="W224" s="77" t="s">
        <v>27</v>
      </c>
      <c r="X224" s="78">
        <v>1000</v>
      </c>
      <c r="Y224" s="78">
        <v>0</v>
      </c>
      <c r="Z224" s="78">
        <v>0</v>
      </c>
      <c r="AA224" s="79" t="s">
        <v>38</v>
      </c>
      <c r="AB224" s="79" t="s">
        <v>38</v>
      </c>
      <c r="AC224" s="80" t="s">
        <v>38</v>
      </c>
      <c r="AD224" s="558"/>
      <c r="AE224" s="585"/>
      <c r="AF224" s="77" t="s">
        <v>27</v>
      </c>
      <c r="AG224" s="78">
        <v>1000</v>
      </c>
      <c r="AH224" s="78"/>
      <c r="AI224" s="78"/>
      <c r="AJ224" s="79"/>
      <c r="AK224" s="79"/>
      <c r="AL224" s="80"/>
      <c r="AM224" s="180"/>
      <c r="AN224" s="179"/>
    </row>
    <row r="225" spans="1:40" ht="23.25" customHeight="1" x14ac:dyDescent="0.25">
      <c r="A225" s="120"/>
      <c r="B225" s="879"/>
      <c r="C225" s="77" t="s">
        <v>28</v>
      </c>
      <c r="D225" s="78">
        <v>1000</v>
      </c>
      <c r="E225" s="78">
        <f t="shared" si="8"/>
        <v>50</v>
      </c>
      <c r="F225" s="78">
        <v>0</v>
      </c>
      <c r="G225" s="79" t="s">
        <v>38</v>
      </c>
      <c r="H225" s="79" t="s">
        <v>38</v>
      </c>
      <c r="I225" s="80" t="s">
        <v>38</v>
      </c>
      <c r="J225" s="79"/>
      <c r="K225" s="81"/>
      <c r="L225" s="586"/>
      <c r="M225" s="77" t="s">
        <v>28</v>
      </c>
      <c r="N225" s="78">
        <v>1000</v>
      </c>
      <c r="O225" s="78">
        <f>O226+10</f>
        <v>20</v>
      </c>
      <c r="P225" s="78">
        <v>0</v>
      </c>
      <c r="Q225" s="79" t="s">
        <v>38</v>
      </c>
      <c r="R225" s="79" t="s">
        <v>38</v>
      </c>
      <c r="S225" s="80" t="s">
        <v>38</v>
      </c>
      <c r="T225" s="79"/>
      <c r="U225" s="81"/>
      <c r="V225" s="586"/>
      <c r="W225" s="77" t="s">
        <v>28</v>
      </c>
      <c r="X225" s="78">
        <v>1000</v>
      </c>
      <c r="Y225" s="78">
        <v>0</v>
      </c>
      <c r="Z225" s="78">
        <v>3000</v>
      </c>
      <c r="AA225" s="79" t="s">
        <v>47</v>
      </c>
      <c r="AB225" s="79">
        <v>2957</v>
      </c>
      <c r="AC225" s="80">
        <v>44851</v>
      </c>
      <c r="AD225" s="558"/>
      <c r="AE225" s="586"/>
      <c r="AF225" s="77" t="s">
        <v>28</v>
      </c>
      <c r="AG225" s="78"/>
      <c r="AH225" s="78"/>
      <c r="AI225" s="78"/>
      <c r="AJ225" s="79"/>
      <c r="AK225" s="79"/>
      <c r="AL225" s="80"/>
      <c r="AM225" s="180"/>
      <c r="AN225" s="179"/>
    </row>
    <row r="226" spans="1:40" ht="23.25" customHeight="1" x14ac:dyDescent="0.25">
      <c r="A226" s="120"/>
      <c r="B226" s="879"/>
      <c r="C226" s="77" t="s">
        <v>29</v>
      </c>
      <c r="D226" s="78">
        <v>1000</v>
      </c>
      <c r="E226" s="78">
        <f>E227+10</f>
        <v>40</v>
      </c>
      <c r="F226" s="78">
        <v>0</v>
      </c>
      <c r="G226" s="79" t="s">
        <v>38</v>
      </c>
      <c r="H226" s="79" t="s">
        <v>38</v>
      </c>
      <c r="I226" s="80" t="s">
        <v>38</v>
      </c>
      <c r="J226" s="79"/>
      <c r="K226" s="81"/>
      <c r="L226" s="587"/>
      <c r="M226" s="77" t="s">
        <v>29</v>
      </c>
      <c r="N226" s="78">
        <v>1000</v>
      </c>
      <c r="O226" s="78">
        <v>10</v>
      </c>
      <c r="P226" s="78">
        <v>0</v>
      </c>
      <c r="Q226" s="79" t="s">
        <v>38</v>
      </c>
      <c r="R226" s="79" t="s">
        <v>38</v>
      </c>
      <c r="S226" s="80" t="s">
        <v>38</v>
      </c>
      <c r="T226" s="79"/>
      <c r="U226" s="81"/>
      <c r="V226" s="587"/>
      <c r="W226" s="77" t="s">
        <v>29</v>
      </c>
      <c r="X226" s="78">
        <v>1000</v>
      </c>
      <c r="Y226" s="78">
        <v>0</v>
      </c>
      <c r="Z226" s="78">
        <v>0</v>
      </c>
      <c r="AA226" s="79" t="s">
        <v>38</v>
      </c>
      <c r="AB226" s="79" t="s">
        <v>38</v>
      </c>
      <c r="AC226" s="80" t="s">
        <v>38</v>
      </c>
      <c r="AD226" s="558"/>
      <c r="AE226" s="587"/>
      <c r="AF226" s="77" t="s">
        <v>29</v>
      </c>
      <c r="AG226" s="78"/>
      <c r="AH226" s="78"/>
      <c r="AI226" s="78"/>
      <c r="AJ226" s="79"/>
      <c r="AK226" s="79"/>
      <c r="AL226" s="80"/>
      <c r="AM226" s="180"/>
      <c r="AN226" s="179"/>
    </row>
    <row r="227" spans="1:40" ht="23.25" customHeight="1" x14ac:dyDescent="0.25">
      <c r="A227" s="120"/>
      <c r="B227" s="879"/>
      <c r="C227" s="83" t="s">
        <v>30</v>
      </c>
      <c r="D227" s="84">
        <v>1000</v>
      </c>
      <c r="E227" s="78">
        <f>O216+10</f>
        <v>30</v>
      </c>
      <c r="F227" s="78">
        <v>0</v>
      </c>
      <c r="G227" s="79" t="s">
        <v>38</v>
      </c>
      <c r="H227" s="79" t="s">
        <v>38</v>
      </c>
      <c r="I227" s="80" t="s">
        <v>38</v>
      </c>
      <c r="J227" s="85"/>
      <c r="K227" s="86"/>
      <c r="L227" s="588"/>
      <c r="M227" s="83" t="s">
        <v>30</v>
      </c>
      <c r="N227" s="84">
        <v>1000</v>
      </c>
      <c r="O227" s="78">
        <v>0</v>
      </c>
      <c r="P227" s="78">
        <v>3000</v>
      </c>
      <c r="Q227" s="79" t="s">
        <v>38</v>
      </c>
      <c r="R227" s="79">
        <v>1609</v>
      </c>
      <c r="S227" s="80">
        <v>44542</v>
      </c>
      <c r="T227" s="79"/>
      <c r="U227" s="81"/>
      <c r="V227" s="588"/>
      <c r="W227" s="83" t="s">
        <v>30</v>
      </c>
      <c r="X227" s="84">
        <v>1000</v>
      </c>
      <c r="Y227" s="78">
        <v>0</v>
      </c>
      <c r="Z227" s="78">
        <v>0</v>
      </c>
      <c r="AA227" s="79" t="s">
        <v>38</v>
      </c>
      <c r="AB227" s="79" t="s">
        <v>38</v>
      </c>
      <c r="AC227" s="80" t="s">
        <v>38</v>
      </c>
      <c r="AD227" s="558"/>
      <c r="AE227" s="588"/>
      <c r="AF227" s="83" t="s">
        <v>30</v>
      </c>
      <c r="AG227" s="84"/>
      <c r="AH227" s="78"/>
      <c r="AI227" s="78"/>
      <c r="AJ227" s="79"/>
      <c r="AK227" s="79"/>
      <c r="AL227" s="80"/>
      <c r="AM227" s="181"/>
      <c r="AN227" s="182"/>
    </row>
    <row r="228" spans="1:40" ht="23.25" customHeight="1" x14ac:dyDescent="0.25">
      <c r="A228" s="121"/>
      <c r="B228" s="880"/>
      <c r="C228" s="89"/>
      <c r="D228" s="90">
        <f>SUM(D216:D227)</f>
        <v>12000</v>
      </c>
      <c r="E228" s="90">
        <f>SUM(E216:E227)</f>
        <v>1020</v>
      </c>
      <c r="F228" s="90">
        <f>SUM(F216:F227)</f>
        <v>0</v>
      </c>
      <c r="G228" s="91"/>
      <c r="H228" s="91"/>
      <c r="I228" s="92"/>
      <c r="J228" s="91"/>
      <c r="K228" s="93"/>
      <c r="L228" s="584"/>
      <c r="M228" s="89"/>
      <c r="N228" s="90">
        <f>SUM(N215:N227)</f>
        <v>24000</v>
      </c>
      <c r="O228" s="90">
        <f>SUM(O215:O227)</f>
        <v>1230</v>
      </c>
      <c r="P228" s="90">
        <f>SUM(P215:P227)</f>
        <v>24000</v>
      </c>
      <c r="Q228" s="91"/>
      <c r="R228" s="91"/>
      <c r="S228" s="91"/>
      <c r="T228" s="91"/>
      <c r="U228" s="93"/>
      <c r="V228" s="584"/>
      <c r="W228" s="89"/>
      <c r="X228" s="90">
        <f>SUM(X215:X227)</f>
        <v>36000</v>
      </c>
      <c r="Y228" s="90">
        <f>SUM(Y215:Y227)</f>
        <v>1240</v>
      </c>
      <c r="Z228" s="90">
        <f>SUM(Z215:Z227)</f>
        <v>36000</v>
      </c>
      <c r="AA228" s="91"/>
      <c r="AB228" s="91"/>
      <c r="AC228" s="91"/>
      <c r="AD228" s="91"/>
      <c r="AE228" s="584"/>
      <c r="AF228" s="89"/>
      <c r="AG228" s="90">
        <f>SUM(AG215:AG227)</f>
        <v>45000</v>
      </c>
      <c r="AH228" s="90">
        <f>SUM(AH215:AH227)</f>
        <v>1240</v>
      </c>
      <c r="AI228" s="90">
        <f>SUM(AI215:AI227)</f>
        <v>45000</v>
      </c>
      <c r="AJ228" s="91"/>
      <c r="AK228" s="91"/>
      <c r="AL228" s="91"/>
      <c r="AM228" s="90"/>
      <c r="AN228" s="91"/>
    </row>
    <row r="229" spans="1:40" ht="23.25" customHeight="1" x14ac:dyDescent="0.25">
      <c r="B229" s="106"/>
      <c r="C229" s="65"/>
      <c r="D229" s="66"/>
      <c r="E229" s="66"/>
      <c r="F229" s="66"/>
      <c r="G229" s="67"/>
      <c r="H229" s="67"/>
      <c r="I229" s="68"/>
      <c r="J229" s="67"/>
      <c r="K229" s="67"/>
      <c r="L229" s="585"/>
      <c r="M229" s="67"/>
      <c r="N229" s="66"/>
      <c r="O229" s="66"/>
      <c r="P229" s="66"/>
      <c r="Q229" s="67"/>
      <c r="R229" s="67"/>
      <c r="S229" s="67"/>
      <c r="T229" s="67"/>
      <c r="U229" s="67"/>
      <c r="V229" s="585"/>
      <c r="W229" s="67"/>
      <c r="X229" s="66"/>
      <c r="Y229" s="66"/>
      <c r="Z229" s="66"/>
      <c r="AA229" s="67"/>
      <c r="AB229" s="67"/>
      <c r="AC229" s="67"/>
      <c r="AD229" s="67"/>
      <c r="AE229" s="585"/>
      <c r="AF229" s="67"/>
      <c r="AG229" s="66"/>
      <c r="AH229" s="66"/>
      <c r="AI229" s="66"/>
      <c r="AJ229" s="67"/>
      <c r="AK229" s="67"/>
      <c r="AL229" s="67"/>
      <c r="AM229" s="777"/>
      <c r="AN229" s="123"/>
    </row>
    <row r="230" spans="1:40" ht="23.25" customHeight="1" x14ac:dyDescent="0.25">
      <c r="B230" s="107"/>
      <c r="C230" s="70"/>
      <c r="D230" s="71"/>
      <c r="E230" s="72"/>
      <c r="F230" s="73"/>
      <c r="G230" s="72"/>
      <c r="H230" s="73"/>
      <c r="I230" s="73"/>
      <c r="J230" s="73"/>
      <c r="K230" s="74"/>
      <c r="L230" s="585"/>
      <c r="M230" s="75" t="s">
        <v>42</v>
      </c>
      <c r="N230" s="76">
        <f>D243</f>
        <v>12000</v>
      </c>
      <c r="O230" s="76">
        <f>E243</f>
        <v>210</v>
      </c>
      <c r="P230" s="76">
        <f>F243</f>
        <v>12000</v>
      </c>
      <c r="Q230" s="72"/>
      <c r="R230" s="73"/>
      <c r="S230" s="73"/>
      <c r="T230" s="73"/>
      <c r="U230" s="74"/>
      <c r="V230" s="585"/>
      <c r="W230" s="75" t="s">
        <v>42</v>
      </c>
      <c r="X230" s="76">
        <f>N243</f>
        <v>23500</v>
      </c>
      <c r="Y230" s="76">
        <f>O243</f>
        <v>210</v>
      </c>
      <c r="Z230" s="76">
        <f>P243</f>
        <v>23500</v>
      </c>
      <c r="AA230" s="72"/>
      <c r="AB230" s="73"/>
      <c r="AC230" s="73"/>
      <c r="AD230" s="73"/>
      <c r="AE230" s="585"/>
      <c r="AF230" s="75" t="s">
        <v>42</v>
      </c>
      <c r="AG230" s="76">
        <f>X243</f>
        <v>35000</v>
      </c>
      <c r="AH230" s="76">
        <f>Y243</f>
        <v>210</v>
      </c>
      <c r="AI230" s="76">
        <f>Z243</f>
        <v>35000</v>
      </c>
      <c r="AJ230" s="72"/>
      <c r="AK230" s="73"/>
      <c r="AL230" s="73"/>
      <c r="AM230" s="776" t="s">
        <v>221</v>
      </c>
      <c r="AN230" s="183" t="s">
        <v>36</v>
      </c>
    </row>
    <row r="231" spans="1:40" ht="23.25" customHeight="1" x14ac:dyDescent="0.25">
      <c r="A231" s="97" t="s">
        <v>85</v>
      </c>
      <c r="B231" s="108">
        <v>80</v>
      </c>
      <c r="C231" s="77" t="s">
        <v>19</v>
      </c>
      <c r="D231" s="78">
        <v>1000</v>
      </c>
      <c r="E231" s="78">
        <f t="shared" ref="E231:E236" si="9">E232+10</f>
        <v>60</v>
      </c>
      <c r="F231" s="78">
        <v>0</v>
      </c>
      <c r="G231" s="79" t="s">
        <v>38</v>
      </c>
      <c r="H231" s="79" t="s">
        <v>38</v>
      </c>
      <c r="I231" s="80" t="s">
        <v>38</v>
      </c>
      <c r="J231" s="79"/>
      <c r="K231" s="81"/>
      <c r="L231" s="585"/>
      <c r="M231" s="77" t="s">
        <v>19</v>
      </c>
      <c r="N231" s="78">
        <v>1000</v>
      </c>
      <c r="O231" s="78">
        <v>0</v>
      </c>
      <c r="P231" s="78">
        <v>11500</v>
      </c>
      <c r="Q231" s="79" t="s">
        <v>38</v>
      </c>
      <c r="R231" s="79">
        <v>748</v>
      </c>
      <c r="S231" s="80">
        <v>44214</v>
      </c>
      <c r="T231" s="79"/>
      <c r="U231" s="81"/>
      <c r="V231" s="585"/>
      <c r="W231" s="77" t="s">
        <v>19</v>
      </c>
      <c r="X231" s="78">
        <v>1000</v>
      </c>
      <c r="Y231" s="78">
        <v>0</v>
      </c>
      <c r="Z231" s="78">
        <v>11500</v>
      </c>
      <c r="AA231" s="79" t="s">
        <v>47</v>
      </c>
      <c r="AB231" s="79">
        <v>1697</v>
      </c>
      <c r="AC231" s="80">
        <v>44566</v>
      </c>
      <c r="AD231" s="651"/>
      <c r="AE231" s="585"/>
      <c r="AF231" s="77" t="s">
        <v>19</v>
      </c>
      <c r="AG231" s="78">
        <v>1000</v>
      </c>
      <c r="AH231" s="78"/>
      <c r="AI231" s="78">
        <v>3000</v>
      </c>
      <c r="AJ231" s="79" t="s">
        <v>50</v>
      </c>
      <c r="AK231" s="726">
        <v>3241</v>
      </c>
      <c r="AL231" s="80">
        <v>44931</v>
      </c>
      <c r="AM231" s="177">
        <f>AG243+AH243-AI243</f>
        <v>0</v>
      </c>
      <c r="AN231" s="178" t="s">
        <v>979</v>
      </c>
    </row>
    <row r="232" spans="1:40" ht="23.25" customHeight="1" x14ac:dyDescent="0.25">
      <c r="A232" s="120"/>
      <c r="B232" s="879" t="s">
        <v>94</v>
      </c>
      <c r="C232" s="77" t="s">
        <v>20</v>
      </c>
      <c r="D232" s="78">
        <v>1000</v>
      </c>
      <c r="E232" s="78">
        <f t="shared" si="9"/>
        <v>50</v>
      </c>
      <c r="F232" s="78">
        <v>0</v>
      </c>
      <c r="G232" s="79" t="s">
        <v>38</v>
      </c>
      <c r="H232" s="79" t="s">
        <v>38</v>
      </c>
      <c r="I232" s="80" t="s">
        <v>38</v>
      </c>
      <c r="J232" s="79"/>
      <c r="K232" s="81"/>
      <c r="L232" s="585"/>
      <c r="M232" s="77" t="s">
        <v>20</v>
      </c>
      <c r="N232" s="78">
        <v>1000</v>
      </c>
      <c r="O232" s="78">
        <v>0</v>
      </c>
      <c r="P232" s="78">
        <v>0</v>
      </c>
      <c r="Q232" s="79" t="s">
        <v>38</v>
      </c>
      <c r="R232" s="79" t="s">
        <v>38</v>
      </c>
      <c r="S232" s="80" t="s">
        <v>38</v>
      </c>
      <c r="T232" s="79"/>
      <c r="U232" s="81"/>
      <c r="V232" s="585"/>
      <c r="W232" s="77" t="s">
        <v>20</v>
      </c>
      <c r="X232" s="78">
        <v>1000</v>
      </c>
      <c r="Y232" s="78">
        <v>0</v>
      </c>
      <c r="Z232" s="78">
        <v>0</v>
      </c>
      <c r="AA232" s="79" t="s">
        <v>38</v>
      </c>
      <c r="AB232" s="79" t="s">
        <v>38</v>
      </c>
      <c r="AC232" s="80" t="s">
        <v>38</v>
      </c>
      <c r="AD232" s="558"/>
      <c r="AE232" s="585"/>
      <c r="AF232" s="77" t="s">
        <v>20</v>
      </c>
      <c r="AG232" s="78">
        <v>1000</v>
      </c>
      <c r="AH232" s="78"/>
      <c r="AI232" s="78">
        <v>210</v>
      </c>
      <c r="AJ232" s="79" t="s">
        <v>942</v>
      </c>
      <c r="AK232" s="79">
        <v>3315</v>
      </c>
      <c r="AL232" s="80">
        <v>44965</v>
      </c>
      <c r="AM232" s="180"/>
      <c r="AN232" s="179"/>
    </row>
    <row r="233" spans="1:40" ht="23.25" customHeight="1" x14ac:dyDescent="0.25">
      <c r="A233" s="120"/>
      <c r="B233" s="879"/>
      <c r="C233" s="77" t="s">
        <v>21</v>
      </c>
      <c r="D233" s="78">
        <v>1000</v>
      </c>
      <c r="E233" s="78">
        <f t="shared" si="9"/>
        <v>40</v>
      </c>
      <c r="F233" s="78">
        <v>0</v>
      </c>
      <c r="G233" s="79" t="s">
        <v>38</v>
      </c>
      <c r="H233" s="79" t="s">
        <v>38</v>
      </c>
      <c r="I233" s="80" t="s">
        <v>38</v>
      </c>
      <c r="J233" s="79"/>
      <c r="K233" s="81"/>
      <c r="L233" s="585"/>
      <c r="M233" s="77" t="s">
        <v>21</v>
      </c>
      <c r="N233" s="78">
        <v>1000</v>
      </c>
      <c r="O233" s="78">
        <v>0</v>
      </c>
      <c r="P233" s="78">
        <v>0</v>
      </c>
      <c r="Q233" s="79" t="s">
        <v>38</v>
      </c>
      <c r="R233" s="79" t="s">
        <v>38</v>
      </c>
      <c r="S233" s="80" t="s">
        <v>38</v>
      </c>
      <c r="T233" s="79"/>
      <c r="U233" s="81"/>
      <c r="V233" s="585"/>
      <c r="W233" s="77" t="s">
        <v>21</v>
      </c>
      <c r="X233" s="78">
        <v>1000</v>
      </c>
      <c r="Y233" s="78">
        <v>0</v>
      </c>
      <c r="Z233" s="78">
        <v>0</v>
      </c>
      <c r="AA233" s="79" t="s">
        <v>38</v>
      </c>
      <c r="AB233" s="79" t="s">
        <v>38</v>
      </c>
      <c r="AC233" s="80" t="s">
        <v>38</v>
      </c>
      <c r="AD233" s="558"/>
      <c r="AE233" s="585"/>
      <c r="AF233" s="77" t="s">
        <v>21</v>
      </c>
      <c r="AG233" s="78">
        <v>1000</v>
      </c>
      <c r="AH233" s="78"/>
      <c r="AI233" s="78"/>
      <c r="AJ233" s="79"/>
      <c r="AK233" s="79"/>
      <c r="AL233" s="80"/>
      <c r="AM233" s="180"/>
      <c r="AN233" s="179"/>
    </row>
    <row r="234" spans="1:40" ht="23.25" customHeight="1" x14ac:dyDescent="0.25">
      <c r="A234" s="120"/>
      <c r="B234" s="879"/>
      <c r="C234" s="77" t="s">
        <v>22</v>
      </c>
      <c r="D234" s="78">
        <v>1000</v>
      </c>
      <c r="E234" s="78">
        <f t="shared" si="9"/>
        <v>30</v>
      </c>
      <c r="F234" s="78">
        <v>0</v>
      </c>
      <c r="G234" s="79" t="s">
        <v>38</v>
      </c>
      <c r="H234" s="79" t="s">
        <v>38</v>
      </c>
      <c r="I234" s="80" t="s">
        <v>38</v>
      </c>
      <c r="J234" s="79"/>
      <c r="K234" s="81"/>
      <c r="L234" s="585"/>
      <c r="M234" s="77" t="s">
        <v>22</v>
      </c>
      <c r="N234" s="78">
        <v>1000</v>
      </c>
      <c r="O234" s="78">
        <v>0</v>
      </c>
      <c r="P234" s="78">
        <v>0</v>
      </c>
      <c r="Q234" s="79" t="s">
        <v>38</v>
      </c>
      <c r="R234" s="79" t="s">
        <v>38</v>
      </c>
      <c r="S234" s="80" t="s">
        <v>38</v>
      </c>
      <c r="T234" s="79"/>
      <c r="U234" s="81"/>
      <c r="V234" s="585"/>
      <c r="W234" s="77" t="s">
        <v>22</v>
      </c>
      <c r="X234" s="78">
        <v>1000</v>
      </c>
      <c r="Y234" s="78">
        <v>0</v>
      </c>
      <c r="Z234" s="78">
        <v>0</v>
      </c>
      <c r="AA234" s="79" t="s">
        <v>38</v>
      </c>
      <c r="AB234" s="79" t="s">
        <v>38</v>
      </c>
      <c r="AC234" s="80" t="s">
        <v>38</v>
      </c>
      <c r="AD234" s="558"/>
      <c r="AE234" s="585"/>
      <c r="AF234" s="77" t="s">
        <v>22</v>
      </c>
      <c r="AG234" s="78">
        <v>1000</v>
      </c>
      <c r="AH234" s="78"/>
      <c r="AI234" s="78">
        <v>3000</v>
      </c>
      <c r="AJ234" s="79" t="s">
        <v>47</v>
      </c>
      <c r="AK234" s="79">
        <v>3623</v>
      </c>
      <c r="AL234" s="80">
        <v>45025</v>
      </c>
      <c r="AM234" s="180"/>
      <c r="AN234" s="179"/>
    </row>
    <row r="235" spans="1:40" ht="23.25" customHeight="1" x14ac:dyDescent="0.25">
      <c r="A235" s="120"/>
      <c r="B235" s="879"/>
      <c r="C235" s="77" t="s">
        <v>23</v>
      </c>
      <c r="D235" s="78">
        <v>1000</v>
      </c>
      <c r="E235" s="78">
        <f t="shared" si="9"/>
        <v>20</v>
      </c>
      <c r="F235" s="78">
        <v>0</v>
      </c>
      <c r="G235" s="79" t="s">
        <v>38</v>
      </c>
      <c r="H235" s="79" t="s">
        <v>38</v>
      </c>
      <c r="I235" s="80" t="s">
        <v>38</v>
      </c>
      <c r="J235" s="79"/>
      <c r="K235" s="81"/>
      <c r="L235" s="585"/>
      <c r="M235" s="77" t="s">
        <v>23</v>
      </c>
      <c r="N235" s="78">
        <v>1000</v>
      </c>
      <c r="O235" s="78">
        <v>0</v>
      </c>
      <c r="P235" s="78">
        <v>0</v>
      </c>
      <c r="Q235" s="79" t="s">
        <v>38</v>
      </c>
      <c r="R235" s="79" t="s">
        <v>38</v>
      </c>
      <c r="S235" s="80" t="s">
        <v>38</v>
      </c>
      <c r="T235" s="79"/>
      <c r="U235" s="81"/>
      <c r="V235" s="585"/>
      <c r="W235" s="77" t="s">
        <v>23</v>
      </c>
      <c r="X235" s="78">
        <v>1000</v>
      </c>
      <c r="Y235" s="78">
        <v>0</v>
      </c>
      <c r="Z235" s="78">
        <v>0</v>
      </c>
      <c r="AA235" s="79" t="s">
        <v>38</v>
      </c>
      <c r="AB235" s="79" t="s">
        <v>38</v>
      </c>
      <c r="AC235" s="80" t="s">
        <v>38</v>
      </c>
      <c r="AD235" s="558"/>
      <c r="AE235" s="585"/>
      <c r="AF235" s="77" t="s">
        <v>23</v>
      </c>
      <c r="AG235" s="78">
        <v>1000</v>
      </c>
      <c r="AH235" s="78"/>
      <c r="AI235" s="78"/>
      <c r="AJ235" s="79"/>
      <c r="AK235" s="79"/>
      <c r="AL235" s="80"/>
      <c r="AM235" s="180"/>
      <c r="AN235" s="179"/>
    </row>
    <row r="236" spans="1:40" ht="23.25" customHeight="1" x14ac:dyDescent="0.25">
      <c r="A236" s="120"/>
      <c r="B236" s="879"/>
      <c r="C236" s="77" t="s">
        <v>24</v>
      </c>
      <c r="D236" s="78">
        <v>1000</v>
      </c>
      <c r="E236" s="78">
        <f t="shared" si="9"/>
        <v>10</v>
      </c>
      <c r="F236" s="78">
        <v>0</v>
      </c>
      <c r="G236" s="79" t="s">
        <v>38</v>
      </c>
      <c r="H236" s="79" t="s">
        <v>38</v>
      </c>
      <c r="I236" s="80" t="s">
        <v>38</v>
      </c>
      <c r="J236" s="79"/>
      <c r="K236" s="81"/>
      <c r="L236" s="585"/>
      <c r="M236" s="77" t="s">
        <v>24</v>
      </c>
      <c r="N236" s="78">
        <v>1000</v>
      </c>
      <c r="O236" s="78">
        <v>0</v>
      </c>
      <c r="P236" s="78">
        <v>0</v>
      </c>
      <c r="Q236" s="79" t="s">
        <v>38</v>
      </c>
      <c r="R236" s="79" t="s">
        <v>38</v>
      </c>
      <c r="S236" s="80" t="s">
        <v>38</v>
      </c>
      <c r="T236" s="79"/>
      <c r="U236" s="81"/>
      <c r="V236" s="585"/>
      <c r="W236" s="77" t="s">
        <v>24</v>
      </c>
      <c r="X236" s="78">
        <v>1000</v>
      </c>
      <c r="Y236" s="78">
        <v>0</v>
      </c>
      <c r="Z236" s="78">
        <v>0</v>
      </c>
      <c r="AA236" s="79" t="s">
        <v>38</v>
      </c>
      <c r="AB236" s="79" t="s">
        <v>38</v>
      </c>
      <c r="AC236" s="80" t="s">
        <v>38</v>
      </c>
      <c r="AD236" s="558"/>
      <c r="AE236" s="585"/>
      <c r="AF236" s="77" t="s">
        <v>24</v>
      </c>
      <c r="AG236" s="78">
        <v>1000</v>
      </c>
      <c r="AH236" s="78"/>
      <c r="AI236" s="78"/>
      <c r="AJ236" s="79"/>
      <c r="AK236" s="79"/>
      <c r="AL236" s="80"/>
      <c r="AM236" s="180"/>
      <c r="AN236" s="179"/>
    </row>
    <row r="237" spans="1:40" ht="30" x14ac:dyDescent="0.25">
      <c r="A237" s="120"/>
      <c r="B237" s="879"/>
      <c r="C237" s="77" t="s">
        <v>25</v>
      </c>
      <c r="D237" s="78">
        <v>1000</v>
      </c>
      <c r="E237" s="78">
        <v>0</v>
      </c>
      <c r="F237" s="78">
        <f>1000+9000</f>
        <v>10000</v>
      </c>
      <c r="G237" s="79" t="s">
        <v>38</v>
      </c>
      <c r="H237" s="101" t="s">
        <v>95</v>
      </c>
      <c r="I237" s="102" t="s">
        <v>96</v>
      </c>
      <c r="J237" s="79"/>
      <c r="K237" s="81"/>
      <c r="L237" s="585"/>
      <c r="M237" s="77" t="s">
        <v>25</v>
      </c>
      <c r="N237" s="78">
        <v>1000</v>
      </c>
      <c r="O237" s="78">
        <v>0</v>
      </c>
      <c r="P237" s="78">
        <v>0</v>
      </c>
      <c r="Q237" s="79" t="s">
        <v>38</v>
      </c>
      <c r="R237" s="79" t="s">
        <v>38</v>
      </c>
      <c r="S237" s="80" t="s">
        <v>38</v>
      </c>
      <c r="T237" s="79"/>
      <c r="U237" s="81"/>
      <c r="V237" s="585"/>
      <c r="W237" s="77" t="s">
        <v>25</v>
      </c>
      <c r="X237" s="78">
        <v>1000</v>
      </c>
      <c r="Y237" s="78">
        <v>0</v>
      </c>
      <c r="Z237" s="78">
        <v>0</v>
      </c>
      <c r="AA237" s="79" t="s">
        <v>38</v>
      </c>
      <c r="AB237" s="79" t="s">
        <v>38</v>
      </c>
      <c r="AC237" s="80" t="s">
        <v>38</v>
      </c>
      <c r="AD237" s="558"/>
      <c r="AE237" s="585"/>
      <c r="AF237" s="77" t="s">
        <v>25</v>
      </c>
      <c r="AG237" s="78">
        <v>1000</v>
      </c>
      <c r="AH237" s="78"/>
      <c r="AI237" s="78">
        <v>3000</v>
      </c>
      <c r="AJ237" s="79" t="s">
        <v>50</v>
      </c>
      <c r="AK237" s="79">
        <v>3987</v>
      </c>
      <c r="AL237" s="80">
        <v>45115</v>
      </c>
      <c r="AM237" s="180"/>
      <c r="AN237" s="179"/>
    </row>
    <row r="238" spans="1:40" ht="23.25" customHeight="1" x14ac:dyDescent="0.25">
      <c r="A238" s="120"/>
      <c r="B238" s="879"/>
      <c r="C238" s="77" t="s">
        <v>26</v>
      </c>
      <c r="D238" s="78">
        <v>1000</v>
      </c>
      <c r="E238" s="78">
        <v>0</v>
      </c>
      <c r="F238" s="78">
        <v>0</v>
      </c>
      <c r="G238" s="79" t="s">
        <v>38</v>
      </c>
      <c r="H238" s="79" t="s">
        <v>38</v>
      </c>
      <c r="I238" s="80" t="s">
        <v>38</v>
      </c>
      <c r="J238" s="79"/>
      <c r="K238" s="81"/>
      <c r="L238" s="585"/>
      <c r="M238" s="77" t="s">
        <v>26</v>
      </c>
      <c r="N238" s="78">
        <v>1000</v>
      </c>
      <c r="O238" s="78">
        <v>0</v>
      </c>
      <c r="P238" s="78">
        <v>0</v>
      </c>
      <c r="Q238" s="79" t="s">
        <v>38</v>
      </c>
      <c r="R238" s="79" t="s">
        <v>38</v>
      </c>
      <c r="S238" s="80" t="s">
        <v>38</v>
      </c>
      <c r="T238" s="79"/>
      <c r="U238" s="81"/>
      <c r="V238" s="585"/>
      <c r="W238" s="77" t="s">
        <v>26</v>
      </c>
      <c r="X238" s="78">
        <v>1000</v>
      </c>
      <c r="Y238" s="78">
        <v>0</v>
      </c>
      <c r="Z238" s="78">
        <v>0</v>
      </c>
      <c r="AA238" s="79" t="s">
        <v>38</v>
      </c>
      <c r="AB238" s="79" t="s">
        <v>38</v>
      </c>
      <c r="AC238" s="80" t="s">
        <v>38</v>
      </c>
      <c r="AD238" s="558"/>
      <c r="AE238" s="585"/>
      <c r="AF238" s="77" t="s">
        <v>26</v>
      </c>
      <c r="AG238" s="78">
        <v>1000</v>
      </c>
      <c r="AH238" s="78"/>
      <c r="AI238" s="78"/>
      <c r="AJ238" s="79"/>
      <c r="AK238" s="79"/>
      <c r="AL238" s="80"/>
      <c r="AM238" s="180"/>
      <c r="AN238" s="179"/>
    </row>
    <row r="239" spans="1:40" ht="23.25" customHeight="1" x14ac:dyDescent="0.25">
      <c r="A239" s="120"/>
      <c r="B239" s="879"/>
      <c r="C239" s="77" t="s">
        <v>27</v>
      </c>
      <c r="D239" s="78">
        <v>1000</v>
      </c>
      <c r="E239" s="78">
        <v>0</v>
      </c>
      <c r="F239" s="78">
        <v>0</v>
      </c>
      <c r="G239" s="79" t="s">
        <v>38</v>
      </c>
      <c r="H239" s="79" t="s">
        <v>38</v>
      </c>
      <c r="I239" s="80" t="s">
        <v>38</v>
      </c>
      <c r="J239" s="79"/>
      <c r="K239" s="81"/>
      <c r="L239" s="585"/>
      <c r="M239" s="77" t="s">
        <v>27</v>
      </c>
      <c r="N239" s="78">
        <v>1000</v>
      </c>
      <c r="O239" s="78">
        <v>0</v>
      </c>
      <c r="P239" s="78">
        <v>0</v>
      </c>
      <c r="Q239" s="79" t="s">
        <v>38</v>
      </c>
      <c r="R239" s="79" t="s">
        <v>38</v>
      </c>
      <c r="S239" s="80" t="s">
        <v>38</v>
      </c>
      <c r="T239" s="79"/>
      <c r="U239" s="81"/>
      <c r="V239" s="585"/>
      <c r="W239" s="77" t="s">
        <v>27</v>
      </c>
      <c r="X239" s="78">
        <v>1000</v>
      </c>
      <c r="Y239" s="78">
        <v>0</v>
      </c>
      <c r="Z239" s="78">
        <v>0</v>
      </c>
      <c r="AA239" s="79" t="s">
        <v>38</v>
      </c>
      <c r="AB239" s="79" t="s">
        <v>38</v>
      </c>
      <c r="AC239" s="80" t="s">
        <v>38</v>
      </c>
      <c r="AD239" s="558"/>
      <c r="AE239" s="585"/>
      <c r="AF239" s="77" t="s">
        <v>27</v>
      </c>
      <c r="AG239" s="78">
        <v>1000</v>
      </c>
      <c r="AH239" s="78"/>
      <c r="AI239" s="78"/>
      <c r="AJ239" s="79"/>
      <c r="AK239" s="79"/>
      <c r="AL239" s="80"/>
      <c r="AM239" s="180"/>
      <c r="AN239" s="179"/>
    </row>
    <row r="240" spans="1:40" ht="23.25" customHeight="1" x14ac:dyDescent="0.25">
      <c r="A240" s="120"/>
      <c r="B240" s="879"/>
      <c r="C240" s="77" t="s">
        <v>28</v>
      </c>
      <c r="D240" s="78">
        <v>1000</v>
      </c>
      <c r="E240" s="78">
        <v>0</v>
      </c>
      <c r="F240" s="78">
        <v>0</v>
      </c>
      <c r="G240" s="79" t="s">
        <v>38</v>
      </c>
      <c r="H240" s="79" t="s">
        <v>38</v>
      </c>
      <c r="I240" s="80" t="s">
        <v>38</v>
      </c>
      <c r="J240" s="79"/>
      <c r="K240" s="81"/>
      <c r="L240" s="586"/>
      <c r="M240" s="77" t="s">
        <v>28</v>
      </c>
      <c r="N240" s="78">
        <v>1000</v>
      </c>
      <c r="O240" s="78">
        <v>0</v>
      </c>
      <c r="P240" s="78">
        <v>0</v>
      </c>
      <c r="Q240" s="79" t="s">
        <v>38</v>
      </c>
      <c r="R240" s="79" t="s">
        <v>38</v>
      </c>
      <c r="S240" s="80" t="s">
        <v>38</v>
      </c>
      <c r="T240" s="79"/>
      <c r="U240" s="81"/>
      <c r="V240" s="586"/>
      <c r="W240" s="77" t="s">
        <v>28</v>
      </c>
      <c r="X240" s="78">
        <v>1000</v>
      </c>
      <c r="Y240" s="78">
        <v>0</v>
      </c>
      <c r="Z240" s="78">
        <v>0</v>
      </c>
      <c r="AA240" s="79" t="s">
        <v>38</v>
      </c>
      <c r="AB240" s="79" t="s">
        <v>38</v>
      </c>
      <c r="AC240" s="80" t="s">
        <v>38</v>
      </c>
      <c r="AD240" s="558"/>
      <c r="AE240" s="586"/>
      <c r="AF240" s="77" t="s">
        <v>28</v>
      </c>
      <c r="AG240" s="78"/>
      <c r="AH240" s="78"/>
      <c r="AI240" s="78"/>
      <c r="AJ240" s="79"/>
      <c r="AK240" s="79"/>
      <c r="AL240" s="80"/>
      <c r="AM240" s="180"/>
      <c r="AN240" s="179"/>
    </row>
    <row r="241" spans="1:40" ht="23.25" customHeight="1" thickBot="1" x14ac:dyDescent="0.3">
      <c r="A241" s="120"/>
      <c r="B241" s="879"/>
      <c r="C241" s="77" t="s">
        <v>29</v>
      </c>
      <c r="D241" s="78">
        <v>1000</v>
      </c>
      <c r="E241" s="78">
        <v>0</v>
      </c>
      <c r="F241" s="78">
        <v>2000</v>
      </c>
      <c r="G241" s="79" t="s">
        <v>38</v>
      </c>
      <c r="H241" s="79">
        <v>612</v>
      </c>
      <c r="I241" s="80">
        <v>44160</v>
      </c>
      <c r="J241" s="79"/>
      <c r="K241" s="81"/>
      <c r="L241" s="612"/>
      <c r="M241" s="77" t="s">
        <v>29</v>
      </c>
      <c r="N241" s="78">
        <v>1000</v>
      </c>
      <c r="O241" s="78">
        <v>0</v>
      </c>
      <c r="P241" s="78">
        <v>0</v>
      </c>
      <c r="Q241" s="79" t="s">
        <v>38</v>
      </c>
      <c r="R241" s="79" t="s">
        <v>38</v>
      </c>
      <c r="S241" s="80" t="s">
        <v>38</v>
      </c>
      <c r="T241" s="79"/>
      <c r="U241" s="81"/>
      <c r="V241" s="612"/>
      <c r="W241" s="77" t="s">
        <v>29</v>
      </c>
      <c r="X241" s="78">
        <v>1000</v>
      </c>
      <c r="Y241" s="78">
        <v>0</v>
      </c>
      <c r="Z241" s="78">
        <v>0</v>
      </c>
      <c r="AA241" s="79" t="s">
        <v>38</v>
      </c>
      <c r="AB241" s="79" t="s">
        <v>38</v>
      </c>
      <c r="AC241" s="80" t="s">
        <v>38</v>
      </c>
      <c r="AD241" s="558"/>
      <c r="AE241" s="612"/>
      <c r="AF241" s="77" t="s">
        <v>29</v>
      </c>
      <c r="AG241" s="78"/>
      <c r="AH241" s="78"/>
      <c r="AI241" s="78"/>
      <c r="AJ241" s="79"/>
      <c r="AK241" s="79"/>
      <c r="AL241" s="80"/>
      <c r="AM241" s="180"/>
      <c r="AN241" s="179"/>
    </row>
    <row r="242" spans="1:40" ht="23.25" customHeight="1" x14ac:dyDescent="0.25">
      <c r="A242" s="120"/>
      <c r="B242" s="879"/>
      <c r="C242" s="83" t="s">
        <v>30</v>
      </c>
      <c r="D242" s="84">
        <v>1000</v>
      </c>
      <c r="E242" s="78">
        <v>0</v>
      </c>
      <c r="F242" s="78">
        <v>0</v>
      </c>
      <c r="G242" s="79" t="s">
        <v>38</v>
      </c>
      <c r="H242" s="79" t="s">
        <v>38</v>
      </c>
      <c r="I242" s="80" t="s">
        <v>38</v>
      </c>
      <c r="J242" s="85"/>
      <c r="K242" s="86"/>
      <c r="M242" s="83" t="s">
        <v>30</v>
      </c>
      <c r="N242" s="42">
        <v>500</v>
      </c>
      <c r="O242" s="78">
        <v>0</v>
      </c>
      <c r="P242" s="78">
        <v>0</v>
      </c>
      <c r="Q242" s="79" t="s">
        <v>38</v>
      </c>
      <c r="R242" s="79" t="s">
        <v>38</v>
      </c>
      <c r="S242" s="80" t="s">
        <v>38</v>
      </c>
      <c r="T242" s="79"/>
      <c r="U242" s="81"/>
      <c r="W242" s="83" t="s">
        <v>30</v>
      </c>
      <c r="X242" s="42">
        <v>500</v>
      </c>
      <c r="Y242" s="78">
        <v>0</v>
      </c>
      <c r="Z242" s="78">
        <v>0</v>
      </c>
      <c r="AA242" s="79" t="s">
        <v>38</v>
      </c>
      <c r="AB242" s="79" t="s">
        <v>38</v>
      </c>
      <c r="AC242" s="80" t="s">
        <v>38</v>
      </c>
      <c r="AD242" s="558"/>
      <c r="AF242" s="83" t="s">
        <v>30</v>
      </c>
      <c r="AG242" s="42"/>
      <c r="AH242" s="78"/>
      <c r="AI242" s="78"/>
      <c r="AJ242" s="79"/>
      <c r="AK242" s="79"/>
      <c r="AL242" s="80"/>
      <c r="AM242" s="181"/>
      <c r="AN242" s="182"/>
    </row>
    <row r="243" spans="1:40" ht="23.25" customHeight="1" x14ac:dyDescent="0.25">
      <c r="A243" s="121"/>
      <c r="B243" s="880"/>
      <c r="C243" s="89"/>
      <c r="D243" s="90">
        <f>SUM(D231:D242)</f>
        <v>12000</v>
      </c>
      <c r="E243" s="90">
        <f>SUM(E231:E242)</f>
        <v>210</v>
      </c>
      <c r="F243" s="90">
        <f>SUM(F231:F242)</f>
        <v>12000</v>
      </c>
      <c r="G243" s="91"/>
      <c r="H243" s="91"/>
      <c r="I243" s="92"/>
      <c r="J243" s="91"/>
      <c r="K243" s="93"/>
      <c r="M243" s="89"/>
      <c r="N243" s="90">
        <f>SUM(N230:N242)</f>
        <v>23500</v>
      </c>
      <c r="O243" s="90">
        <f>SUM(O230:O242)</f>
        <v>210</v>
      </c>
      <c r="P243" s="90">
        <f>SUM(P230:P242)</f>
        <v>23500</v>
      </c>
      <c r="Q243" s="91"/>
      <c r="R243" s="91"/>
      <c r="S243" s="91"/>
      <c r="T243" s="91"/>
      <c r="U243" s="93"/>
      <c r="W243" s="89"/>
      <c r="X243" s="90">
        <f>SUM(X230:X242)</f>
        <v>35000</v>
      </c>
      <c r="Y243" s="90">
        <f>SUM(Y230:Y242)</f>
        <v>210</v>
      </c>
      <c r="Z243" s="90">
        <f>SUM(Z230:Z242)</f>
        <v>35000</v>
      </c>
      <c r="AA243" s="91"/>
      <c r="AB243" s="91"/>
      <c r="AC243" s="91"/>
      <c r="AD243" s="91"/>
      <c r="AF243" s="89"/>
      <c r="AG243" s="90">
        <f>SUM(AG230:AG242)</f>
        <v>44000</v>
      </c>
      <c r="AH243" s="90">
        <f>SUM(AH230:AH242)</f>
        <v>210</v>
      </c>
      <c r="AI243" s="90">
        <f>SUM(AI230:AI242)</f>
        <v>44210</v>
      </c>
      <c r="AJ243" s="91"/>
      <c r="AK243" s="91"/>
      <c r="AL243" s="91"/>
      <c r="AM243" s="90"/>
      <c r="AN243" s="91"/>
    </row>
  </sheetData>
  <sheetProtection algorithmName="SHA-512" hashValue="eXH2LYBRWpMaWiQ0nncWO93dGw4h+sPHiL8k0zicG3VpgVh7yXazIw/ibfAIwVYmJRXL5dLejTJcE1i4Lix6zg==" saltValue="i8Eo5GoUujTyUq21KdLLIQ==" spinCount="100000" sheet="1" objects="1" scenarios="1" selectLockedCells="1" selectUnlockedCells="1"/>
  <mergeCells count="16">
    <mergeCell ref="B187:B198"/>
    <mergeCell ref="B202:B213"/>
    <mergeCell ref="B217:B228"/>
    <mergeCell ref="B232:B243"/>
    <mergeCell ref="B97:B108"/>
    <mergeCell ref="B112:B123"/>
    <mergeCell ref="B127:B138"/>
    <mergeCell ref="B142:B153"/>
    <mergeCell ref="B157:B168"/>
    <mergeCell ref="B172:B183"/>
    <mergeCell ref="B82:B93"/>
    <mergeCell ref="B5:B16"/>
    <mergeCell ref="B20:B31"/>
    <mergeCell ref="B35:B46"/>
    <mergeCell ref="B50:B62"/>
    <mergeCell ref="B66:B78"/>
  </mergeCells>
  <pageMargins left="0.39370078740157483" right="0" top="0.11811023622047245" bottom="0.11811023622047245" header="0" footer="0"/>
  <pageSetup paperSize="9" scale="29" orientation="landscape" r:id="rId1"/>
  <rowBreaks count="3" manualBreakCount="3">
    <brk id="62" max="37" man="1"/>
    <brk id="123" max="37" man="1"/>
    <brk id="183" max="3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N241"/>
  <sheetViews>
    <sheetView view="pageBreakPreview" topLeftCell="L1" zoomScale="64" zoomScaleNormal="55" zoomScaleSheetLayoutView="64" workbookViewId="0">
      <pane ySplit="1" topLeftCell="A218" activePane="bottomLeft" state="frozen"/>
      <selection pane="bottomLeft" activeCell="AN215" sqref="AN215"/>
    </sheetView>
  </sheetViews>
  <sheetFormatPr defaultRowHeight="23.25" x14ac:dyDescent="0.25"/>
  <cols>
    <col min="1" max="1" width="8.42578125" style="109" bestFit="1" customWidth="1"/>
    <col min="2" max="2" width="10.5703125" style="109" customWidth="1"/>
    <col min="3" max="3" width="7.7109375" style="63" customWidth="1"/>
    <col min="4" max="4" width="16.28515625" style="94" customWidth="1"/>
    <col min="5" max="5" width="14.85546875" style="63" customWidth="1"/>
    <col min="6" max="6" width="16.28515625" style="63" customWidth="1"/>
    <col min="7" max="8" width="7" style="63" bestFit="1" customWidth="1"/>
    <col min="9" max="9" width="13.28515625" style="63" bestFit="1" customWidth="1"/>
    <col min="10" max="10" width="12.140625" style="63" bestFit="1" customWidth="1"/>
    <col min="11" max="11" width="12.28515625" style="63" customWidth="1"/>
    <col min="12" max="12" width="1.85546875" style="63" customWidth="1"/>
    <col min="13" max="13" width="7.7109375" style="63" bestFit="1" customWidth="1"/>
    <col min="14" max="14" width="16.7109375" style="94" customWidth="1"/>
    <col min="15" max="15" width="14.85546875" style="63" bestFit="1" customWidth="1"/>
    <col min="16" max="16" width="16.7109375" style="63" bestFit="1" customWidth="1"/>
    <col min="17" max="17" width="7" style="63" bestFit="1" customWidth="1"/>
    <col min="18" max="18" width="7.5703125" style="63" bestFit="1" customWidth="1"/>
    <col min="19" max="19" width="14" style="63" bestFit="1" customWidth="1"/>
    <col min="20" max="20" width="12.42578125" style="63" bestFit="1" customWidth="1"/>
    <col min="21" max="21" width="12.28515625" style="63" customWidth="1"/>
    <col min="22" max="22" width="1.85546875" style="63" customWidth="1"/>
    <col min="23" max="23" width="7.7109375" style="63" bestFit="1" customWidth="1"/>
    <col min="24" max="24" width="16.7109375" style="94" customWidth="1"/>
    <col min="25" max="25" width="14.85546875" style="63" customWidth="1"/>
    <col min="26" max="26" width="16.7109375" style="63" bestFit="1" customWidth="1"/>
    <col min="27" max="27" width="7.28515625" style="63" bestFit="1" customWidth="1"/>
    <col min="28" max="28" width="7" style="63" bestFit="1" customWidth="1"/>
    <col min="29" max="29" width="14.140625" style="63" bestFit="1" customWidth="1"/>
    <col min="30" max="30" width="14.140625" style="63" customWidth="1"/>
    <col min="31" max="31" width="1.140625" style="63" customWidth="1"/>
    <col min="32" max="32" width="7.7109375" style="63" bestFit="1" customWidth="1"/>
    <col min="33" max="33" width="16.7109375" style="94" customWidth="1"/>
    <col min="34" max="34" width="14.85546875" style="63" customWidth="1"/>
    <col min="35" max="35" width="16.7109375" style="63" bestFit="1" customWidth="1"/>
    <col min="36" max="36" width="7.28515625" style="63" bestFit="1" customWidth="1"/>
    <col min="37" max="37" width="7" style="63" bestFit="1" customWidth="1"/>
    <col min="38" max="38" width="14.140625" style="63" bestFit="1" customWidth="1"/>
    <col min="39" max="39" width="18.42578125" style="7" customWidth="1"/>
    <col min="40" max="40" width="23.140625" style="1" customWidth="1"/>
    <col min="41" max="16384" width="9.140625" style="63"/>
  </cols>
  <sheetData>
    <row r="1" spans="1:40" ht="92.25" thickBot="1" x14ac:dyDescent="0.3">
      <c r="A1" s="117" t="s">
        <v>0</v>
      </c>
      <c r="B1" s="104" t="s">
        <v>1</v>
      </c>
      <c r="C1" s="58">
        <v>2020</v>
      </c>
      <c r="D1" s="96" t="s">
        <v>60</v>
      </c>
      <c r="E1" s="59" t="s">
        <v>39</v>
      </c>
      <c r="F1" s="60" t="s">
        <v>31</v>
      </c>
      <c r="G1" s="59" t="s">
        <v>34</v>
      </c>
      <c r="H1" s="59" t="s">
        <v>32</v>
      </c>
      <c r="I1" s="60" t="s">
        <v>33</v>
      </c>
      <c r="J1" s="60" t="s">
        <v>35</v>
      </c>
      <c r="K1" s="61" t="s">
        <v>36</v>
      </c>
      <c r="L1" s="582"/>
      <c r="M1" s="58">
        <v>2021</v>
      </c>
      <c r="N1" s="96" t="s">
        <v>60</v>
      </c>
      <c r="O1" s="59" t="s">
        <v>39</v>
      </c>
      <c r="P1" s="60" t="s">
        <v>31</v>
      </c>
      <c r="Q1" s="59" t="s">
        <v>34</v>
      </c>
      <c r="R1" s="59" t="s">
        <v>32</v>
      </c>
      <c r="S1" s="60" t="s">
        <v>33</v>
      </c>
      <c r="T1" s="60" t="s">
        <v>35</v>
      </c>
      <c r="U1" s="61" t="s">
        <v>36</v>
      </c>
      <c r="V1" s="582"/>
      <c r="W1" s="58">
        <v>2022</v>
      </c>
      <c r="X1" s="96" t="s">
        <v>60</v>
      </c>
      <c r="Y1" s="59" t="s">
        <v>39</v>
      </c>
      <c r="Z1" s="60" t="s">
        <v>31</v>
      </c>
      <c r="AA1" s="59" t="s">
        <v>34</v>
      </c>
      <c r="AB1" s="59" t="s">
        <v>32</v>
      </c>
      <c r="AC1" s="60" t="s">
        <v>33</v>
      </c>
      <c r="AD1" s="60"/>
      <c r="AE1" s="582"/>
      <c r="AF1" s="58">
        <v>2023</v>
      </c>
      <c r="AG1" s="96" t="s">
        <v>60</v>
      </c>
      <c r="AH1" s="59" t="s">
        <v>39</v>
      </c>
      <c r="AI1" s="60" t="s">
        <v>31</v>
      </c>
      <c r="AJ1" s="59" t="s">
        <v>34</v>
      </c>
      <c r="AK1" s="59" t="s">
        <v>32</v>
      </c>
      <c r="AL1" s="60" t="s">
        <v>33</v>
      </c>
      <c r="AM1" s="792" t="s">
        <v>35</v>
      </c>
      <c r="AN1" s="12" t="s">
        <v>36</v>
      </c>
    </row>
    <row r="2" spans="1:40" x14ac:dyDescent="0.25">
      <c r="B2" s="106"/>
      <c r="C2" s="65"/>
      <c r="D2" s="66"/>
      <c r="E2" s="66"/>
      <c r="F2" s="66"/>
      <c r="G2" s="67"/>
      <c r="H2" s="67"/>
      <c r="I2" s="68"/>
      <c r="J2" s="67"/>
      <c r="K2" s="67"/>
      <c r="L2" s="583"/>
      <c r="M2" s="67"/>
      <c r="N2" s="66"/>
      <c r="O2" s="66"/>
      <c r="P2" s="66"/>
      <c r="Q2" s="67"/>
      <c r="R2" s="67"/>
      <c r="S2" s="67"/>
      <c r="T2" s="67"/>
      <c r="U2" s="67"/>
      <c r="V2" s="583"/>
      <c r="W2" s="67"/>
      <c r="X2" s="66"/>
      <c r="Y2" s="66"/>
      <c r="Z2" s="66"/>
      <c r="AA2" s="67"/>
      <c r="AB2" s="67"/>
      <c r="AC2" s="67"/>
      <c r="AD2" s="67"/>
      <c r="AE2" s="583"/>
      <c r="AF2" s="67"/>
      <c r="AG2" s="66"/>
      <c r="AH2" s="66"/>
      <c r="AI2" s="66"/>
      <c r="AJ2" s="67"/>
      <c r="AK2" s="67"/>
      <c r="AL2" s="67"/>
      <c r="AM2" s="777"/>
      <c r="AN2" s="123"/>
    </row>
    <row r="3" spans="1:40" x14ac:dyDescent="0.25">
      <c r="B3" s="107"/>
      <c r="C3" s="70"/>
      <c r="D3" s="71"/>
      <c r="E3" s="72"/>
      <c r="F3" s="73"/>
      <c r="G3" s="72"/>
      <c r="H3" s="73"/>
      <c r="I3" s="73"/>
      <c r="J3" s="73"/>
      <c r="K3" s="74"/>
      <c r="L3" s="584"/>
      <c r="M3" s="75" t="s">
        <v>42</v>
      </c>
      <c r="N3" s="76">
        <f>D16</f>
        <v>12000</v>
      </c>
      <c r="O3" s="76">
        <f>E16</f>
        <v>360</v>
      </c>
      <c r="P3" s="76">
        <f>F16</f>
        <v>6000</v>
      </c>
      <c r="Q3" s="72"/>
      <c r="R3" s="73"/>
      <c r="S3" s="73"/>
      <c r="T3" s="73"/>
      <c r="U3" s="74"/>
      <c r="V3" s="584"/>
      <c r="W3" s="75" t="s">
        <v>42</v>
      </c>
      <c r="X3" s="76">
        <f>N16</f>
        <v>23500</v>
      </c>
      <c r="Y3" s="76">
        <f>O16</f>
        <v>360</v>
      </c>
      <c r="Z3" s="76">
        <f>P16</f>
        <v>23500</v>
      </c>
      <c r="AA3" s="72"/>
      <c r="AB3" s="73"/>
      <c r="AC3" s="73"/>
      <c r="AD3" s="73"/>
      <c r="AE3" s="584"/>
      <c r="AF3" s="75" t="s">
        <v>42</v>
      </c>
      <c r="AG3" s="76">
        <f>X16</f>
        <v>35000</v>
      </c>
      <c r="AH3" s="76">
        <f>Y16</f>
        <v>360</v>
      </c>
      <c r="AI3" s="76">
        <f>Z16</f>
        <v>35000</v>
      </c>
      <c r="AJ3" s="72"/>
      <c r="AK3" s="73"/>
      <c r="AL3" s="73"/>
      <c r="AM3" s="776" t="s">
        <v>221</v>
      </c>
      <c r="AN3" s="183" t="s">
        <v>36</v>
      </c>
    </row>
    <row r="4" spans="1:40" x14ac:dyDescent="0.25">
      <c r="A4" s="97" t="s">
        <v>10</v>
      </c>
      <c r="B4" s="108">
        <v>81</v>
      </c>
      <c r="C4" s="77" t="s">
        <v>19</v>
      </c>
      <c r="D4" s="78">
        <v>1000</v>
      </c>
      <c r="E4" s="78">
        <f>E5+10</f>
        <v>50</v>
      </c>
      <c r="F4" s="78">
        <v>0</v>
      </c>
      <c r="G4" s="79" t="s">
        <v>38</v>
      </c>
      <c r="H4" s="79" t="s">
        <v>38</v>
      </c>
      <c r="I4" s="80" t="s">
        <v>38</v>
      </c>
      <c r="J4" s="79"/>
      <c r="K4" s="81"/>
      <c r="L4" s="585"/>
      <c r="M4" s="77" t="s">
        <v>19</v>
      </c>
      <c r="N4" s="78">
        <v>1000</v>
      </c>
      <c r="O4" s="78">
        <v>0</v>
      </c>
      <c r="P4" s="78">
        <v>17500</v>
      </c>
      <c r="Q4" s="79" t="s">
        <v>38</v>
      </c>
      <c r="R4" s="79" t="s">
        <v>38</v>
      </c>
      <c r="S4" s="80">
        <v>44223</v>
      </c>
      <c r="T4" s="79"/>
      <c r="U4" s="81"/>
      <c r="V4" s="585"/>
      <c r="W4" s="77" t="s">
        <v>19</v>
      </c>
      <c r="X4" s="78">
        <v>1000</v>
      </c>
      <c r="Y4" s="78">
        <v>0</v>
      </c>
      <c r="Z4" s="78">
        <v>11500</v>
      </c>
      <c r="AA4" s="79" t="s">
        <v>38</v>
      </c>
      <c r="AB4" s="79">
        <v>1853</v>
      </c>
      <c r="AC4" s="80">
        <v>44568</v>
      </c>
      <c r="AD4" s="651"/>
      <c r="AE4" s="585"/>
      <c r="AF4" s="77" t="s">
        <v>19</v>
      </c>
      <c r="AG4" s="78">
        <v>1000</v>
      </c>
      <c r="AH4" s="78"/>
      <c r="AI4" s="78">
        <v>11860</v>
      </c>
      <c r="AJ4" s="79" t="s">
        <v>945</v>
      </c>
      <c r="AK4" s="79">
        <v>3415</v>
      </c>
      <c r="AL4" s="80">
        <v>44953</v>
      </c>
      <c r="AM4" s="177">
        <f>AG16+AH16-AI16</f>
        <v>-500</v>
      </c>
      <c r="AN4" s="178" t="s">
        <v>976</v>
      </c>
    </row>
    <row r="5" spans="1:40" ht="21" customHeight="1" x14ac:dyDescent="0.25">
      <c r="A5" s="120"/>
      <c r="B5" s="879" t="s">
        <v>107</v>
      </c>
      <c r="C5" s="77" t="s">
        <v>20</v>
      </c>
      <c r="D5" s="78">
        <v>1000</v>
      </c>
      <c r="E5" s="78">
        <f>E6+10</f>
        <v>40</v>
      </c>
      <c r="F5" s="78">
        <v>0</v>
      </c>
      <c r="G5" s="79" t="s">
        <v>38</v>
      </c>
      <c r="H5" s="79" t="s">
        <v>38</v>
      </c>
      <c r="I5" s="80" t="s">
        <v>38</v>
      </c>
      <c r="J5" s="79"/>
      <c r="K5" s="81"/>
      <c r="L5" s="585"/>
      <c r="M5" s="77" t="s">
        <v>20</v>
      </c>
      <c r="N5" s="78">
        <v>1000</v>
      </c>
      <c r="O5" s="78">
        <v>0</v>
      </c>
      <c r="P5" s="78">
        <v>0</v>
      </c>
      <c r="Q5" s="79" t="s">
        <v>38</v>
      </c>
      <c r="R5" s="79" t="s">
        <v>38</v>
      </c>
      <c r="S5" s="80" t="s">
        <v>38</v>
      </c>
      <c r="T5" s="79"/>
      <c r="U5" s="81"/>
      <c r="V5" s="585"/>
      <c r="W5" s="77" t="s">
        <v>20</v>
      </c>
      <c r="X5" s="78">
        <v>1000</v>
      </c>
      <c r="Y5" s="78">
        <v>0</v>
      </c>
      <c r="Z5" s="78">
        <v>0</v>
      </c>
      <c r="AA5" s="79" t="s">
        <v>38</v>
      </c>
      <c r="AB5" s="79" t="s">
        <v>38</v>
      </c>
      <c r="AC5" s="80" t="s">
        <v>38</v>
      </c>
      <c r="AD5" s="558"/>
      <c r="AE5" s="585"/>
      <c r="AF5" s="77" t="s">
        <v>20</v>
      </c>
      <c r="AG5" s="78">
        <v>1000</v>
      </c>
      <c r="AH5" s="78"/>
      <c r="AI5" s="78"/>
      <c r="AJ5" s="79"/>
      <c r="AK5" s="79"/>
      <c r="AL5" s="80"/>
      <c r="AM5" s="180"/>
      <c r="AN5" s="179"/>
    </row>
    <row r="6" spans="1:40" x14ac:dyDescent="0.25">
      <c r="A6" s="120"/>
      <c r="B6" s="879"/>
      <c r="C6" s="77" t="s">
        <v>21</v>
      </c>
      <c r="D6" s="78">
        <v>1000</v>
      </c>
      <c r="E6" s="78">
        <f>E7+10</f>
        <v>30</v>
      </c>
      <c r="F6" s="78">
        <v>0</v>
      </c>
      <c r="G6" s="79" t="s">
        <v>38</v>
      </c>
      <c r="H6" s="79" t="s">
        <v>38</v>
      </c>
      <c r="I6" s="80" t="s">
        <v>38</v>
      </c>
      <c r="J6" s="79"/>
      <c r="K6" s="81"/>
      <c r="L6" s="585"/>
      <c r="M6" s="77" t="s">
        <v>21</v>
      </c>
      <c r="N6" s="78">
        <v>1000</v>
      </c>
      <c r="O6" s="78">
        <v>0</v>
      </c>
      <c r="P6" s="78">
        <v>0</v>
      </c>
      <c r="Q6" s="79" t="s">
        <v>38</v>
      </c>
      <c r="R6" s="79" t="s">
        <v>38</v>
      </c>
      <c r="S6" s="80" t="s">
        <v>38</v>
      </c>
      <c r="T6" s="79"/>
      <c r="U6" s="81"/>
      <c r="V6" s="585"/>
      <c r="W6" s="77" t="s">
        <v>21</v>
      </c>
      <c r="X6" s="78">
        <v>1000</v>
      </c>
      <c r="Y6" s="78">
        <v>0</v>
      </c>
      <c r="Z6" s="78">
        <v>0</v>
      </c>
      <c r="AA6" s="79" t="s">
        <v>38</v>
      </c>
      <c r="AB6" s="79" t="s">
        <v>38</v>
      </c>
      <c r="AC6" s="80" t="s">
        <v>38</v>
      </c>
      <c r="AD6" s="558"/>
      <c r="AE6" s="585"/>
      <c r="AF6" s="77" t="s">
        <v>21</v>
      </c>
      <c r="AG6" s="78">
        <v>1000</v>
      </c>
      <c r="AH6" s="78"/>
      <c r="AI6" s="78"/>
      <c r="AJ6" s="79"/>
      <c r="AK6" s="79"/>
      <c r="AL6" s="80"/>
      <c r="AM6" s="180"/>
      <c r="AN6" s="179"/>
    </row>
    <row r="7" spans="1:40" x14ac:dyDescent="0.25">
      <c r="A7" s="120"/>
      <c r="B7" s="879"/>
      <c r="C7" s="77" t="s">
        <v>22</v>
      </c>
      <c r="D7" s="78">
        <v>1000</v>
      </c>
      <c r="E7" s="78">
        <f>E8+10</f>
        <v>20</v>
      </c>
      <c r="F7" s="78">
        <v>0</v>
      </c>
      <c r="G7" s="79" t="s">
        <v>38</v>
      </c>
      <c r="H7" s="79" t="s">
        <v>38</v>
      </c>
      <c r="I7" s="80" t="s">
        <v>38</v>
      </c>
      <c r="J7" s="79"/>
      <c r="K7" s="81"/>
      <c r="L7" s="585"/>
      <c r="M7" s="77" t="s">
        <v>22</v>
      </c>
      <c r="N7" s="78">
        <v>1000</v>
      </c>
      <c r="O7" s="78">
        <v>0</v>
      </c>
      <c r="P7" s="78">
        <v>0</v>
      </c>
      <c r="Q7" s="79" t="s">
        <v>38</v>
      </c>
      <c r="R7" s="79" t="s">
        <v>38</v>
      </c>
      <c r="S7" s="80" t="s">
        <v>38</v>
      </c>
      <c r="T7" s="79"/>
      <c r="U7" s="81"/>
      <c r="V7" s="585"/>
      <c r="W7" s="77" t="s">
        <v>22</v>
      </c>
      <c r="X7" s="78">
        <v>1000</v>
      </c>
      <c r="Y7" s="78">
        <v>0</v>
      </c>
      <c r="Z7" s="78">
        <v>0</v>
      </c>
      <c r="AA7" s="79" t="s">
        <v>38</v>
      </c>
      <c r="AB7" s="79" t="s">
        <v>38</v>
      </c>
      <c r="AC7" s="80" t="s">
        <v>38</v>
      </c>
      <c r="AD7" s="558"/>
      <c r="AE7" s="585"/>
      <c r="AF7" s="77" t="s">
        <v>22</v>
      </c>
      <c r="AG7" s="78">
        <v>1000</v>
      </c>
      <c r="AH7" s="78"/>
      <c r="AI7" s="78"/>
      <c r="AJ7" s="79"/>
      <c r="AK7" s="79"/>
      <c r="AL7" s="80"/>
      <c r="AM7" s="180" t="s">
        <v>985</v>
      </c>
      <c r="AN7" s="179"/>
    </row>
    <row r="8" spans="1:40" x14ac:dyDescent="0.25">
      <c r="A8" s="120"/>
      <c r="B8" s="879"/>
      <c r="C8" s="77" t="s">
        <v>23</v>
      </c>
      <c r="D8" s="78">
        <v>1000</v>
      </c>
      <c r="E8" s="78">
        <f>E9+10</f>
        <v>10</v>
      </c>
      <c r="F8" s="78">
        <v>0</v>
      </c>
      <c r="G8" s="79" t="s">
        <v>38</v>
      </c>
      <c r="H8" s="79" t="s">
        <v>38</v>
      </c>
      <c r="I8" s="80" t="s">
        <v>38</v>
      </c>
      <c r="J8" s="79"/>
      <c r="K8" s="81"/>
      <c r="L8" s="585"/>
      <c r="M8" s="77" t="s">
        <v>23</v>
      </c>
      <c r="N8" s="78">
        <v>1000</v>
      </c>
      <c r="O8" s="78">
        <v>0</v>
      </c>
      <c r="P8" s="78">
        <v>0</v>
      </c>
      <c r="Q8" s="79" t="s">
        <v>38</v>
      </c>
      <c r="R8" s="79" t="s">
        <v>38</v>
      </c>
      <c r="S8" s="80" t="s">
        <v>38</v>
      </c>
      <c r="T8" s="79"/>
      <c r="U8" s="81"/>
      <c r="V8" s="585"/>
      <c r="W8" s="77" t="s">
        <v>23</v>
      </c>
      <c r="X8" s="78">
        <v>1000</v>
      </c>
      <c r="Y8" s="78">
        <v>0</v>
      </c>
      <c r="Z8" s="78">
        <v>0</v>
      </c>
      <c r="AA8" s="79" t="s">
        <v>38</v>
      </c>
      <c r="AB8" s="79" t="s">
        <v>38</v>
      </c>
      <c r="AC8" s="80" t="s">
        <v>38</v>
      </c>
      <c r="AD8" s="558"/>
      <c r="AE8" s="585"/>
      <c r="AF8" s="77" t="s">
        <v>23</v>
      </c>
      <c r="AG8" s="78">
        <v>1000</v>
      </c>
      <c r="AH8" s="78"/>
      <c r="AI8" s="78"/>
      <c r="AJ8" s="79"/>
      <c r="AK8" s="79"/>
      <c r="AL8" s="80"/>
      <c r="AM8" s="180"/>
      <c r="AN8" s="179"/>
    </row>
    <row r="9" spans="1:40" x14ac:dyDescent="0.25">
      <c r="A9" s="120"/>
      <c r="B9" s="879"/>
      <c r="C9" s="77" t="s">
        <v>24</v>
      </c>
      <c r="D9" s="78">
        <v>1000</v>
      </c>
      <c r="E9" s="78">
        <v>0</v>
      </c>
      <c r="F9" s="78">
        <v>6000</v>
      </c>
      <c r="G9" s="79" t="s">
        <v>38</v>
      </c>
      <c r="H9" s="79">
        <v>316</v>
      </c>
      <c r="I9" s="80">
        <v>44011</v>
      </c>
      <c r="J9" s="79"/>
      <c r="K9" s="81"/>
      <c r="L9" s="585"/>
      <c r="M9" s="77" t="s">
        <v>24</v>
      </c>
      <c r="N9" s="78">
        <v>1000</v>
      </c>
      <c r="O9" s="78">
        <v>0</v>
      </c>
      <c r="P9" s="78">
        <v>0</v>
      </c>
      <c r="Q9" s="79" t="s">
        <v>38</v>
      </c>
      <c r="R9" s="79" t="s">
        <v>38</v>
      </c>
      <c r="S9" s="80" t="s">
        <v>38</v>
      </c>
      <c r="T9" s="79"/>
      <c r="U9" s="81"/>
      <c r="V9" s="585"/>
      <c r="W9" s="77" t="s">
        <v>24</v>
      </c>
      <c r="X9" s="78">
        <v>1000</v>
      </c>
      <c r="Y9" s="78">
        <v>0</v>
      </c>
      <c r="Z9" s="78">
        <v>0</v>
      </c>
      <c r="AA9" s="79" t="s">
        <v>38</v>
      </c>
      <c r="AB9" s="79" t="s">
        <v>38</v>
      </c>
      <c r="AC9" s="80" t="s">
        <v>38</v>
      </c>
      <c r="AD9" s="558"/>
      <c r="AE9" s="585"/>
      <c r="AF9" s="77" t="s">
        <v>24</v>
      </c>
      <c r="AG9" s="78">
        <v>1000</v>
      </c>
      <c r="AH9" s="78"/>
      <c r="AI9" s="78"/>
      <c r="AJ9" s="79"/>
      <c r="AK9" s="79"/>
      <c r="AL9" s="80"/>
      <c r="AM9" s="180"/>
      <c r="AN9" s="179"/>
    </row>
    <row r="10" spans="1:40" x14ac:dyDescent="0.25">
      <c r="A10" s="120"/>
      <c r="B10" s="879"/>
      <c r="C10" s="77" t="s">
        <v>25</v>
      </c>
      <c r="D10" s="78">
        <v>1000</v>
      </c>
      <c r="E10" s="78">
        <f>E11+10</f>
        <v>60</v>
      </c>
      <c r="F10" s="78">
        <v>0</v>
      </c>
      <c r="G10" s="79" t="s">
        <v>38</v>
      </c>
      <c r="H10" s="79" t="s">
        <v>38</v>
      </c>
      <c r="I10" s="80" t="s">
        <v>38</v>
      </c>
      <c r="J10" s="79"/>
      <c r="K10" s="81"/>
      <c r="L10" s="585"/>
      <c r="M10" s="77" t="s">
        <v>25</v>
      </c>
      <c r="N10" s="78">
        <v>1000</v>
      </c>
      <c r="O10" s="78">
        <v>0</v>
      </c>
      <c r="P10" s="78">
        <v>0</v>
      </c>
      <c r="Q10" s="79" t="s">
        <v>38</v>
      </c>
      <c r="R10" s="79" t="s">
        <v>38</v>
      </c>
      <c r="S10" s="80" t="s">
        <v>38</v>
      </c>
      <c r="T10" s="79"/>
      <c r="U10" s="81"/>
      <c r="V10" s="585"/>
      <c r="W10" s="77" t="s">
        <v>25</v>
      </c>
      <c r="X10" s="78">
        <v>1000</v>
      </c>
      <c r="Y10" s="78">
        <v>0</v>
      </c>
      <c r="Z10" s="78">
        <v>0</v>
      </c>
      <c r="AA10" s="79" t="s">
        <v>38</v>
      </c>
      <c r="AB10" s="79" t="s">
        <v>38</v>
      </c>
      <c r="AC10" s="80" t="s">
        <v>38</v>
      </c>
      <c r="AD10" s="558"/>
      <c r="AE10" s="585"/>
      <c r="AF10" s="77" t="s">
        <v>25</v>
      </c>
      <c r="AG10" s="78">
        <v>1000</v>
      </c>
      <c r="AH10" s="78"/>
      <c r="AI10" s="78"/>
      <c r="AJ10" s="79"/>
      <c r="AK10" s="79"/>
      <c r="AL10" s="80"/>
      <c r="AM10" s="180"/>
      <c r="AN10" s="179"/>
    </row>
    <row r="11" spans="1:40" x14ac:dyDescent="0.25">
      <c r="A11" s="120"/>
      <c r="B11" s="879"/>
      <c r="C11" s="77" t="s">
        <v>26</v>
      </c>
      <c r="D11" s="78">
        <v>1000</v>
      </c>
      <c r="E11" s="78">
        <f>E12+10</f>
        <v>50</v>
      </c>
      <c r="F11" s="78">
        <v>0</v>
      </c>
      <c r="G11" s="79" t="s">
        <v>38</v>
      </c>
      <c r="H11" s="79" t="s">
        <v>38</v>
      </c>
      <c r="I11" s="80" t="s">
        <v>38</v>
      </c>
      <c r="J11" s="79"/>
      <c r="K11" s="81"/>
      <c r="L11" s="585"/>
      <c r="M11" s="77" t="s">
        <v>26</v>
      </c>
      <c r="N11" s="78">
        <v>1000</v>
      </c>
      <c r="O11" s="78">
        <v>0</v>
      </c>
      <c r="P11" s="78">
        <v>0</v>
      </c>
      <c r="Q11" s="79" t="s">
        <v>38</v>
      </c>
      <c r="R11" s="79" t="s">
        <v>38</v>
      </c>
      <c r="S11" s="80" t="s">
        <v>38</v>
      </c>
      <c r="T11" s="79"/>
      <c r="U11" s="81"/>
      <c r="V11" s="585"/>
      <c r="W11" s="77" t="s">
        <v>26</v>
      </c>
      <c r="X11" s="78">
        <v>1000</v>
      </c>
      <c r="Y11" s="78">
        <v>0</v>
      </c>
      <c r="Z11" s="78">
        <v>0</v>
      </c>
      <c r="AA11" s="79" t="s">
        <v>38</v>
      </c>
      <c r="AB11" s="79" t="s">
        <v>38</v>
      </c>
      <c r="AC11" s="80" t="s">
        <v>38</v>
      </c>
      <c r="AD11" s="558"/>
      <c r="AE11" s="585"/>
      <c r="AF11" s="77" t="s">
        <v>26</v>
      </c>
      <c r="AG11" s="78">
        <v>1000</v>
      </c>
      <c r="AH11" s="78"/>
      <c r="AI11" s="78"/>
      <c r="AJ11" s="79"/>
      <c r="AK11" s="79"/>
      <c r="AL11" s="80"/>
      <c r="AM11" s="180"/>
      <c r="AN11" s="179"/>
    </row>
    <row r="12" spans="1:40" x14ac:dyDescent="0.25">
      <c r="A12" s="120"/>
      <c r="B12" s="879"/>
      <c r="C12" s="77" t="s">
        <v>27</v>
      </c>
      <c r="D12" s="78">
        <v>1000</v>
      </c>
      <c r="E12" s="78">
        <f>E13+10</f>
        <v>40</v>
      </c>
      <c r="F12" s="78">
        <v>0</v>
      </c>
      <c r="G12" s="79" t="s">
        <v>38</v>
      </c>
      <c r="H12" s="79">
        <v>457</v>
      </c>
      <c r="I12" s="44" t="s">
        <v>38</v>
      </c>
      <c r="J12" s="79"/>
      <c r="K12" s="81"/>
      <c r="L12" s="585"/>
      <c r="M12" s="77" t="s">
        <v>27</v>
      </c>
      <c r="N12" s="78">
        <v>1000</v>
      </c>
      <c r="O12" s="78">
        <v>0</v>
      </c>
      <c r="P12" s="78">
        <v>0</v>
      </c>
      <c r="Q12" s="79" t="s">
        <v>38</v>
      </c>
      <c r="R12" s="79" t="s">
        <v>38</v>
      </c>
      <c r="S12" s="80" t="s">
        <v>38</v>
      </c>
      <c r="T12" s="79"/>
      <c r="U12" s="81"/>
      <c r="V12" s="585"/>
      <c r="W12" s="77" t="s">
        <v>27</v>
      </c>
      <c r="X12" s="78">
        <v>1000</v>
      </c>
      <c r="Y12" s="78">
        <v>0</v>
      </c>
      <c r="Z12" s="78">
        <v>0</v>
      </c>
      <c r="AA12" s="79" t="s">
        <v>38</v>
      </c>
      <c r="AB12" s="79" t="s">
        <v>38</v>
      </c>
      <c r="AC12" s="80" t="s">
        <v>38</v>
      </c>
      <c r="AD12" s="558"/>
      <c r="AE12" s="585"/>
      <c r="AF12" s="77" t="s">
        <v>27</v>
      </c>
      <c r="AG12" s="78">
        <v>1000</v>
      </c>
      <c r="AH12" s="78"/>
      <c r="AI12" s="78"/>
      <c r="AJ12" s="79"/>
      <c r="AK12" s="79"/>
      <c r="AL12" s="80"/>
      <c r="AM12" s="180"/>
      <c r="AN12" s="179"/>
    </row>
    <row r="13" spans="1:40" x14ac:dyDescent="0.25">
      <c r="A13" s="120"/>
      <c r="B13" s="879"/>
      <c r="C13" s="77" t="s">
        <v>28</v>
      </c>
      <c r="D13" s="78">
        <v>1000</v>
      </c>
      <c r="E13" s="78">
        <f>E14+10</f>
        <v>30</v>
      </c>
      <c r="F13" s="78">
        <v>0</v>
      </c>
      <c r="G13" s="79" t="s">
        <v>38</v>
      </c>
      <c r="H13" s="79" t="s">
        <v>38</v>
      </c>
      <c r="I13" s="80" t="s">
        <v>38</v>
      </c>
      <c r="J13" s="79"/>
      <c r="K13" s="81"/>
      <c r="L13" s="585"/>
      <c r="M13" s="77" t="s">
        <v>28</v>
      </c>
      <c r="N13" s="78">
        <v>1000</v>
      </c>
      <c r="O13" s="78">
        <v>0</v>
      </c>
      <c r="P13" s="78">
        <v>0</v>
      </c>
      <c r="Q13" s="79" t="s">
        <v>38</v>
      </c>
      <c r="R13" s="79" t="s">
        <v>38</v>
      </c>
      <c r="S13" s="80" t="s">
        <v>38</v>
      </c>
      <c r="T13" s="79"/>
      <c r="U13" s="81"/>
      <c r="V13" s="585"/>
      <c r="W13" s="77" t="s">
        <v>28</v>
      </c>
      <c r="X13" s="78">
        <v>1000</v>
      </c>
      <c r="Y13" s="78">
        <v>0</v>
      </c>
      <c r="Z13" s="78">
        <v>0</v>
      </c>
      <c r="AA13" s="79" t="s">
        <v>38</v>
      </c>
      <c r="AB13" s="79" t="s">
        <v>38</v>
      </c>
      <c r="AC13" s="80" t="s">
        <v>38</v>
      </c>
      <c r="AD13" s="558"/>
      <c r="AE13" s="585"/>
      <c r="AF13" s="77" t="s">
        <v>28</v>
      </c>
      <c r="AG13" s="78">
        <v>1000</v>
      </c>
      <c r="AH13" s="78"/>
      <c r="AI13" s="78"/>
      <c r="AJ13" s="79"/>
      <c r="AK13" s="79"/>
      <c r="AL13" s="80"/>
      <c r="AM13" s="180"/>
      <c r="AN13" s="179"/>
    </row>
    <row r="14" spans="1:40" x14ac:dyDescent="0.25">
      <c r="A14" s="120"/>
      <c r="B14" s="879"/>
      <c r="C14" s="77" t="s">
        <v>29</v>
      </c>
      <c r="D14" s="78">
        <v>1000</v>
      </c>
      <c r="E14" s="78">
        <f>E15+10</f>
        <v>20</v>
      </c>
      <c r="F14" s="78">
        <v>0</v>
      </c>
      <c r="G14" s="79" t="s">
        <v>38</v>
      </c>
      <c r="H14" s="79" t="s">
        <v>38</v>
      </c>
      <c r="I14" s="80" t="s">
        <v>38</v>
      </c>
      <c r="J14" s="79"/>
      <c r="K14" s="81"/>
      <c r="L14" s="585"/>
      <c r="M14" s="77" t="s">
        <v>29</v>
      </c>
      <c r="N14" s="78">
        <v>1000</v>
      </c>
      <c r="O14" s="78">
        <v>0</v>
      </c>
      <c r="P14" s="78">
        <v>0</v>
      </c>
      <c r="Q14" s="79" t="s">
        <v>38</v>
      </c>
      <c r="R14" s="79" t="s">
        <v>38</v>
      </c>
      <c r="S14" s="80" t="s">
        <v>38</v>
      </c>
      <c r="T14" s="79"/>
      <c r="U14" s="81"/>
      <c r="V14" s="585"/>
      <c r="W14" s="77" t="s">
        <v>29</v>
      </c>
      <c r="X14" s="78">
        <v>1000</v>
      </c>
      <c r="Y14" s="78">
        <v>0</v>
      </c>
      <c r="Z14" s="78">
        <v>0</v>
      </c>
      <c r="AA14" s="79" t="s">
        <v>38</v>
      </c>
      <c r="AB14" s="79" t="s">
        <v>38</v>
      </c>
      <c r="AC14" s="80" t="s">
        <v>38</v>
      </c>
      <c r="AD14" s="558"/>
      <c r="AE14" s="585"/>
      <c r="AF14" s="77" t="s">
        <v>29</v>
      </c>
      <c r="AG14" s="78">
        <v>1000</v>
      </c>
      <c r="AH14" s="78"/>
      <c r="AI14" s="78"/>
      <c r="AJ14" s="79"/>
      <c r="AK14" s="79"/>
      <c r="AL14" s="80"/>
      <c r="AM14" s="180"/>
      <c r="AN14" s="179"/>
    </row>
    <row r="15" spans="1:40" x14ac:dyDescent="0.25">
      <c r="A15" s="120"/>
      <c r="B15" s="879"/>
      <c r="C15" s="83" t="s">
        <v>30</v>
      </c>
      <c r="D15" s="84">
        <v>1000</v>
      </c>
      <c r="E15" s="78">
        <f>O4+10</f>
        <v>10</v>
      </c>
      <c r="F15" s="78">
        <v>0</v>
      </c>
      <c r="G15" s="79" t="s">
        <v>38</v>
      </c>
      <c r="H15" s="79" t="s">
        <v>38</v>
      </c>
      <c r="I15" s="80" t="s">
        <v>38</v>
      </c>
      <c r="J15" s="85"/>
      <c r="K15" s="86"/>
      <c r="L15" s="586"/>
      <c r="M15" s="83" t="s">
        <v>30</v>
      </c>
      <c r="N15" s="42">
        <v>500</v>
      </c>
      <c r="O15" s="78">
        <v>0</v>
      </c>
      <c r="P15" s="78">
        <v>0</v>
      </c>
      <c r="Q15" s="79" t="s">
        <v>38</v>
      </c>
      <c r="R15" s="79" t="s">
        <v>38</v>
      </c>
      <c r="S15" s="80" t="s">
        <v>38</v>
      </c>
      <c r="T15" s="79"/>
      <c r="U15" s="81"/>
      <c r="V15" s="586"/>
      <c r="W15" s="83" t="s">
        <v>30</v>
      </c>
      <c r="X15" s="42">
        <v>500</v>
      </c>
      <c r="Y15" s="78">
        <v>0</v>
      </c>
      <c r="Z15" s="78">
        <v>0</v>
      </c>
      <c r="AA15" s="79" t="s">
        <v>38</v>
      </c>
      <c r="AB15" s="79" t="s">
        <v>38</v>
      </c>
      <c r="AC15" s="80" t="s">
        <v>38</v>
      </c>
      <c r="AD15" s="558"/>
      <c r="AE15" s="586"/>
      <c r="AF15" s="83" t="s">
        <v>30</v>
      </c>
      <c r="AG15" s="78"/>
      <c r="AH15" s="78"/>
      <c r="AI15" s="78"/>
      <c r="AJ15" s="79"/>
      <c r="AK15" s="79"/>
      <c r="AL15" s="80"/>
      <c r="AM15" s="181"/>
      <c r="AN15" s="182"/>
    </row>
    <row r="16" spans="1:40" x14ac:dyDescent="0.25">
      <c r="A16" s="121"/>
      <c r="B16" s="880"/>
      <c r="C16" s="89"/>
      <c r="D16" s="90">
        <f>SUM(D4:D15)</f>
        <v>12000</v>
      </c>
      <c r="E16" s="90">
        <f>SUM(E4:E15)</f>
        <v>360</v>
      </c>
      <c r="F16" s="90">
        <f>SUM(F4:F15)</f>
        <v>6000</v>
      </c>
      <c r="G16" s="91"/>
      <c r="H16" s="91"/>
      <c r="I16" s="92"/>
      <c r="J16" s="91"/>
      <c r="K16" s="93"/>
      <c r="L16" s="587"/>
      <c r="M16" s="89"/>
      <c r="N16" s="90">
        <f>SUM(N3:N15)</f>
        <v>23500</v>
      </c>
      <c r="O16" s="90">
        <f>SUM(O3:O15)</f>
        <v>360</v>
      </c>
      <c r="P16" s="90">
        <f>SUM(P3:P15)</f>
        <v>23500</v>
      </c>
      <c r="Q16" s="91"/>
      <c r="R16" s="91"/>
      <c r="S16" s="91"/>
      <c r="T16" s="91"/>
      <c r="U16" s="93"/>
      <c r="V16" s="587"/>
      <c r="W16" s="89"/>
      <c r="X16" s="90">
        <f>SUM(X3:X15)</f>
        <v>35000</v>
      </c>
      <c r="Y16" s="90">
        <f>SUM(Y3:Y15)</f>
        <v>360</v>
      </c>
      <c r="Z16" s="90">
        <f>SUM(Z3:Z15)</f>
        <v>35000</v>
      </c>
      <c r="AA16" s="91"/>
      <c r="AB16" s="91"/>
      <c r="AC16" s="91"/>
      <c r="AD16" s="91"/>
      <c r="AE16" s="587"/>
      <c r="AF16" s="89"/>
      <c r="AG16" s="90">
        <f>SUM(AG3:AG15)</f>
        <v>46000</v>
      </c>
      <c r="AH16" s="90">
        <f>SUM(AH3:AH15)</f>
        <v>360</v>
      </c>
      <c r="AI16" s="90">
        <f>SUM(AI3:AI15)</f>
        <v>46860</v>
      </c>
      <c r="AJ16" s="91"/>
      <c r="AK16" s="91"/>
      <c r="AL16" s="91"/>
      <c r="AM16" s="90"/>
      <c r="AN16" s="91"/>
    </row>
    <row r="17" spans="1:40" x14ac:dyDescent="0.25">
      <c r="B17" s="106"/>
      <c r="C17" s="65"/>
      <c r="D17" s="66"/>
      <c r="E17" s="66"/>
      <c r="F17" s="66"/>
      <c r="G17" s="67"/>
      <c r="H17" s="67"/>
      <c r="I17" s="68"/>
      <c r="J17" s="67"/>
      <c r="K17" s="67"/>
      <c r="L17" s="588"/>
      <c r="M17" s="67"/>
      <c r="N17" s="66"/>
      <c r="O17" s="66"/>
      <c r="P17" s="66"/>
      <c r="Q17" s="67"/>
      <c r="R17" s="67"/>
      <c r="S17" s="67"/>
      <c r="T17" s="67"/>
      <c r="U17" s="67"/>
      <c r="V17" s="588"/>
      <c r="W17" s="67"/>
      <c r="X17" s="66"/>
      <c r="Y17" s="66"/>
      <c r="Z17" s="66"/>
      <c r="AA17" s="67"/>
      <c r="AB17" s="67"/>
      <c r="AC17" s="67"/>
      <c r="AD17" s="67"/>
      <c r="AE17" s="588"/>
      <c r="AF17" s="67"/>
      <c r="AG17" s="66"/>
      <c r="AH17" s="66"/>
      <c r="AI17" s="66"/>
      <c r="AJ17" s="67"/>
      <c r="AK17" s="67"/>
      <c r="AL17" s="67"/>
      <c r="AM17" s="777"/>
      <c r="AN17" s="123"/>
    </row>
    <row r="18" spans="1:40" x14ac:dyDescent="0.25">
      <c r="B18" s="107"/>
      <c r="C18" s="70"/>
      <c r="D18" s="71"/>
      <c r="E18" s="72"/>
      <c r="F18" s="73"/>
      <c r="G18" s="72"/>
      <c r="H18" s="73"/>
      <c r="I18" s="73"/>
      <c r="J18" s="73"/>
      <c r="K18" s="74"/>
      <c r="L18" s="584"/>
      <c r="M18" s="75" t="s">
        <v>42</v>
      </c>
      <c r="N18" s="76">
        <f>D31</f>
        <v>12000</v>
      </c>
      <c r="O18" s="76">
        <f>E31</f>
        <v>460</v>
      </c>
      <c r="P18" s="76">
        <f>F31</f>
        <v>12000</v>
      </c>
      <c r="Q18" s="72"/>
      <c r="R18" s="73"/>
      <c r="S18" s="73"/>
      <c r="T18" s="73"/>
      <c r="U18" s="74"/>
      <c r="V18" s="584"/>
      <c r="W18" s="75" t="s">
        <v>42</v>
      </c>
      <c r="X18" s="76">
        <f>N31</f>
        <v>23500</v>
      </c>
      <c r="Y18" s="76">
        <f>O31</f>
        <v>460</v>
      </c>
      <c r="Z18" s="76">
        <f>P31</f>
        <v>23500</v>
      </c>
      <c r="AA18" s="72"/>
      <c r="AB18" s="73"/>
      <c r="AC18" s="73"/>
      <c r="AD18" s="73"/>
      <c r="AE18" s="584"/>
      <c r="AF18" s="75" t="s">
        <v>42</v>
      </c>
      <c r="AG18" s="76">
        <f>X31</f>
        <v>35000</v>
      </c>
      <c r="AH18" s="76">
        <f>Y31</f>
        <v>460</v>
      </c>
      <c r="AI18" s="76">
        <f>Z31</f>
        <v>35000</v>
      </c>
      <c r="AJ18" s="72"/>
      <c r="AK18" s="73"/>
      <c r="AL18" s="73"/>
      <c r="AM18" s="776" t="s">
        <v>221</v>
      </c>
      <c r="AN18" s="183" t="s">
        <v>36</v>
      </c>
    </row>
    <row r="19" spans="1:40" x14ac:dyDescent="0.25">
      <c r="A19" s="97" t="s">
        <v>10</v>
      </c>
      <c r="B19" s="108">
        <v>82</v>
      </c>
      <c r="C19" s="77" t="s">
        <v>19</v>
      </c>
      <c r="D19" s="78">
        <v>1000</v>
      </c>
      <c r="E19" s="78">
        <f t="shared" ref="E19:E26" si="0">E20+10</f>
        <v>90</v>
      </c>
      <c r="F19" s="78">
        <v>0</v>
      </c>
      <c r="G19" s="79" t="s">
        <v>38</v>
      </c>
      <c r="H19" s="79" t="s">
        <v>38</v>
      </c>
      <c r="I19" s="80" t="s">
        <v>38</v>
      </c>
      <c r="J19" s="79"/>
      <c r="K19" s="81"/>
      <c r="L19" s="585"/>
      <c r="M19" s="77" t="s">
        <v>19</v>
      </c>
      <c r="N19" s="78">
        <v>1000</v>
      </c>
      <c r="O19" s="78">
        <v>0</v>
      </c>
      <c r="P19" s="78">
        <v>11500</v>
      </c>
      <c r="Q19" s="79" t="s">
        <v>38</v>
      </c>
      <c r="R19" s="79">
        <v>787</v>
      </c>
      <c r="S19" s="80">
        <v>44225</v>
      </c>
      <c r="T19" s="79"/>
      <c r="U19" s="81"/>
      <c r="V19" s="585"/>
      <c r="W19" s="77" t="s">
        <v>19</v>
      </c>
      <c r="X19" s="78">
        <v>1000</v>
      </c>
      <c r="Y19" s="78">
        <v>0</v>
      </c>
      <c r="Z19" s="78">
        <v>11500</v>
      </c>
      <c r="AA19" s="79" t="s">
        <v>38</v>
      </c>
      <c r="AB19" s="79">
        <v>1674</v>
      </c>
      <c r="AC19" s="80">
        <v>44565</v>
      </c>
      <c r="AD19" s="651"/>
      <c r="AE19" s="585"/>
      <c r="AF19" s="77" t="s">
        <v>19</v>
      </c>
      <c r="AG19" s="78">
        <v>1000</v>
      </c>
      <c r="AH19" s="78"/>
      <c r="AI19" s="78">
        <v>11500</v>
      </c>
      <c r="AJ19" s="79" t="s">
        <v>47</v>
      </c>
      <c r="AK19" s="79">
        <v>3290</v>
      </c>
      <c r="AL19" s="80">
        <v>44935</v>
      </c>
      <c r="AM19" s="177">
        <f>AG31+AH31-AI31</f>
        <v>-500</v>
      </c>
      <c r="AN19" s="178" t="s">
        <v>976</v>
      </c>
    </row>
    <row r="20" spans="1:40" ht="21" customHeight="1" x14ac:dyDescent="0.25">
      <c r="A20" s="120"/>
      <c r="B20" s="879" t="s">
        <v>110</v>
      </c>
      <c r="C20" s="77" t="s">
        <v>20</v>
      </c>
      <c r="D20" s="78">
        <v>1000</v>
      </c>
      <c r="E20" s="78">
        <f t="shared" si="0"/>
        <v>80</v>
      </c>
      <c r="F20" s="78">
        <v>0</v>
      </c>
      <c r="G20" s="79" t="s">
        <v>38</v>
      </c>
      <c r="H20" s="79" t="s">
        <v>38</v>
      </c>
      <c r="I20" s="80" t="s">
        <v>38</v>
      </c>
      <c r="J20" s="79"/>
      <c r="K20" s="81"/>
      <c r="L20" s="585"/>
      <c r="M20" s="77" t="s">
        <v>20</v>
      </c>
      <c r="N20" s="78">
        <v>1000</v>
      </c>
      <c r="O20" s="78">
        <v>0</v>
      </c>
      <c r="P20" s="78">
        <v>0</v>
      </c>
      <c r="Q20" s="79" t="s">
        <v>38</v>
      </c>
      <c r="R20" s="79" t="s">
        <v>38</v>
      </c>
      <c r="S20" s="80" t="s">
        <v>38</v>
      </c>
      <c r="T20" s="79"/>
      <c r="U20" s="81"/>
      <c r="V20" s="585"/>
      <c r="W20" s="77" t="s">
        <v>20</v>
      </c>
      <c r="X20" s="78">
        <v>1000</v>
      </c>
      <c r="Y20" s="78">
        <v>0</v>
      </c>
      <c r="Z20" s="78">
        <v>0</v>
      </c>
      <c r="AA20" s="79" t="s">
        <v>38</v>
      </c>
      <c r="AB20" s="79" t="s">
        <v>38</v>
      </c>
      <c r="AC20" s="80" t="s">
        <v>38</v>
      </c>
      <c r="AD20" s="558"/>
      <c r="AE20" s="585"/>
      <c r="AF20" s="77" t="s">
        <v>20</v>
      </c>
      <c r="AG20" s="78">
        <v>1000</v>
      </c>
      <c r="AH20" s="78"/>
      <c r="AI20" s="78"/>
      <c r="AJ20" s="79"/>
      <c r="AK20" s="79"/>
      <c r="AL20" s="80"/>
      <c r="AM20" s="180"/>
      <c r="AN20" s="179"/>
    </row>
    <row r="21" spans="1:40" x14ac:dyDescent="0.25">
      <c r="A21" s="120"/>
      <c r="B21" s="879"/>
      <c r="C21" s="77" t="s">
        <v>21</v>
      </c>
      <c r="D21" s="78">
        <v>1000</v>
      </c>
      <c r="E21" s="78">
        <f t="shared" si="0"/>
        <v>70</v>
      </c>
      <c r="F21" s="78">
        <v>0</v>
      </c>
      <c r="G21" s="79" t="s">
        <v>38</v>
      </c>
      <c r="H21" s="79" t="s">
        <v>38</v>
      </c>
      <c r="I21" s="80" t="s">
        <v>38</v>
      </c>
      <c r="J21" s="79"/>
      <c r="K21" s="81"/>
      <c r="L21" s="585"/>
      <c r="M21" s="77" t="s">
        <v>21</v>
      </c>
      <c r="N21" s="78">
        <v>1000</v>
      </c>
      <c r="O21" s="78">
        <v>0</v>
      </c>
      <c r="P21" s="78">
        <v>0</v>
      </c>
      <c r="Q21" s="79" t="s">
        <v>38</v>
      </c>
      <c r="R21" s="79" t="s">
        <v>38</v>
      </c>
      <c r="S21" s="80" t="s">
        <v>38</v>
      </c>
      <c r="T21" s="79"/>
      <c r="U21" s="81"/>
      <c r="V21" s="585"/>
      <c r="W21" s="77" t="s">
        <v>21</v>
      </c>
      <c r="X21" s="78">
        <v>1000</v>
      </c>
      <c r="Y21" s="78">
        <v>0</v>
      </c>
      <c r="Z21" s="78">
        <v>0</v>
      </c>
      <c r="AA21" s="79" t="s">
        <v>38</v>
      </c>
      <c r="AB21" s="79" t="s">
        <v>38</v>
      </c>
      <c r="AC21" s="80" t="s">
        <v>38</v>
      </c>
      <c r="AD21" s="558"/>
      <c r="AE21" s="585"/>
      <c r="AF21" s="77" t="s">
        <v>21</v>
      </c>
      <c r="AG21" s="78">
        <v>1000</v>
      </c>
      <c r="AH21" s="78"/>
      <c r="AI21" s="78"/>
      <c r="AJ21" s="79"/>
      <c r="AK21" s="79"/>
      <c r="AL21" s="80"/>
      <c r="AM21" s="180"/>
      <c r="AN21" s="179"/>
    </row>
    <row r="22" spans="1:40" x14ac:dyDescent="0.25">
      <c r="A22" s="120"/>
      <c r="B22" s="879"/>
      <c r="C22" s="77" t="s">
        <v>22</v>
      </c>
      <c r="D22" s="78">
        <v>1000</v>
      </c>
      <c r="E22" s="78">
        <f t="shared" si="0"/>
        <v>60</v>
      </c>
      <c r="F22" s="78">
        <v>0</v>
      </c>
      <c r="G22" s="79" t="s">
        <v>38</v>
      </c>
      <c r="H22" s="79" t="s">
        <v>38</v>
      </c>
      <c r="I22" s="80" t="s">
        <v>38</v>
      </c>
      <c r="J22" s="79"/>
      <c r="K22" s="81"/>
      <c r="L22" s="585"/>
      <c r="M22" s="77" t="s">
        <v>22</v>
      </c>
      <c r="N22" s="78">
        <v>1000</v>
      </c>
      <c r="O22" s="78">
        <v>0</v>
      </c>
      <c r="P22" s="78">
        <v>0</v>
      </c>
      <c r="Q22" s="79" t="s">
        <v>38</v>
      </c>
      <c r="R22" s="79" t="s">
        <v>38</v>
      </c>
      <c r="S22" s="80" t="s">
        <v>38</v>
      </c>
      <c r="T22" s="79"/>
      <c r="U22" s="81"/>
      <c r="V22" s="585"/>
      <c r="W22" s="77" t="s">
        <v>22</v>
      </c>
      <c r="X22" s="78">
        <v>1000</v>
      </c>
      <c r="Y22" s="78">
        <v>0</v>
      </c>
      <c r="Z22" s="78">
        <v>0</v>
      </c>
      <c r="AA22" s="79" t="s">
        <v>38</v>
      </c>
      <c r="AB22" s="79" t="s">
        <v>38</v>
      </c>
      <c r="AC22" s="80" t="s">
        <v>38</v>
      </c>
      <c r="AD22" s="558"/>
      <c r="AE22" s="585"/>
      <c r="AF22" s="77" t="s">
        <v>22</v>
      </c>
      <c r="AG22" s="78">
        <v>1000</v>
      </c>
      <c r="AH22" s="78"/>
      <c r="AI22" s="78"/>
      <c r="AJ22" s="79"/>
      <c r="AK22" s="79"/>
      <c r="AL22" s="80"/>
      <c r="AM22" s="180"/>
      <c r="AN22" s="179"/>
    </row>
    <row r="23" spans="1:40" x14ac:dyDescent="0.25">
      <c r="A23" s="120"/>
      <c r="B23" s="879"/>
      <c r="C23" s="77" t="s">
        <v>23</v>
      </c>
      <c r="D23" s="78">
        <v>1000</v>
      </c>
      <c r="E23" s="78">
        <f t="shared" si="0"/>
        <v>50</v>
      </c>
      <c r="F23" s="78">
        <v>0</v>
      </c>
      <c r="G23" s="79" t="s">
        <v>38</v>
      </c>
      <c r="H23" s="79" t="s">
        <v>38</v>
      </c>
      <c r="I23" s="80" t="s">
        <v>38</v>
      </c>
      <c r="J23" s="79"/>
      <c r="K23" s="81"/>
      <c r="L23" s="585"/>
      <c r="M23" s="77" t="s">
        <v>23</v>
      </c>
      <c r="N23" s="78">
        <v>1000</v>
      </c>
      <c r="O23" s="78">
        <v>0</v>
      </c>
      <c r="P23" s="78">
        <v>0</v>
      </c>
      <c r="Q23" s="79" t="s">
        <v>38</v>
      </c>
      <c r="R23" s="79" t="s">
        <v>38</v>
      </c>
      <c r="S23" s="80" t="s">
        <v>38</v>
      </c>
      <c r="T23" s="79"/>
      <c r="U23" s="81"/>
      <c r="V23" s="585"/>
      <c r="W23" s="77" t="s">
        <v>23</v>
      </c>
      <c r="X23" s="78">
        <v>1000</v>
      </c>
      <c r="Y23" s="78">
        <v>0</v>
      </c>
      <c r="Z23" s="78">
        <v>0</v>
      </c>
      <c r="AA23" s="79" t="s">
        <v>38</v>
      </c>
      <c r="AB23" s="79" t="s">
        <v>38</v>
      </c>
      <c r="AC23" s="80" t="s">
        <v>38</v>
      </c>
      <c r="AD23" s="558"/>
      <c r="AE23" s="585"/>
      <c r="AF23" s="77" t="s">
        <v>23</v>
      </c>
      <c r="AG23" s="78">
        <v>1000</v>
      </c>
      <c r="AH23" s="78"/>
      <c r="AI23" s="78">
        <v>460</v>
      </c>
      <c r="AJ23" s="79" t="s">
        <v>47</v>
      </c>
      <c r="AK23" s="79">
        <v>3771</v>
      </c>
      <c r="AL23" s="80">
        <v>45061</v>
      </c>
      <c r="AM23" s="180" t="s">
        <v>985</v>
      </c>
      <c r="AN23" s="179"/>
    </row>
    <row r="24" spans="1:40" x14ac:dyDescent="0.25">
      <c r="A24" s="120"/>
      <c r="B24" s="879"/>
      <c r="C24" s="77" t="s">
        <v>24</v>
      </c>
      <c r="D24" s="78">
        <v>1000</v>
      </c>
      <c r="E24" s="78">
        <f t="shared" si="0"/>
        <v>40</v>
      </c>
      <c r="F24" s="78">
        <v>0</v>
      </c>
      <c r="G24" s="79" t="s">
        <v>38</v>
      </c>
      <c r="H24" s="79" t="s">
        <v>38</v>
      </c>
      <c r="I24" s="80" t="s">
        <v>38</v>
      </c>
      <c r="J24" s="79"/>
      <c r="K24" s="81"/>
      <c r="L24" s="585"/>
      <c r="M24" s="77" t="s">
        <v>24</v>
      </c>
      <c r="N24" s="78">
        <v>1000</v>
      </c>
      <c r="O24" s="78">
        <v>0</v>
      </c>
      <c r="P24" s="78">
        <v>0</v>
      </c>
      <c r="Q24" s="79" t="s">
        <v>38</v>
      </c>
      <c r="R24" s="79" t="s">
        <v>38</v>
      </c>
      <c r="S24" s="80" t="s">
        <v>38</v>
      </c>
      <c r="T24" s="79"/>
      <c r="U24" s="81"/>
      <c r="V24" s="585"/>
      <c r="W24" s="77" t="s">
        <v>24</v>
      </c>
      <c r="X24" s="78">
        <v>1000</v>
      </c>
      <c r="Y24" s="78">
        <v>0</v>
      </c>
      <c r="Z24" s="78">
        <v>0</v>
      </c>
      <c r="AA24" s="79" t="s">
        <v>38</v>
      </c>
      <c r="AB24" s="79" t="s">
        <v>38</v>
      </c>
      <c r="AC24" s="80" t="s">
        <v>38</v>
      </c>
      <c r="AD24" s="558"/>
      <c r="AE24" s="585"/>
      <c r="AF24" s="77" t="s">
        <v>24</v>
      </c>
      <c r="AG24" s="78">
        <v>1000</v>
      </c>
      <c r="AH24" s="78"/>
      <c r="AI24" s="78"/>
      <c r="AJ24" s="79"/>
      <c r="AK24" s="79"/>
      <c r="AL24" s="80"/>
      <c r="AM24" s="180"/>
      <c r="AN24" s="179"/>
    </row>
    <row r="25" spans="1:40" x14ac:dyDescent="0.25">
      <c r="A25" s="120"/>
      <c r="B25" s="879"/>
      <c r="C25" s="77" t="s">
        <v>25</v>
      </c>
      <c r="D25" s="78">
        <v>1000</v>
      </c>
      <c r="E25" s="78">
        <f t="shared" si="0"/>
        <v>30</v>
      </c>
      <c r="F25" s="78">
        <v>0</v>
      </c>
      <c r="G25" s="79" t="s">
        <v>38</v>
      </c>
      <c r="H25" s="79" t="s">
        <v>38</v>
      </c>
      <c r="I25" s="80" t="s">
        <v>38</v>
      </c>
      <c r="J25" s="79"/>
      <c r="K25" s="81"/>
      <c r="L25" s="585"/>
      <c r="M25" s="77" t="s">
        <v>25</v>
      </c>
      <c r="N25" s="78">
        <v>1000</v>
      </c>
      <c r="O25" s="78">
        <v>0</v>
      </c>
      <c r="P25" s="78">
        <v>0</v>
      </c>
      <c r="Q25" s="79" t="s">
        <v>38</v>
      </c>
      <c r="R25" s="79" t="s">
        <v>38</v>
      </c>
      <c r="S25" s="80" t="s">
        <v>38</v>
      </c>
      <c r="T25" s="79"/>
      <c r="U25" s="81"/>
      <c r="V25" s="585"/>
      <c r="W25" s="77" t="s">
        <v>25</v>
      </c>
      <c r="X25" s="78">
        <v>1000</v>
      </c>
      <c r="Y25" s="78">
        <v>0</v>
      </c>
      <c r="Z25" s="78">
        <v>0</v>
      </c>
      <c r="AA25" s="79" t="s">
        <v>38</v>
      </c>
      <c r="AB25" s="79" t="s">
        <v>38</v>
      </c>
      <c r="AC25" s="80" t="s">
        <v>38</v>
      </c>
      <c r="AD25" s="558"/>
      <c r="AE25" s="585"/>
      <c r="AF25" s="77" t="s">
        <v>25</v>
      </c>
      <c r="AG25" s="78">
        <v>1000</v>
      </c>
      <c r="AH25" s="78"/>
      <c r="AI25" s="78"/>
      <c r="AJ25" s="79"/>
      <c r="AK25" s="79"/>
      <c r="AL25" s="80"/>
      <c r="AM25" s="180"/>
      <c r="AN25" s="179"/>
    </row>
    <row r="26" spans="1:40" x14ac:dyDescent="0.25">
      <c r="A26" s="120"/>
      <c r="B26" s="879"/>
      <c r="C26" s="77" t="s">
        <v>26</v>
      </c>
      <c r="D26" s="78">
        <v>1000</v>
      </c>
      <c r="E26" s="78">
        <f t="shared" si="0"/>
        <v>20</v>
      </c>
      <c r="F26" s="78">
        <v>0</v>
      </c>
      <c r="G26" s="79" t="s">
        <v>38</v>
      </c>
      <c r="H26" s="79" t="s">
        <v>38</v>
      </c>
      <c r="I26" s="80" t="s">
        <v>38</v>
      </c>
      <c r="J26" s="79"/>
      <c r="K26" s="81"/>
      <c r="L26" s="585"/>
      <c r="M26" s="77" t="s">
        <v>26</v>
      </c>
      <c r="N26" s="78">
        <v>1000</v>
      </c>
      <c r="O26" s="78">
        <v>0</v>
      </c>
      <c r="P26" s="78">
        <v>0</v>
      </c>
      <c r="Q26" s="79" t="s">
        <v>38</v>
      </c>
      <c r="R26" s="79" t="s">
        <v>38</v>
      </c>
      <c r="S26" s="80" t="s">
        <v>38</v>
      </c>
      <c r="T26" s="79"/>
      <c r="U26" s="81"/>
      <c r="V26" s="585"/>
      <c r="W26" s="77" t="s">
        <v>26</v>
      </c>
      <c r="X26" s="78">
        <v>1000</v>
      </c>
      <c r="Y26" s="78">
        <v>0</v>
      </c>
      <c r="Z26" s="78">
        <v>0</v>
      </c>
      <c r="AA26" s="79" t="s">
        <v>38</v>
      </c>
      <c r="AB26" s="79" t="s">
        <v>38</v>
      </c>
      <c r="AC26" s="80" t="s">
        <v>38</v>
      </c>
      <c r="AD26" s="558"/>
      <c r="AE26" s="585"/>
      <c r="AF26" s="77" t="s">
        <v>26</v>
      </c>
      <c r="AG26" s="78">
        <v>1000</v>
      </c>
      <c r="AH26" s="78"/>
      <c r="AI26" s="78"/>
      <c r="AJ26" s="79"/>
      <c r="AK26" s="79"/>
      <c r="AL26" s="80"/>
      <c r="AM26" s="180"/>
      <c r="AN26" s="179"/>
    </row>
    <row r="27" spans="1:40" x14ac:dyDescent="0.25">
      <c r="A27" s="120"/>
      <c r="B27" s="879"/>
      <c r="C27" s="77" t="s">
        <v>27</v>
      </c>
      <c r="D27" s="78">
        <v>1000</v>
      </c>
      <c r="E27" s="78">
        <f>E28+10</f>
        <v>10</v>
      </c>
      <c r="F27" s="78">
        <v>0</v>
      </c>
      <c r="G27" s="79" t="s">
        <v>38</v>
      </c>
      <c r="H27" s="79" t="s">
        <v>38</v>
      </c>
      <c r="I27" s="80" t="s">
        <v>38</v>
      </c>
      <c r="J27" s="79"/>
      <c r="K27" s="81"/>
      <c r="L27" s="585"/>
      <c r="M27" s="77" t="s">
        <v>27</v>
      </c>
      <c r="N27" s="78">
        <v>1000</v>
      </c>
      <c r="O27" s="78">
        <v>0</v>
      </c>
      <c r="P27" s="78">
        <v>0</v>
      </c>
      <c r="Q27" s="79" t="s">
        <v>38</v>
      </c>
      <c r="R27" s="79" t="s">
        <v>38</v>
      </c>
      <c r="S27" s="80" t="s">
        <v>38</v>
      </c>
      <c r="T27" s="79"/>
      <c r="U27" s="81"/>
      <c r="V27" s="585"/>
      <c r="W27" s="77" t="s">
        <v>27</v>
      </c>
      <c r="X27" s="78">
        <v>1000</v>
      </c>
      <c r="Y27" s="78">
        <v>0</v>
      </c>
      <c r="Z27" s="78">
        <v>0</v>
      </c>
      <c r="AA27" s="79" t="s">
        <v>38</v>
      </c>
      <c r="AB27" s="79" t="s">
        <v>38</v>
      </c>
      <c r="AC27" s="80" t="s">
        <v>38</v>
      </c>
      <c r="AD27" s="558"/>
      <c r="AE27" s="585"/>
      <c r="AF27" s="77" t="s">
        <v>27</v>
      </c>
      <c r="AG27" s="78">
        <v>1000</v>
      </c>
      <c r="AH27" s="78"/>
      <c r="AI27" s="78"/>
      <c r="AJ27" s="79"/>
      <c r="AK27" s="79"/>
      <c r="AL27" s="80"/>
      <c r="AM27" s="180"/>
      <c r="AN27" s="179"/>
    </row>
    <row r="28" spans="1:40" x14ac:dyDescent="0.25">
      <c r="A28" s="120"/>
      <c r="B28" s="879"/>
      <c r="C28" s="77" t="s">
        <v>28</v>
      </c>
      <c r="D28" s="78">
        <v>1000</v>
      </c>
      <c r="E28" s="78">
        <v>0</v>
      </c>
      <c r="F28" s="78">
        <v>10000</v>
      </c>
      <c r="G28" s="79" t="s">
        <v>38</v>
      </c>
      <c r="H28" s="79">
        <v>534</v>
      </c>
      <c r="I28" s="80">
        <v>44112</v>
      </c>
      <c r="J28" s="79"/>
      <c r="K28" s="81"/>
      <c r="L28" s="585"/>
      <c r="M28" s="77" t="s">
        <v>28</v>
      </c>
      <c r="N28" s="78">
        <v>1000</v>
      </c>
      <c r="O28" s="78">
        <v>0</v>
      </c>
      <c r="P28" s="78">
        <v>0</v>
      </c>
      <c r="Q28" s="79" t="s">
        <v>38</v>
      </c>
      <c r="R28" s="79" t="s">
        <v>38</v>
      </c>
      <c r="S28" s="80" t="s">
        <v>38</v>
      </c>
      <c r="T28" s="79"/>
      <c r="U28" s="81"/>
      <c r="V28" s="585"/>
      <c r="W28" s="77" t="s">
        <v>28</v>
      </c>
      <c r="X28" s="78">
        <v>1000</v>
      </c>
      <c r="Y28" s="78">
        <v>0</v>
      </c>
      <c r="Z28" s="78">
        <v>0</v>
      </c>
      <c r="AA28" s="79" t="s">
        <v>38</v>
      </c>
      <c r="AB28" s="79" t="s">
        <v>38</v>
      </c>
      <c r="AC28" s="80" t="s">
        <v>38</v>
      </c>
      <c r="AD28" s="558"/>
      <c r="AE28" s="585"/>
      <c r="AF28" s="77" t="s">
        <v>28</v>
      </c>
      <c r="AG28" s="78">
        <v>1000</v>
      </c>
      <c r="AH28" s="78"/>
      <c r="AI28" s="78"/>
      <c r="AJ28" s="79"/>
      <c r="AK28" s="79"/>
      <c r="AL28" s="80"/>
      <c r="AM28" s="180"/>
      <c r="AN28" s="179"/>
    </row>
    <row r="29" spans="1:40" x14ac:dyDescent="0.25">
      <c r="A29" s="120"/>
      <c r="B29" s="879"/>
      <c r="C29" s="77" t="s">
        <v>29</v>
      </c>
      <c r="D29" s="78">
        <v>1000</v>
      </c>
      <c r="E29" s="78">
        <v>10</v>
      </c>
      <c r="F29" s="78">
        <v>0</v>
      </c>
      <c r="G29" s="79" t="s">
        <v>38</v>
      </c>
      <c r="H29" s="79" t="s">
        <v>38</v>
      </c>
      <c r="I29" s="80" t="s">
        <v>38</v>
      </c>
      <c r="J29" s="79"/>
      <c r="K29" s="81"/>
      <c r="L29" s="585"/>
      <c r="M29" s="77" t="s">
        <v>29</v>
      </c>
      <c r="N29" s="78">
        <v>1000</v>
      </c>
      <c r="O29" s="78">
        <v>0</v>
      </c>
      <c r="P29" s="78">
        <v>0</v>
      </c>
      <c r="Q29" s="79" t="s">
        <v>38</v>
      </c>
      <c r="R29" s="79" t="s">
        <v>38</v>
      </c>
      <c r="S29" s="80" t="s">
        <v>38</v>
      </c>
      <c r="T29" s="79"/>
      <c r="U29" s="81"/>
      <c r="V29" s="585"/>
      <c r="W29" s="77" t="s">
        <v>29</v>
      </c>
      <c r="X29" s="78">
        <v>1000</v>
      </c>
      <c r="Y29" s="78">
        <v>0</v>
      </c>
      <c r="Z29" s="78">
        <v>0</v>
      </c>
      <c r="AA29" s="79" t="s">
        <v>38</v>
      </c>
      <c r="AB29" s="79" t="s">
        <v>38</v>
      </c>
      <c r="AC29" s="80" t="s">
        <v>38</v>
      </c>
      <c r="AD29" s="558"/>
      <c r="AE29" s="585"/>
      <c r="AF29" s="77" t="s">
        <v>29</v>
      </c>
      <c r="AG29" s="78">
        <v>1000</v>
      </c>
      <c r="AH29" s="78"/>
      <c r="AI29" s="78"/>
      <c r="AJ29" s="79"/>
      <c r="AK29" s="79"/>
      <c r="AL29" s="80"/>
      <c r="AM29" s="180"/>
      <c r="AN29" s="179"/>
    </row>
    <row r="30" spans="1:40" x14ac:dyDescent="0.25">
      <c r="A30" s="120"/>
      <c r="B30" s="879"/>
      <c r="C30" s="83" t="s">
        <v>30</v>
      </c>
      <c r="D30" s="84">
        <v>1000</v>
      </c>
      <c r="E30" s="78">
        <v>0</v>
      </c>
      <c r="F30" s="78">
        <v>2000</v>
      </c>
      <c r="G30" s="79" t="s">
        <v>38</v>
      </c>
      <c r="H30" s="79">
        <v>633</v>
      </c>
      <c r="I30" s="80">
        <v>44169</v>
      </c>
      <c r="J30" s="85"/>
      <c r="K30" s="86"/>
      <c r="L30" s="586"/>
      <c r="M30" s="83" t="s">
        <v>30</v>
      </c>
      <c r="N30" s="42">
        <v>500</v>
      </c>
      <c r="O30" s="78">
        <v>0</v>
      </c>
      <c r="P30" s="78">
        <v>0</v>
      </c>
      <c r="Q30" s="79" t="s">
        <v>38</v>
      </c>
      <c r="R30" s="79" t="s">
        <v>38</v>
      </c>
      <c r="S30" s="80" t="s">
        <v>38</v>
      </c>
      <c r="T30" s="79"/>
      <c r="U30" s="81"/>
      <c r="V30" s="586"/>
      <c r="W30" s="83" t="s">
        <v>30</v>
      </c>
      <c r="X30" s="42">
        <v>500</v>
      </c>
      <c r="Y30" s="78">
        <v>0</v>
      </c>
      <c r="Z30" s="78">
        <v>0</v>
      </c>
      <c r="AA30" s="79" t="s">
        <v>38</v>
      </c>
      <c r="AB30" s="79" t="s">
        <v>38</v>
      </c>
      <c r="AC30" s="80" t="s">
        <v>38</v>
      </c>
      <c r="AD30" s="558"/>
      <c r="AE30" s="586"/>
      <c r="AF30" s="83" t="s">
        <v>30</v>
      </c>
      <c r="AG30" s="78"/>
      <c r="AH30" s="78"/>
      <c r="AI30" s="78"/>
      <c r="AJ30" s="79"/>
      <c r="AK30" s="79"/>
      <c r="AL30" s="80"/>
      <c r="AM30" s="181"/>
      <c r="AN30" s="182"/>
    </row>
    <row r="31" spans="1:40" x14ac:dyDescent="0.25">
      <c r="A31" s="121"/>
      <c r="B31" s="880"/>
      <c r="C31" s="89"/>
      <c r="D31" s="90">
        <f>SUM(D19:D30)</f>
        <v>12000</v>
      </c>
      <c r="E31" s="90">
        <f>SUM(E19:E30)</f>
        <v>460</v>
      </c>
      <c r="F31" s="90">
        <f>SUM(F19:F30)</f>
        <v>12000</v>
      </c>
      <c r="G31" s="91"/>
      <c r="H31" s="91"/>
      <c r="I31" s="92"/>
      <c r="J31" s="91"/>
      <c r="K31" s="93"/>
      <c r="L31" s="587"/>
      <c r="M31" s="89"/>
      <c r="N31" s="90">
        <f>SUM(N18:N30)</f>
        <v>23500</v>
      </c>
      <c r="O31" s="90">
        <f>SUM(O18:O30)</f>
        <v>460</v>
      </c>
      <c r="P31" s="90">
        <f>SUM(P18:P30)</f>
        <v>23500</v>
      </c>
      <c r="Q31" s="91"/>
      <c r="R31" s="91"/>
      <c r="S31" s="91"/>
      <c r="T31" s="91"/>
      <c r="U31" s="93"/>
      <c r="V31" s="587"/>
      <c r="W31" s="89"/>
      <c r="X31" s="90">
        <f>SUM(X18:X30)</f>
        <v>35000</v>
      </c>
      <c r="Y31" s="90">
        <f>SUM(Y18:Y30)</f>
        <v>460</v>
      </c>
      <c r="Z31" s="90">
        <f>SUM(Z18:Z30)</f>
        <v>35000</v>
      </c>
      <c r="AA31" s="91"/>
      <c r="AB31" s="91"/>
      <c r="AC31" s="91"/>
      <c r="AD31" s="91"/>
      <c r="AE31" s="587"/>
      <c r="AF31" s="89"/>
      <c r="AG31" s="90">
        <f>SUM(AG18:AG30)</f>
        <v>46000</v>
      </c>
      <c r="AH31" s="90">
        <f>SUM(AH18:AH30)</f>
        <v>460</v>
      </c>
      <c r="AI31" s="90">
        <f>SUM(AI18:AI30)</f>
        <v>46960</v>
      </c>
      <c r="AJ31" s="91"/>
      <c r="AK31" s="91"/>
      <c r="AL31" s="91"/>
      <c r="AM31" s="90"/>
      <c r="AN31" s="91"/>
    </row>
    <row r="32" spans="1:40" x14ac:dyDescent="0.25">
      <c r="A32" s="404"/>
      <c r="B32" s="330"/>
      <c r="C32" s="344"/>
      <c r="D32" s="345"/>
      <c r="E32" s="345"/>
      <c r="F32" s="345"/>
      <c r="G32" s="346"/>
      <c r="H32" s="346"/>
      <c r="I32" s="347"/>
      <c r="J32" s="346"/>
      <c r="K32" s="346"/>
      <c r="L32" s="588"/>
      <c r="M32" s="346"/>
      <c r="N32" s="345"/>
      <c r="O32" s="345"/>
      <c r="P32" s="345"/>
      <c r="Q32" s="346"/>
      <c r="R32" s="346"/>
      <c r="S32" s="346"/>
      <c r="T32" s="346"/>
      <c r="U32" s="346"/>
      <c r="V32" s="588"/>
      <c r="W32" s="346"/>
      <c r="X32" s="345"/>
      <c r="Y32" s="345"/>
      <c r="Z32" s="345"/>
      <c r="AA32" s="346"/>
      <c r="AB32" s="346"/>
      <c r="AC32" s="346"/>
      <c r="AD32" s="346"/>
      <c r="AE32" s="588"/>
      <c r="AF32" s="346"/>
      <c r="AG32" s="345"/>
      <c r="AH32" s="345"/>
      <c r="AI32" s="345"/>
      <c r="AJ32" s="346"/>
      <c r="AK32" s="346"/>
      <c r="AL32" s="346"/>
      <c r="AM32" s="778"/>
      <c r="AN32" s="348"/>
    </row>
    <row r="33" spans="1:40" x14ac:dyDescent="0.25">
      <c r="A33" s="404"/>
      <c r="B33" s="331"/>
      <c r="C33" s="350"/>
      <c r="D33" s="351"/>
      <c r="E33" s="352"/>
      <c r="F33" s="353"/>
      <c r="G33" s="352"/>
      <c r="H33" s="353"/>
      <c r="I33" s="353"/>
      <c r="J33" s="353"/>
      <c r="K33" s="354"/>
      <c r="L33" s="584"/>
      <c r="M33" s="355" t="s">
        <v>42</v>
      </c>
      <c r="N33" s="356">
        <f>D46</f>
        <v>12000</v>
      </c>
      <c r="O33" s="356">
        <f>E46</f>
        <v>210</v>
      </c>
      <c r="P33" s="356">
        <f>F46</f>
        <v>12000</v>
      </c>
      <c r="Q33" s="352"/>
      <c r="R33" s="353"/>
      <c r="S33" s="353"/>
      <c r="T33" s="353"/>
      <c r="U33" s="354"/>
      <c r="V33" s="584"/>
      <c r="W33" s="355" t="s">
        <v>42</v>
      </c>
      <c r="X33" s="356">
        <f>N46</f>
        <v>24000</v>
      </c>
      <c r="Y33" s="356">
        <f>O46</f>
        <v>1110</v>
      </c>
      <c r="Z33" s="356">
        <f>P46</f>
        <v>12000</v>
      </c>
      <c r="AA33" s="352"/>
      <c r="AB33" s="353"/>
      <c r="AC33" s="353"/>
      <c r="AD33" s="353"/>
      <c r="AE33" s="584"/>
      <c r="AF33" s="355" t="s">
        <v>42</v>
      </c>
      <c r="AG33" s="356">
        <f>X46</f>
        <v>36000</v>
      </c>
      <c r="AH33" s="356">
        <f>Y46</f>
        <v>1120</v>
      </c>
      <c r="AI33" s="356">
        <f>Z46</f>
        <v>37120</v>
      </c>
      <c r="AJ33" s="352"/>
      <c r="AK33" s="353"/>
      <c r="AL33" s="353"/>
      <c r="AM33" s="776" t="s">
        <v>221</v>
      </c>
      <c r="AN33" s="183" t="s">
        <v>36</v>
      </c>
    </row>
    <row r="34" spans="1:40" x14ac:dyDescent="0.25">
      <c r="A34" s="368" t="s">
        <v>10</v>
      </c>
      <c r="B34" s="332">
        <v>83</v>
      </c>
      <c r="C34" s="357" t="s">
        <v>19</v>
      </c>
      <c r="D34" s="124">
        <v>1000</v>
      </c>
      <c r="E34" s="124">
        <f>E35+10</f>
        <v>30</v>
      </c>
      <c r="F34" s="124">
        <v>0</v>
      </c>
      <c r="G34" s="125" t="s">
        <v>38</v>
      </c>
      <c r="H34" s="125" t="s">
        <v>38</v>
      </c>
      <c r="I34" s="129" t="s">
        <v>38</v>
      </c>
      <c r="J34" s="125"/>
      <c r="K34" s="358"/>
      <c r="L34" s="585"/>
      <c r="M34" s="357" t="s">
        <v>19</v>
      </c>
      <c r="N34" s="124">
        <v>1000</v>
      </c>
      <c r="O34" s="124">
        <f t="shared" ref="O34:O43" si="1">O35+10</f>
        <v>130</v>
      </c>
      <c r="P34" s="124">
        <v>0</v>
      </c>
      <c r="Q34" s="125" t="s">
        <v>38</v>
      </c>
      <c r="R34" s="125" t="s">
        <v>38</v>
      </c>
      <c r="S34" s="129" t="s">
        <v>38</v>
      </c>
      <c r="T34" s="125"/>
      <c r="U34" s="358"/>
      <c r="V34" s="585"/>
      <c r="W34" s="357" t="s">
        <v>19</v>
      </c>
      <c r="X34" s="124">
        <v>1000</v>
      </c>
      <c r="Y34" s="124">
        <v>10</v>
      </c>
      <c r="Z34" s="124">
        <v>0</v>
      </c>
      <c r="AA34" s="125" t="s">
        <v>38</v>
      </c>
      <c r="AB34" s="125" t="s">
        <v>38</v>
      </c>
      <c r="AC34" s="129" t="s">
        <v>38</v>
      </c>
      <c r="AD34" s="426"/>
      <c r="AE34" s="585"/>
      <c r="AF34" s="357" t="s">
        <v>19</v>
      </c>
      <c r="AG34" s="124">
        <v>1000</v>
      </c>
      <c r="AH34" s="124">
        <v>10</v>
      </c>
      <c r="AI34" s="124"/>
      <c r="AJ34" s="125"/>
      <c r="AK34" s="125"/>
      <c r="AL34" s="129"/>
      <c r="AM34" s="341">
        <f>AG46+AH46-AI46</f>
        <v>10</v>
      </c>
      <c r="AN34" s="342" t="s">
        <v>1030</v>
      </c>
    </row>
    <row r="35" spans="1:40" ht="21" customHeight="1" x14ac:dyDescent="0.25">
      <c r="A35" s="359"/>
      <c r="B35" s="877" t="s">
        <v>109</v>
      </c>
      <c r="C35" s="357" t="s">
        <v>20</v>
      </c>
      <c r="D35" s="124">
        <v>1000</v>
      </c>
      <c r="E35" s="124">
        <f>E36+10</f>
        <v>20</v>
      </c>
      <c r="F35" s="124">
        <v>0</v>
      </c>
      <c r="G35" s="125" t="s">
        <v>38</v>
      </c>
      <c r="H35" s="125" t="s">
        <v>38</v>
      </c>
      <c r="I35" s="129" t="s">
        <v>38</v>
      </c>
      <c r="J35" s="125"/>
      <c r="K35" s="358"/>
      <c r="L35" s="585"/>
      <c r="M35" s="357" t="s">
        <v>20</v>
      </c>
      <c r="N35" s="124">
        <v>1000</v>
      </c>
      <c r="O35" s="124">
        <f t="shared" si="1"/>
        <v>120</v>
      </c>
      <c r="P35" s="124">
        <v>0</v>
      </c>
      <c r="Q35" s="125" t="s">
        <v>38</v>
      </c>
      <c r="R35" s="125" t="s">
        <v>38</v>
      </c>
      <c r="S35" s="129" t="s">
        <v>38</v>
      </c>
      <c r="T35" s="125"/>
      <c r="U35" s="358"/>
      <c r="V35" s="585"/>
      <c r="W35" s="357" t="s">
        <v>20</v>
      </c>
      <c r="X35" s="124">
        <v>1000</v>
      </c>
      <c r="Y35" s="124">
        <v>0</v>
      </c>
      <c r="Z35" s="124">
        <v>18000</v>
      </c>
      <c r="AA35" s="125" t="s">
        <v>38</v>
      </c>
      <c r="AB35" s="125">
        <v>2084</v>
      </c>
      <c r="AC35" s="129">
        <v>44611</v>
      </c>
      <c r="AD35" s="629"/>
      <c r="AE35" s="585"/>
      <c r="AF35" s="357" t="s">
        <v>20</v>
      </c>
      <c r="AG35" s="124">
        <v>1000</v>
      </c>
      <c r="AH35" s="124"/>
      <c r="AI35" s="124">
        <v>3000</v>
      </c>
      <c r="AJ35" s="125" t="s">
        <v>47</v>
      </c>
      <c r="AK35" s="125">
        <v>3433</v>
      </c>
      <c r="AL35" s="129">
        <v>44981</v>
      </c>
      <c r="AM35" s="336"/>
      <c r="AN35" s="335"/>
    </row>
    <row r="36" spans="1:40" x14ac:dyDescent="0.25">
      <c r="A36" s="359"/>
      <c r="B36" s="877"/>
      <c r="C36" s="357" t="s">
        <v>21</v>
      </c>
      <c r="D36" s="124">
        <v>1000</v>
      </c>
      <c r="E36" s="124">
        <v>10</v>
      </c>
      <c r="F36" s="124">
        <v>0</v>
      </c>
      <c r="G36" s="125" t="s">
        <v>38</v>
      </c>
      <c r="H36" s="125" t="s">
        <v>38</v>
      </c>
      <c r="I36" s="129" t="s">
        <v>38</v>
      </c>
      <c r="J36" s="125"/>
      <c r="K36" s="358"/>
      <c r="L36" s="585"/>
      <c r="M36" s="357" t="s">
        <v>21</v>
      </c>
      <c r="N36" s="124">
        <v>1000</v>
      </c>
      <c r="O36" s="124">
        <f t="shared" si="1"/>
        <v>110</v>
      </c>
      <c r="P36" s="124">
        <v>0</v>
      </c>
      <c r="Q36" s="125" t="s">
        <v>38</v>
      </c>
      <c r="R36" s="125" t="s">
        <v>38</v>
      </c>
      <c r="S36" s="129" t="s">
        <v>38</v>
      </c>
      <c r="T36" s="125"/>
      <c r="U36" s="358"/>
      <c r="V36" s="585"/>
      <c r="W36" s="357" t="s">
        <v>21</v>
      </c>
      <c r="X36" s="124">
        <v>1000</v>
      </c>
      <c r="Y36" s="124">
        <v>0</v>
      </c>
      <c r="Z36" s="124">
        <v>0</v>
      </c>
      <c r="AA36" s="125" t="s">
        <v>38</v>
      </c>
      <c r="AB36" s="125" t="s">
        <v>38</v>
      </c>
      <c r="AC36" s="129" t="s">
        <v>38</v>
      </c>
      <c r="AD36" s="629"/>
      <c r="AE36" s="585"/>
      <c r="AF36" s="357" t="s">
        <v>21</v>
      </c>
      <c r="AG36" s="124">
        <v>1000</v>
      </c>
      <c r="AH36" s="124"/>
      <c r="AI36" s="124"/>
      <c r="AJ36" s="125"/>
      <c r="AK36" s="125"/>
      <c r="AL36" s="129"/>
      <c r="AM36" s="336"/>
      <c r="AN36" s="335"/>
    </row>
    <row r="37" spans="1:40" x14ac:dyDescent="0.25">
      <c r="A37" s="359"/>
      <c r="B37" s="877"/>
      <c r="C37" s="357" t="s">
        <v>22</v>
      </c>
      <c r="D37" s="124">
        <v>1000</v>
      </c>
      <c r="E37" s="124">
        <v>0</v>
      </c>
      <c r="F37" s="124">
        <v>6000</v>
      </c>
      <c r="G37" s="125" t="s">
        <v>38</v>
      </c>
      <c r="H37" s="125">
        <v>220</v>
      </c>
      <c r="I37" s="129">
        <v>43946</v>
      </c>
      <c r="J37" s="125"/>
      <c r="K37" s="358"/>
      <c r="L37" s="585"/>
      <c r="M37" s="357" t="s">
        <v>22</v>
      </c>
      <c r="N37" s="124">
        <v>1000</v>
      </c>
      <c r="O37" s="124">
        <f t="shared" si="1"/>
        <v>100</v>
      </c>
      <c r="P37" s="124">
        <v>0</v>
      </c>
      <c r="Q37" s="125" t="s">
        <v>38</v>
      </c>
      <c r="R37" s="125" t="s">
        <v>38</v>
      </c>
      <c r="S37" s="129" t="s">
        <v>38</v>
      </c>
      <c r="T37" s="125"/>
      <c r="U37" s="358"/>
      <c r="V37" s="585"/>
      <c r="W37" s="357" t="s">
        <v>22</v>
      </c>
      <c r="X37" s="124">
        <v>1000</v>
      </c>
      <c r="Y37" s="124">
        <v>0</v>
      </c>
      <c r="Z37" s="124">
        <v>0</v>
      </c>
      <c r="AA37" s="125" t="s">
        <v>38</v>
      </c>
      <c r="AB37" s="125" t="s">
        <v>38</v>
      </c>
      <c r="AC37" s="129" t="s">
        <v>38</v>
      </c>
      <c r="AD37" s="629"/>
      <c r="AE37" s="585"/>
      <c r="AF37" s="357" t="s">
        <v>22</v>
      </c>
      <c r="AG37" s="124">
        <v>1000</v>
      </c>
      <c r="AH37" s="124"/>
      <c r="AI37" s="124">
        <v>3000</v>
      </c>
      <c r="AJ37" s="125" t="s">
        <v>47</v>
      </c>
      <c r="AK37" s="125">
        <v>3682</v>
      </c>
      <c r="AL37" s="129">
        <v>45038</v>
      </c>
      <c r="AM37" s="336"/>
      <c r="AN37" s="335"/>
    </row>
    <row r="38" spans="1:40" x14ac:dyDescent="0.25">
      <c r="A38" s="359"/>
      <c r="B38" s="877"/>
      <c r="C38" s="357" t="s">
        <v>23</v>
      </c>
      <c r="D38" s="124">
        <v>1000</v>
      </c>
      <c r="E38" s="124">
        <v>0</v>
      </c>
      <c r="F38" s="124">
        <v>0</v>
      </c>
      <c r="G38" s="125" t="s">
        <v>38</v>
      </c>
      <c r="H38" s="125" t="s">
        <v>38</v>
      </c>
      <c r="I38" s="129" t="s">
        <v>38</v>
      </c>
      <c r="J38" s="125"/>
      <c r="K38" s="358"/>
      <c r="L38" s="585"/>
      <c r="M38" s="357" t="s">
        <v>23</v>
      </c>
      <c r="N38" s="124">
        <v>1000</v>
      </c>
      <c r="O38" s="124">
        <f t="shared" si="1"/>
        <v>90</v>
      </c>
      <c r="P38" s="124">
        <v>0</v>
      </c>
      <c r="Q38" s="125" t="s">
        <v>38</v>
      </c>
      <c r="R38" s="125" t="s">
        <v>38</v>
      </c>
      <c r="S38" s="129" t="s">
        <v>38</v>
      </c>
      <c r="T38" s="125"/>
      <c r="U38" s="358"/>
      <c r="V38" s="585"/>
      <c r="W38" s="357" t="s">
        <v>23</v>
      </c>
      <c r="X38" s="124">
        <v>1000</v>
      </c>
      <c r="Y38" s="124">
        <v>0</v>
      </c>
      <c r="Z38" s="124">
        <v>0</v>
      </c>
      <c r="AA38" s="125" t="s">
        <v>38</v>
      </c>
      <c r="AB38" s="125" t="s">
        <v>38</v>
      </c>
      <c r="AC38" s="129" t="s">
        <v>38</v>
      </c>
      <c r="AD38" s="629"/>
      <c r="AE38" s="585"/>
      <c r="AF38" s="357" t="s">
        <v>23</v>
      </c>
      <c r="AG38" s="124">
        <v>1000</v>
      </c>
      <c r="AH38" s="124"/>
      <c r="AI38" s="124"/>
      <c r="AJ38" s="125"/>
      <c r="AK38" s="125"/>
      <c r="AL38" s="129"/>
      <c r="AM38" s="336">
        <v>10</v>
      </c>
      <c r="AN38" s="335" t="s">
        <v>950</v>
      </c>
    </row>
    <row r="39" spans="1:40" x14ac:dyDescent="0.25">
      <c r="A39" s="359"/>
      <c r="B39" s="877"/>
      <c r="C39" s="357" t="s">
        <v>24</v>
      </c>
      <c r="D39" s="124">
        <v>1000</v>
      </c>
      <c r="E39" s="124">
        <v>0</v>
      </c>
      <c r="F39" s="124">
        <v>0</v>
      </c>
      <c r="G39" s="125" t="s">
        <v>38</v>
      </c>
      <c r="H39" s="125" t="s">
        <v>38</v>
      </c>
      <c r="I39" s="129" t="s">
        <v>38</v>
      </c>
      <c r="J39" s="125"/>
      <c r="K39" s="358"/>
      <c r="L39" s="585"/>
      <c r="M39" s="357" t="s">
        <v>24</v>
      </c>
      <c r="N39" s="124">
        <v>1000</v>
      </c>
      <c r="O39" s="124">
        <f t="shared" si="1"/>
        <v>80</v>
      </c>
      <c r="P39" s="124">
        <v>0</v>
      </c>
      <c r="Q39" s="125" t="s">
        <v>38</v>
      </c>
      <c r="R39" s="125" t="s">
        <v>38</v>
      </c>
      <c r="S39" s="129" t="s">
        <v>38</v>
      </c>
      <c r="T39" s="125"/>
      <c r="U39" s="358"/>
      <c r="V39" s="585"/>
      <c r="W39" s="357" t="s">
        <v>24</v>
      </c>
      <c r="X39" s="124">
        <v>1000</v>
      </c>
      <c r="Y39" s="124">
        <v>0</v>
      </c>
      <c r="Z39" s="124">
        <v>0</v>
      </c>
      <c r="AA39" s="125" t="s">
        <v>38</v>
      </c>
      <c r="AB39" s="125" t="s">
        <v>38</v>
      </c>
      <c r="AC39" s="129" t="s">
        <v>38</v>
      </c>
      <c r="AD39" s="629"/>
      <c r="AE39" s="585"/>
      <c r="AF39" s="357" t="s">
        <v>24</v>
      </c>
      <c r="AG39" s="124">
        <v>1000</v>
      </c>
      <c r="AH39" s="124"/>
      <c r="AI39" s="124"/>
      <c r="AJ39" s="125"/>
      <c r="AK39" s="125"/>
      <c r="AL39" s="129"/>
      <c r="AM39" s="336"/>
      <c r="AN39" s="335"/>
    </row>
    <row r="40" spans="1:40" x14ac:dyDescent="0.25">
      <c r="A40" s="359"/>
      <c r="B40" s="877"/>
      <c r="C40" s="357" t="s">
        <v>25</v>
      </c>
      <c r="D40" s="124">
        <v>1000</v>
      </c>
      <c r="E40" s="124">
        <f>E41+10</f>
        <v>50</v>
      </c>
      <c r="F40" s="124">
        <v>0</v>
      </c>
      <c r="G40" s="125" t="s">
        <v>38</v>
      </c>
      <c r="H40" s="125" t="s">
        <v>38</v>
      </c>
      <c r="I40" s="129" t="s">
        <v>38</v>
      </c>
      <c r="J40" s="125"/>
      <c r="K40" s="358"/>
      <c r="L40" s="585"/>
      <c r="M40" s="357" t="s">
        <v>25</v>
      </c>
      <c r="N40" s="124">
        <v>1000</v>
      </c>
      <c r="O40" s="124">
        <f t="shared" si="1"/>
        <v>70</v>
      </c>
      <c r="P40" s="124">
        <v>0</v>
      </c>
      <c r="Q40" s="125" t="s">
        <v>38</v>
      </c>
      <c r="R40" s="125" t="s">
        <v>38</v>
      </c>
      <c r="S40" s="129" t="s">
        <v>38</v>
      </c>
      <c r="T40" s="125"/>
      <c r="U40" s="358"/>
      <c r="V40" s="585"/>
      <c r="W40" s="357" t="s">
        <v>25</v>
      </c>
      <c r="X40" s="124">
        <v>1000</v>
      </c>
      <c r="Y40" s="124">
        <v>0</v>
      </c>
      <c r="Z40" s="124">
        <v>7120</v>
      </c>
      <c r="AA40" s="125" t="s">
        <v>47</v>
      </c>
      <c r="AB40" s="125">
        <v>2525</v>
      </c>
      <c r="AC40" s="129">
        <v>44753</v>
      </c>
      <c r="AD40" s="629"/>
      <c r="AE40" s="585"/>
      <c r="AF40" s="357" t="s">
        <v>25</v>
      </c>
      <c r="AG40" s="124">
        <v>1000</v>
      </c>
      <c r="AH40" s="124"/>
      <c r="AI40" s="124">
        <v>6000</v>
      </c>
      <c r="AJ40" s="125" t="s">
        <v>47</v>
      </c>
      <c r="AK40" s="125">
        <v>4011</v>
      </c>
      <c r="AL40" s="129">
        <v>45133</v>
      </c>
      <c r="AM40" s="336"/>
      <c r="AN40" s="335"/>
    </row>
    <row r="41" spans="1:40" x14ac:dyDescent="0.25">
      <c r="A41" s="359"/>
      <c r="B41" s="877"/>
      <c r="C41" s="357" t="s">
        <v>26</v>
      </c>
      <c r="D41" s="124">
        <v>1000</v>
      </c>
      <c r="E41" s="124">
        <f>E42+10</f>
        <v>40</v>
      </c>
      <c r="F41" s="124">
        <v>0</v>
      </c>
      <c r="G41" s="125" t="s">
        <v>38</v>
      </c>
      <c r="H41" s="125" t="s">
        <v>38</v>
      </c>
      <c r="I41" s="129" t="s">
        <v>38</v>
      </c>
      <c r="J41" s="125"/>
      <c r="K41" s="358"/>
      <c r="L41" s="585"/>
      <c r="M41" s="357" t="s">
        <v>26</v>
      </c>
      <c r="N41" s="124">
        <v>1000</v>
      </c>
      <c r="O41" s="124">
        <f t="shared" si="1"/>
        <v>60</v>
      </c>
      <c r="P41" s="124">
        <v>0</v>
      </c>
      <c r="Q41" s="125" t="s">
        <v>38</v>
      </c>
      <c r="R41" s="125" t="s">
        <v>38</v>
      </c>
      <c r="S41" s="129" t="s">
        <v>38</v>
      </c>
      <c r="T41" s="125"/>
      <c r="U41" s="358"/>
      <c r="V41" s="585"/>
      <c r="W41" s="357" t="s">
        <v>26</v>
      </c>
      <c r="X41" s="124">
        <v>1000</v>
      </c>
      <c r="Y41" s="124">
        <v>0</v>
      </c>
      <c r="Z41" s="124">
        <v>0</v>
      </c>
      <c r="AA41" s="125" t="s">
        <v>38</v>
      </c>
      <c r="AB41" s="125" t="s">
        <v>38</v>
      </c>
      <c r="AC41" s="129" t="s">
        <v>38</v>
      </c>
      <c r="AD41" s="629"/>
      <c r="AE41" s="585"/>
      <c r="AF41" s="357" t="s">
        <v>26</v>
      </c>
      <c r="AG41" s="124">
        <v>1000</v>
      </c>
      <c r="AH41" s="124"/>
      <c r="AI41" s="124"/>
      <c r="AJ41" s="125"/>
      <c r="AK41" s="125"/>
      <c r="AL41" s="129"/>
      <c r="AM41" s="336"/>
      <c r="AN41" s="335"/>
    </row>
    <row r="42" spans="1:40" x14ac:dyDescent="0.25">
      <c r="A42" s="359"/>
      <c r="B42" s="877"/>
      <c r="C42" s="357" t="s">
        <v>27</v>
      </c>
      <c r="D42" s="124">
        <v>1000</v>
      </c>
      <c r="E42" s="124">
        <f>E43+10</f>
        <v>30</v>
      </c>
      <c r="F42" s="124">
        <v>0</v>
      </c>
      <c r="G42" s="125" t="s">
        <v>38</v>
      </c>
      <c r="H42" s="125" t="s">
        <v>38</v>
      </c>
      <c r="I42" s="129" t="s">
        <v>38</v>
      </c>
      <c r="J42" s="125"/>
      <c r="K42" s="358"/>
      <c r="L42" s="585"/>
      <c r="M42" s="357" t="s">
        <v>27</v>
      </c>
      <c r="N42" s="124">
        <v>1000</v>
      </c>
      <c r="O42" s="124">
        <f t="shared" si="1"/>
        <v>50</v>
      </c>
      <c r="P42" s="124">
        <v>0</v>
      </c>
      <c r="Q42" s="125" t="s">
        <v>38</v>
      </c>
      <c r="R42" s="125" t="s">
        <v>38</v>
      </c>
      <c r="S42" s="129" t="s">
        <v>38</v>
      </c>
      <c r="T42" s="125"/>
      <c r="U42" s="358"/>
      <c r="V42" s="585"/>
      <c r="W42" s="357" t="s">
        <v>27</v>
      </c>
      <c r="X42" s="124">
        <v>1000</v>
      </c>
      <c r="Y42" s="124">
        <v>0</v>
      </c>
      <c r="Z42" s="124">
        <v>0</v>
      </c>
      <c r="AA42" s="125" t="s">
        <v>38</v>
      </c>
      <c r="AB42" s="125" t="s">
        <v>38</v>
      </c>
      <c r="AC42" s="129" t="s">
        <v>38</v>
      </c>
      <c r="AD42" s="629"/>
      <c r="AE42" s="585"/>
      <c r="AF42" s="357" t="s">
        <v>27</v>
      </c>
      <c r="AG42" s="124">
        <v>1000</v>
      </c>
      <c r="AH42" s="124"/>
      <c r="AI42" s="124"/>
      <c r="AJ42" s="125"/>
      <c r="AK42" s="125"/>
      <c r="AL42" s="129"/>
      <c r="AM42" s="336"/>
      <c r="AN42" s="335"/>
    </row>
    <row r="43" spans="1:40" x14ac:dyDescent="0.25">
      <c r="A43" s="359"/>
      <c r="B43" s="877"/>
      <c r="C43" s="357" t="s">
        <v>28</v>
      </c>
      <c r="D43" s="124">
        <v>1000</v>
      </c>
      <c r="E43" s="124">
        <f>E44+10</f>
        <v>20</v>
      </c>
      <c r="F43" s="124">
        <v>0</v>
      </c>
      <c r="G43" s="125" t="s">
        <v>38</v>
      </c>
      <c r="H43" s="125" t="s">
        <v>38</v>
      </c>
      <c r="I43" s="129" t="s">
        <v>38</v>
      </c>
      <c r="J43" s="125"/>
      <c r="K43" s="358"/>
      <c r="L43" s="585"/>
      <c r="M43" s="357" t="s">
        <v>28</v>
      </c>
      <c r="N43" s="124">
        <v>1000</v>
      </c>
      <c r="O43" s="124">
        <f t="shared" si="1"/>
        <v>40</v>
      </c>
      <c r="P43" s="124">
        <v>0</v>
      </c>
      <c r="Q43" s="125" t="s">
        <v>38</v>
      </c>
      <c r="R43" s="125" t="s">
        <v>38</v>
      </c>
      <c r="S43" s="129" t="s">
        <v>38</v>
      </c>
      <c r="T43" s="125"/>
      <c r="U43" s="358"/>
      <c r="V43" s="585"/>
      <c r="W43" s="357" t="s">
        <v>28</v>
      </c>
      <c r="X43" s="124">
        <v>1000</v>
      </c>
      <c r="Y43" s="124">
        <v>0</v>
      </c>
      <c r="Z43" s="124">
        <v>0</v>
      </c>
      <c r="AA43" s="125" t="s">
        <v>38</v>
      </c>
      <c r="AB43" s="125" t="s">
        <v>38</v>
      </c>
      <c r="AC43" s="129" t="s">
        <v>38</v>
      </c>
      <c r="AD43" s="629"/>
      <c r="AE43" s="585"/>
      <c r="AF43" s="357" t="s">
        <v>28</v>
      </c>
      <c r="AG43" s="124">
        <v>1000</v>
      </c>
      <c r="AH43" s="124"/>
      <c r="AI43" s="124"/>
      <c r="AJ43" s="125"/>
      <c r="AK43" s="125"/>
      <c r="AL43" s="129"/>
      <c r="AM43" s="336"/>
      <c r="AN43" s="335"/>
    </row>
    <row r="44" spans="1:40" x14ac:dyDescent="0.25">
      <c r="A44" s="359"/>
      <c r="B44" s="877"/>
      <c r="C44" s="357" t="s">
        <v>29</v>
      </c>
      <c r="D44" s="124">
        <v>1000</v>
      </c>
      <c r="E44" s="124">
        <f>E45+10</f>
        <v>10</v>
      </c>
      <c r="F44" s="124">
        <v>0</v>
      </c>
      <c r="G44" s="125" t="s">
        <v>38</v>
      </c>
      <c r="H44" s="125" t="s">
        <v>38</v>
      </c>
      <c r="I44" s="129" t="s">
        <v>38</v>
      </c>
      <c r="J44" s="125"/>
      <c r="K44" s="358"/>
      <c r="L44" s="585"/>
      <c r="M44" s="357" t="s">
        <v>29</v>
      </c>
      <c r="N44" s="124">
        <v>1000</v>
      </c>
      <c r="O44" s="124">
        <f>O45+10</f>
        <v>30</v>
      </c>
      <c r="P44" s="124">
        <v>0</v>
      </c>
      <c r="Q44" s="125" t="s">
        <v>38</v>
      </c>
      <c r="R44" s="125" t="s">
        <v>38</v>
      </c>
      <c r="S44" s="129" t="s">
        <v>38</v>
      </c>
      <c r="T44" s="125"/>
      <c r="U44" s="358"/>
      <c r="V44" s="585"/>
      <c r="W44" s="357" t="s">
        <v>29</v>
      </c>
      <c r="X44" s="124">
        <v>1000</v>
      </c>
      <c r="Y44" s="124">
        <v>0</v>
      </c>
      <c r="Z44" s="124">
        <v>0</v>
      </c>
      <c r="AA44" s="125" t="s">
        <v>38</v>
      </c>
      <c r="AB44" s="125" t="s">
        <v>38</v>
      </c>
      <c r="AC44" s="129" t="s">
        <v>38</v>
      </c>
      <c r="AD44" s="629"/>
      <c r="AE44" s="585"/>
      <c r="AF44" s="357" t="s">
        <v>29</v>
      </c>
      <c r="AG44" s="124">
        <v>1000</v>
      </c>
      <c r="AH44" s="124"/>
      <c r="AI44" s="124"/>
      <c r="AJ44" s="125"/>
      <c r="AK44" s="125"/>
      <c r="AL44" s="129"/>
      <c r="AM44" s="336"/>
      <c r="AN44" s="335"/>
    </row>
    <row r="45" spans="1:40" x14ac:dyDescent="0.25">
      <c r="A45" s="359"/>
      <c r="B45" s="877"/>
      <c r="C45" s="360" t="s">
        <v>30</v>
      </c>
      <c r="D45" s="278">
        <v>1000</v>
      </c>
      <c r="E45" s="124">
        <v>0</v>
      </c>
      <c r="F45" s="124">
        <v>6000</v>
      </c>
      <c r="G45" s="125" t="s">
        <v>38</v>
      </c>
      <c r="H45" s="125">
        <v>674</v>
      </c>
      <c r="I45" s="129">
        <v>44189</v>
      </c>
      <c r="J45" s="361"/>
      <c r="K45" s="362"/>
      <c r="L45" s="586"/>
      <c r="M45" s="360" t="s">
        <v>30</v>
      </c>
      <c r="N45" s="278">
        <v>1000</v>
      </c>
      <c r="O45" s="124">
        <f>Y34+10</f>
        <v>20</v>
      </c>
      <c r="P45" s="124">
        <v>0</v>
      </c>
      <c r="Q45" s="125" t="s">
        <v>38</v>
      </c>
      <c r="R45" s="125" t="s">
        <v>38</v>
      </c>
      <c r="S45" s="129" t="s">
        <v>38</v>
      </c>
      <c r="T45" s="125"/>
      <c r="U45" s="358"/>
      <c r="V45" s="586"/>
      <c r="W45" s="360" t="s">
        <v>30</v>
      </c>
      <c r="X45" s="124">
        <v>1000</v>
      </c>
      <c r="Y45" s="124">
        <v>0</v>
      </c>
      <c r="Z45" s="124">
        <v>0</v>
      </c>
      <c r="AA45" s="125" t="s">
        <v>38</v>
      </c>
      <c r="AB45" s="125" t="s">
        <v>38</v>
      </c>
      <c r="AC45" s="129" t="s">
        <v>38</v>
      </c>
      <c r="AD45" s="629"/>
      <c r="AE45" s="586"/>
      <c r="AF45" s="360" t="s">
        <v>30</v>
      </c>
      <c r="AG45" s="124">
        <v>1000</v>
      </c>
      <c r="AH45" s="124"/>
      <c r="AI45" s="124"/>
      <c r="AJ45" s="125"/>
      <c r="AK45" s="125"/>
      <c r="AL45" s="129"/>
      <c r="AM45" s="338"/>
      <c r="AN45" s="339"/>
    </row>
    <row r="46" spans="1:40" x14ac:dyDescent="0.25">
      <c r="A46" s="363"/>
      <c r="B46" s="878"/>
      <c r="C46" s="364"/>
      <c r="D46" s="365">
        <f>SUM(D34:D45)</f>
        <v>12000</v>
      </c>
      <c r="E46" s="365">
        <f>SUM(E34:E45)</f>
        <v>210</v>
      </c>
      <c r="F46" s="365">
        <f>SUM(F34:F45)</f>
        <v>12000</v>
      </c>
      <c r="G46" s="340"/>
      <c r="H46" s="340"/>
      <c r="I46" s="366"/>
      <c r="J46" s="340"/>
      <c r="K46" s="367"/>
      <c r="L46" s="587"/>
      <c r="M46" s="364"/>
      <c r="N46" s="365">
        <f>SUM(N33:N45)</f>
        <v>24000</v>
      </c>
      <c r="O46" s="365">
        <f>SUM(O33:O45)</f>
        <v>1110</v>
      </c>
      <c r="P46" s="365">
        <f>SUM(P33:P45)</f>
        <v>12000</v>
      </c>
      <c r="Q46" s="340"/>
      <c r="R46" s="340"/>
      <c r="S46" s="340"/>
      <c r="T46" s="340"/>
      <c r="U46" s="367"/>
      <c r="V46" s="587"/>
      <c r="W46" s="364"/>
      <c r="X46" s="365">
        <f>SUM(X33:X45)</f>
        <v>36000</v>
      </c>
      <c r="Y46" s="365">
        <f>SUM(Y33:Y45)</f>
        <v>1120</v>
      </c>
      <c r="Z46" s="365">
        <f>SUM(Z33:Z45)</f>
        <v>37120</v>
      </c>
      <c r="AA46" s="340"/>
      <c r="AB46" s="340"/>
      <c r="AC46" s="340"/>
      <c r="AD46" s="340"/>
      <c r="AE46" s="587"/>
      <c r="AF46" s="364"/>
      <c r="AG46" s="365">
        <f>SUM(AG33:AG45)</f>
        <v>48000</v>
      </c>
      <c r="AH46" s="365">
        <f>SUM(AH33:AH45)</f>
        <v>1130</v>
      </c>
      <c r="AI46" s="365">
        <f>SUM(AI33:AI45)</f>
        <v>49120</v>
      </c>
      <c r="AJ46" s="340"/>
      <c r="AK46" s="340"/>
      <c r="AL46" s="340"/>
      <c r="AM46" s="365"/>
      <c r="AN46" s="340"/>
    </row>
    <row r="47" spans="1:40" x14ac:dyDescent="0.25">
      <c r="B47" s="192"/>
      <c r="C47" s="65"/>
      <c r="D47" s="66"/>
      <c r="E47" s="66"/>
      <c r="F47" s="66"/>
      <c r="G47" s="67"/>
      <c r="H47" s="67"/>
      <c r="I47" s="68"/>
      <c r="J47" s="67"/>
      <c r="K47" s="67"/>
      <c r="L47" s="588"/>
      <c r="M47" s="67"/>
      <c r="N47" s="66"/>
      <c r="O47" s="66"/>
      <c r="P47" s="66"/>
      <c r="Q47" s="67"/>
      <c r="R47" s="67"/>
      <c r="S47" s="67"/>
      <c r="T47" s="67"/>
      <c r="U47" s="67"/>
      <c r="V47" s="588"/>
      <c r="W47" s="67"/>
      <c r="X47" s="66"/>
      <c r="Y47" s="66"/>
      <c r="Z47" s="66"/>
      <c r="AA47" s="67"/>
      <c r="AB47" s="67"/>
      <c r="AC47" s="67"/>
      <c r="AD47" s="67"/>
      <c r="AE47" s="588"/>
      <c r="AF47" s="67"/>
      <c r="AG47" s="66"/>
      <c r="AH47" s="66"/>
      <c r="AI47" s="66"/>
      <c r="AJ47" s="67"/>
      <c r="AK47" s="67"/>
      <c r="AL47" s="67"/>
      <c r="AM47" s="777"/>
      <c r="AN47" s="123"/>
    </row>
    <row r="48" spans="1:40" x14ac:dyDescent="0.25">
      <c r="B48" s="193"/>
      <c r="C48" s="70"/>
      <c r="D48" s="71"/>
      <c r="E48" s="72"/>
      <c r="F48" s="73"/>
      <c r="G48" s="72"/>
      <c r="H48" s="73"/>
      <c r="I48" s="73"/>
      <c r="J48" s="73"/>
      <c r="K48" s="74"/>
      <c r="L48" s="584"/>
      <c r="M48" s="75" t="s">
        <v>42</v>
      </c>
      <c r="N48" s="76">
        <f>D61</f>
        <v>12000</v>
      </c>
      <c r="O48" s="76">
        <f>E61</f>
        <v>30</v>
      </c>
      <c r="P48" s="76">
        <f>F61</f>
        <v>12000</v>
      </c>
      <c r="Q48" s="72"/>
      <c r="R48" s="73"/>
      <c r="S48" s="73"/>
      <c r="T48" s="73"/>
      <c r="U48" s="74"/>
      <c r="V48" s="584"/>
      <c r="W48" s="75" t="s">
        <v>42</v>
      </c>
      <c r="X48" s="76">
        <f>N61</f>
        <v>24000</v>
      </c>
      <c r="Y48" s="76">
        <f>O61</f>
        <v>60</v>
      </c>
      <c r="Z48" s="76">
        <f>P61</f>
        <v>24000</v>
      </c>
      <c r="AA48" s="72"/>
      <c r="AB48" s="73"/>
      <c r="AC48" s="73"/>
      <c r="AD48" s="73"/>
      <c r="AE48" s="584"/>
      <c r="AF48" s="75" t="s">
        <v>42</v>
      </c>
      <c r="AG48" s="76">
        <f>X61</f>
        <v>36000</v>
      </c>
      <c r="AH48" s="76">
        <f>Y61</f>
        <v>60</v>
      </c>
      <c r="AI48" s="76">
        <f>Z61</f>
        <v>36000</v>
      </c>
      <c r="AJ48" s="72"/>
      <c r="AK48" s="73"/>
      <c r="AL48" s="73"/>
      <c r="AM48" s="776" t="s">
        <v>221</v>
      </c>
      <c r="AN48" s="183" t="s">
        <v>36</v>
      </c>
    </row>
    <row r="49" spans="1:40" x14ac:dyDescent="0.25">
      <c r="A49" s="97" t="s">
        <v>10</v>
      </c>
      <c r="B49" s="128">
        <v>84</v>
      </c>
      <c r="C49" s="77" t="s">
        <v>19</v>
      </c>
      <c r="D49" s="78">
        <v>1000</v>
      </c>
      <c r="E49" s="78">
        <v>20</v>
      </c>
      <c r="F49" s="78">
        <v>0</v>
      </c>
      <c r="G49" s="79" t="s">
        <v>38</v>
      </c>
      <c r="H49" s="79" t="s">
        <v>38</v>
      </c>
      <c r="I49" s="80" t="s">
        <v>38</v>
      </c>
      <c r="J49" s="79"/>
      <c r="K49" s="81"/>
      <c r="L49" s="585"/>
      <c r="M49" s="77" t="s">
        <v>19</v>
      </c>
      <c r="N49" s="78">
        <v>1000</v>
      </c>
      <c r="O49" s="78">
        <v>0</v>
      </c>
      <c r="P49" s="78">
        <v>1000</v>
      </c>
      <c r="Q49" s="79" t="s">
        <v>38</v>
      </c>
      <c r="R49" s="79">
        <v>812</v>
      </c>
      <c r="S49" s="80">
        <v>44224</v>
      </c>
      <c r="T49" s="79"/>
      <c r="U49" s="81"/>
      <c r="V49" s="585"/>
      <c r="W49" s="77" t="s">
        <v>19</v>
      </c>
      <c r="X49" s="78">
        <v>1000</v>
      </c>
      <c r="Y49" s="78">
        <v>0</v>
      </c>
      <c r="Z49" s="78">
        <v>1000</v>
      </c>
      <c r="AA49" s="79" t="s">
        <v>38</v>
      </c>
      <c r="AB49" s="79">
        <v>2011</v>
      </c>
      <c r="AC49" s="80">
        <v>44592</v>
      </c>
      <c r="AD49" s="651"/>
      <c r="AE49" s="585"/>
      <c r="AF49" s="77" t="s">
        <v>19</v>
      </c>
      <c r="AG49" s="78">
        <v>1000</v>
      </c>
      <c r="AH49" s="78"/>
      <c r="AI49" s="78">
        <v>1000</v>
      </c>
      <c r="AJ49" s="79" t="s">
        <v>47</v>
      </c>
      <c r="AK49" s="79">
        <v>3350</v>
      </c>
      <c r="AL49" s="80">
        <v>44956</v>
      </c>
      <c r="AM49" s="293">
        <f>AG61+AH61-AI61</f>
        <v>60</v>
      </c>
      <c r="AN49" s="507" t="s">
        <v>1028</v>
      </c>
    </row>
    <row r="50" spans="1:40" ht="21" customHeight="1" x14ac:dyDescent="0.25">
      <c r="A50" s="120"/>
      <c r="B50" s="879" t="s">
        <v>106</v>
      </c>
      <c r="C50" s="77" t="s">
        <v>20</v>
      </c>
      <c r="D50" s="78">
        <v>1000</v>
      </c>
      <c r="E50" s="78">
        <v>10</v>
      </c>
      <c r="F50" s="78">
        <v>0</v>
      </c>
      <c r="G50" s="79" t="s">
        <v>38</v>
      </c>
      <c r="H50" s="79" t="s">
        <v>38</v>
      </c>
      <c r="I50" s="80" t="s">
        <v>38</v>
      </c>
      <c r="J50" s="79"/>
      <c r="K50" s="81"/>
      <c r="L50" s="585"/>
      <c r="M50" s="77" t="s">
        <v>20</v>
      </c>
      <c r="N50" s="78">
        <v>1000</v>
      </c>
      <c r="O50" s="78">
        <v>10</v>
      </c>
      <c r="P50" s="78">
        <v>0</v>
      </c>
      <c r="Q50" s="79" t="s">
        <v>38</v>
      </c>
      <c r="R50" s="79" t="s">
        <v>38</v>
      </c>
      <c r="S50" s="80" t="s">
        <v>38</v>
      </c>
      <c r="T50" s="79"/>
      <c r="U50" s="81"/>
      <c r="V50" s="585"/>
      <c r="W50" s="77" t="s">
        <v>20</v>
      </c>
      <c r="X50" s="78">
        <v>1000</v>
      </c>
      <c r="Y50" s="78">
        <v>0</v>
      </c>
      <c r="Z50" s="78">
        <v>1000</v>
      </c>
      <c r="AA50" s="79" t="s">
        <v>38</v>
      </c>
      <c r="AB50" s="79">
        <v>2105</v>
      </c>
      <c r="AC50" s="80">
        <v>44620</v>
      </c>
      <c r="AD50" s="558"/>
      <c r="AE50" s="585"/>
      <c r="AF50" s="77" t="s">
        <v>20</v>
      </c>
      <c r="AG50" s="78">
        <v>1000</v>
      </c>
      <c r="AH50" s="78"/>
      <c r="AI50" s="78">
        <v>1000</v>
      </c>
      <c r="AJ50" s="79" t="s">
        <v>47</v>
      </c>
      <c r="AK50" s="79">
        <v>3445</v>
      </c>
      <c r="AL50" s="80">
        <v>44985</v>
      </c>
      <c r="AM50" s="218"/>
      <c r="AN50" s="213"/>
    </row>
    <row r="51" spans="1:40" x14ac:dyDescent="0.25">
      <c r="A51" s="120"/>
      <c r="B51" s="879"/>
      <c r="C51" s="77" t="s">
        <v>21</v>
      </c>
      <c r="D51" s="78">
        <v>1000</v>
      </c>
      <c r="E51" s="78">
        <v>0</v>
      </c>
      <c r="F51" s="78">
        <v>3000</v>
      </c>
      <c r="G51" s="79" t="s">
        <v>38</v>
      </c>
      <c r="H51" s="79">
        <v>158</v>
      </c>
      <c r="I51" s="80">
        <v>43913</v>
      </c>
      <c r="J51" s="79"/>
      <c r="K51" s="81"/>
      <c r="L51" s="585"/>
      <c r="M51" s="77" t="s">
        <v>21</v>
      </c>
      <c r="N51" s="78">
        <v>1000</v>
      </c>
      <c r="O51" s="78">
        <v>0</v>
      </c>
      <c r="P51" s="78">
        <v>2000</v>
      </c>
      <c r="Q51" s="79" t="s">
        <v>38</v>
      </c>
      <c r="R51" s="79">
        <v>898</v>
      </c>
      <c r="S51" s="80">
        <v>44277</v>
      </c>
      <c r="T51" s="79"/>
      <c r="U51" s="81"/>
      <c r="V51" s="585"/>
      <c r="W51" s="77" t="s">
        <v>21</v>
      </c>
      <c r="X51" s="78">
        <v>1000</v>
      </c>
      <c r="Y51" s="78">
        <v>0</v>
      </c>
      <c r="Z51" s="78">
        <v>1000</v>
      </c>
      <c r="AA51" s="79" t="s">
        <v>38</v>
      </c>
      <c r="AB51" s="79">
        <v>2181</v>
      </c>
      <c r="AC51" s="80">
        <v>44645</v>
      </c>
      <c r="AD51" s="558"/>
      <c r="AE51" s="585"/>
      <c r="AF51" s="77" t="s">
        <v>21</v>
      </c>
      <c r="AG51" s="78">
        <v>1000</v>
      </c>
      <c r="AH51" s="78"/>
      <c r="AI51" s="78">
        <v>1000</v>
      </c>
      <c r="AJ51" s="79" t="s">
        <v>47</v>
      </c>
      <c r="AK51" s="79">
        <v>3563</v>
      </c>
      <c r="AL51" s="80">
        <v>45016</v>
      </c>
      <c r="AM51" s="218"/>
      <c r="AN51" s="213"/>
    </row>
    <row r="52" spans="1:40" x14ac:dyDescent="0.25">
      <c r="A52" s="120"/>
      <c r="B52" s="879"/>
      <c r="C52" s="77" t="s">
        <v>22</v>
      </c>
      <c r="D52" s="78">
        <v>1000</v>
      </c>
      <c r="E52" s="78">
        <v>0</v>
      </c>
      <c r="F52" s="78">
        <v>1000</v>
      </c>
      <c r="G52" s="79" t="s">
        <v>38</v>
      </c>
      <c r="H52" s="79">
        <v>200</v>
      </c>
      <c r="I52" s="80">
        <v>43935</v>
      </c>
      <c r="J52" s="79"/>
      <c r="K52" s="81"/>
      <c r="L52" s="585"/>
      <c r="M52" s="77" t="s">
        <v>22</v>
      </c>
      <c r="N52" s="78">
        <v>1000</v>
      </c>
      <c r="O52" s="78">
        <v>0</v>
      </c>
      <c r="P52" s="78">
        <v>1000</v>
      </c>
      <c r="Q52" s="79" t="s">
        <v>38</v>
      </c>
      <c r="R52" s="79">
        <v>954</v>
      </c>
      <c r="S52" s="80">
        <v>44305</v>
      </c>
      <c r="T52" s="79"/>
      <c r="U52" s="81"/>
      <c r="V52" s="585"/>
      <c r="W52" s="77" t="s">
        <v>22</v>
      </c>
      <c r="X52" s="78">
        <v>1000</v>
      </c>
      <c r="Y52" s="78">
        <v>0</v>
      </c>
      <c r="Z52" s="78">
        <v>1000</v>
      </c>
      <c r="AA52" s="79" t="s">
        <v>38</v>
      </c>
      <c r="AB52" s="79">
        <v>2260</v>
      </c>
      <c r="AC52" s="80">
        <v>44672</v>
      </c>
      <c r="AD52" s="558"/>
      <c r="AE52" s="585"/>
      <c r="AF52" s="77" t="s">
        <v>22</v>
      </c>
      <c r="AG52" s="78">
        <v>1000</v>
      </c>
      <c r="AH52" s="78"/>
      <c r="AI52" s="78">
        <v>1000</v>
      </c>
      <c r="AJ52" s="79" t="s">
        <v>47</v>
      </c>
      <c r="AK52" s="79">
        <v>3680</v>
      </c>
      <c r="AL52" s="80">
        <v>45036</v>
      </c>
      <c r="AM52" s="218"/>
      <c r="AN52" s="213" t="s">
        <v>996</v>
      </c>
    </row>
    <row r="53" spans="1:40" x14ac:dyDescent="0.25">
      <c r="A53" s="120"/>
      <c r="B53" s="879"/>
      <c r="C53" s="77" t="s">
        <v>23</v>
      </c>
      <c r="D53" s="78">
        <v>1000</v>
      </c>
      <c r="E53" s="78">
        <v>0</v>
      </c>
      <c r="F53" s="78">
        <v>1000</v>
      </c>
      <c r="G53" s="79" t="s">
        <v>38</v>
      </c>
      <c r="H53" s="79">
        <v>254</v>
      </c>
      <c r="I53" s="80">
        <v>43976</v>
      </c>
      <c r="J53" s="79"/>
      <c r="K53" s="81"/>
      <c r="L53" s="585"/>
      <c r="M53" s="77" t="s">
        <v>23</v>
      </c>
      <c r="N53" s="78">
        <v>1000</v>
      </c>
      <c r="O53" s="78">
        <v>0</v>
      </c>
      <c r="P53" s="78">
        <v>1000</v>
      </c>
      <c r="Q53" s="79" t="s">
        <v>38</v>
      </c>
      <c r="R53" s="79">
        <v>1000</v>
      </c>
      <c r="S53" s="80">
        <v>44339</v>
      </c>
      <c r="T53" s="79"/>
      <c r="U53" s="81"/>
      <c r="V53" s="585"/>
      <c r="W53" s="77" t="s">
        <v>23</v>
      </c>
      <c r="X53" s="78">
        <v>1000</v>
      </c>
      <c r="Y53" s="78">
        <v>0</v>
      </c>
      <c r="Z53" s="78">
        <v>1000</v>
      </c>
      <c r="AA53" s="79" t="s">
        <v>38</v>
      </c>
      <c r="AB53" s="79">
        <v>2346</v>
      </c>
      <c r="AC53" s="80">
        <v>44709</v>
      </c>
      <c r="AD53" s="558"/>
      <c r="AE53" s="585"/>
      <c r="AF53" s="77" t="s">
        <v>23</v>
      </c>
      <c r="AG53" s="78">
        <v>1000</v>
      </c>
      <c r="AH53" s="78"/>
      <c r="AI53" s="78">
        <v>1000</v>
      </c>
      <c r="AJ53" s="79" t="s">
        <v>47</v>
      </c>
      <c r="AK53" s="79">
        <v>3782</v>
      </c>
      <c r="AL53" s="80">
        <v>45065</v>
      </c>
      <c r="AM53" s="218"/>
      <c r="AN53" s="168"/>
    </row>
    <row r="54" spans="1:40" x14ac:dyDescent="0.25">
      <c r="A54" s="120"/>
      <c r="B54" s="879"/>
      <c r="C54" s="77" t="s">
        <v>24</v>
      </c>
      <c r="D54" s="78">
        <v>1000</v>
      </c>
      <c r="E54" s="78">
        <v>0</v>
      </c>
      <c r="F54" s="78">
        <v>1000</v>
      </c>
      <c r="G54" s="79" t="s">
        <v>38</v>
      </c>
      <c r="H54" s="79">
        <v>310</v>
      </c>
      <c r="I54" s="80">
        <v>44002</v>
      </c>
      <c r="J54" s="79"/>
      <c r="K54" s="81"/>
      <c r="L54" s="585"/>
      <c r="M54" s="77" t="s">
        <v>24</v>
      </c>
      <c r="N54" s="78">
        <v>1000</v>
      </c>
      <c r="O54" s="78">
        <v>0</v>
      </c>
      <c r="P54" s="78">
        <v>1000</v>
      </c>
      <c r="Q54" s="79" t="s">
        <v>38</v>
      </c>
      <c r="R54" s="79">
        <v>1067</v>
      </c>
      <c r="S54" s="80">
        <v>44362</v>
      </c>
      <c r="T54" s="79"/>
      <c r="U54" s="81"/>
      <c r="V54" s="585"/>
      <c r="W54" s="77" t="s">
        <v>24</v>
      </c>
      <c r="X54" s="78">
        <v>1000</v>
      </c>
      <c r="Y54" s="78">
        <v>0</v>
      </c>
      <c r="Z54" s="78">
        <v>1000</v>
      </c>
      <c r="AA54" s="79" t="s">
        <v>47</v>
      </c>
      <c r="AB54" s="79">
        <v>2450</v>
      </c>
      <c r="AC54" s="80">
        <v>44739</v>
      </c>
      <c r="AD54" s="558"/>
      <c r="AE54" s="585"/>
      <c r="AF54" s="77" t="s">
        <v>24</v>
      </c>
      <c r="AG54" s="78">
        <v>1000</v>
      </c>
      <c r="AH54" s="78"/>
      <c r="AI54" s="78">
        <v>1000</v>
      </c>
      <c r="AJ54" s="79" t="s">
        <v>47</v>
      </c>
      <c r="AK54" s="79">
        <v>3871</v>
      </c>
      <c r="AL54" s="80">
        <v>45100</v>
      </c>
      <c r="AM54" s="218"/>
      <c r="AN54" s="168"/>
    </row>
    <row r="55" spans="1:40" x14ac:dyDescent="0.25">
      <c r="A55" s="120"/>
      <c r="B55" s="879"/>
      <c r="C55" s="77" t="s">
        <v>25</v>
      </c>
      <c r="D55" s="78">
        <v>1000</v>
      </c>
      <c r="E55" s="78">
        <v>0</v>
      </c>
      <c r="F55" s="78">
        <v>1000</v>
      </c>
      <c r="G55" s="79" t="s">
        <v>38</v>
      </c>
      <c r="H55" s="79">
        <v>371</v>
      </c>
      <c r="I55" s="80">
        <v>44037</v>
      </c>
      <c r="J55" s="79"/>
      <c r="K55" s="81"/>
      <c r="L55" s="585"/>
      <c r="M55" s="77" t="s">
        <v>25</v>
      </c>
      <c r="N55" s="78">
        <v>1000</v>
      </c>
      <c r="O55" s="78">
        <v>0</v>
      </c>
      <c r="P55" s="78">
        <v>1000</v>
      </c>
      <c r="Q55" s="79" t="s">
        <v>38</v>
      </c>
      <c r="R55" s="79">
        <v>1156</v>
      </c>
      <c r="S55" s="80">
        <v>44399</v>
      </c>
      <c r="T55" s="79"/>
      <c r="U55" s="81"/>
      <c r="V55" s="585"/>
      <c r="W55" s="77" t="s">
        <v>25</v>
      </c>
      <c r="X55" s="78">
        <v>1000</v>
      </c>
      <c r="Y55" s="78">
        <v>0</v>
      </c>
      <c r="Z55" s="78">
        <v>1000</v>
      </c>
      <c r="AA55" s="79" t="s">
        <v>47</v>
      </c>
      <c r="AB55" s="79">
        <v>2541</v>
      </c>
      <c r="AC55" s="80">
        <v>44760</v>
      </c>
      <c r="AD55" s="558"/>
      <c r="AE55" s="585"/>
      <c r="AF55" s="77" t="s">
        <v>25</v>
      </c>
      <c r="AG55" s="78">
        <v>1000</v>
      </c>
      <c r="AH55" s="78"/>
      <c r="AI55" s="78">
        <v>1000</v>
      </c>
      <c r="AJ55" s="79" t="s">
        <v>47</v>
      </c>
      <c r="AK55" s="79">
        <v>3943</v>
      </c>
      <c r="AL55" s="80">
        <v>45118</v>
      </c>
      <c r="AM55" s="218"/>
      <c r="AN55" s="168"/>
    </row>
    <row r="56" spans="1:40" x14ac:dyDescent="0.25">
      <c r="A56" s="120"/>
      <c r="B56" s="879"/>
      <c r="C56" s="77" t="s">
        <v>26</v>
      </c>
      <c r="D56" s="78">
        <v>1000</v>
      </c>
      <c r="E56" s="78">
        <v>0</v>
      </c>
      <c r="F56" s="78">
        <v>1000</v>
      </c>
      <c r="G56" s="79" t="s">
        <v>38</v>
      </c>
      <c r="H56" s="79">
        <v>437</v>
      </c>
      <c r="I56" s="80">
        <v>44073</v>
      </c>
      <c r="J56" s="79"/>
      <c r="K56" s="81"/>
      <c r="L56" s="585"/>
      <c r="M56" s="77" t="s">
        <v>26</v>
      </c>
      <c r="N56" s="78">
        <v>1000</v>
      </c>
      <c r="O56" s="78">
        <v>10</v>
      </c>
      <c r="P56" s="78">
        <v>0</v>
      </c>
      <c r="Q56" s="79" t="s">
        <v>38</v>
      </c>
      <c r="R56" s="79" t="s">
        <v>38</v>
      </c>
      <c r="S56" s="80" t="s">
        <v>38</v>
      </c>
      <c r="T56" s="79"/>
      <c r="U56" s="81"/>
      <c r="V56" s="585"/>
      <c r="W56" s="77" t="s">
        <v>26</v>
      </c>
      <c r="X56" s="78">
        <v>1000</v>
      </c>
      <c r="Y56" s="78">
        <v>0</v>
      </c>
      <c r="Z56" s="78">
        <v>1000</v>
      </c>
      <c r="AA56" s="79" t="s">
        <v>47</v>
      </c>
      <c r="AB56" s="79">
        <v>2648</v>
      </c>
      <c r="AC56" s="80">
        <v>44790</v>
      </c>
      <c r="AD56" s="558"/>
      <c r="AE56" s="585"/>
      <c r="AF56" s="77" t="s">
        <v>26</v>
      </c>
      <c r="AG56" s="78">
        <v>1000</v>
      </c>
      <c r="AH56" s="78"/>
      <c r="AI56" s="78">
        <v>1000</v>
      </c>
      <c r="AJ56" s="79" t="s">
        <v>47</v>
      </c>
      <c r="AK56" s="79">
        <v>4061</v>
      </c>
      <c r="AL56" s="80">
        <v>45145</v>
      </c>
      <c r="AM56" s="218"/>
      <c r="AN56" s="213"/>
    </row>
    <row r="57" spans="1:40" x14ac:dyDescent="0.25">
      <c r="A57" s="120"/>
      <c r="B57" s="879"/>
      <c r="C57" s="77" t="s">
        <v>27</v>
      </c>
      <c r="D57" s="78">
        <v>1000</v>
      </c>
      <c r="E57" s="78">
        <v>0</v>
      </c>
      <c r="F57" s="78">
        <v>1000</v>
      </c>
      <c r="G57" s="79" t="s">
        <v>38</v>
      </c>
      <c r="H57" s="79">
        <v>507</v>
      </c>
      <c r="I57" s="80">
        <v>44101</v>
      </c>
      <c r="J57" s="79"/>
      <c r="K57" s="81"/>
      <c r="L57" s="585"/>
      <c r="M57" s="77" t="s">
        <v>27</v>
      </c>
      <c r="N57" s="78">
        <v>1000</v>
      </c>
      <c r="O57" s="78">
        <v>0</v>
      </c>
      <c r="P57" s="78">
        <v>2000</v>
      </c>
      <c r="Q57" s="79" t="s">
        <v>38</v>
      </c>
      <c r="R57" s="79">
        <v>1247</v>
      </c>
      <c r="S57" s="80">
        <v>44440</v>
      </c>
      <c r="T57" s="79"/>
      <c r="U57" s="81"/>
      <c r="V57" s="585"/>
      <c r="W57" s="77" t="s">
        <v>27</v>
      </c>
      <c r="X57" s="78">
        <v>1000</v>
      </c>
      <c r="Y57" s="78">
        <v>0</v>
      </c>
      <c r="Z57" s="78">
        <v>1000</v>
      </c>
      <c r="AA57" s="79" t="s">
        <v>47</v>
      </c>
      <c r="AB57" s="79">
        <v>2842</v>
      </c>
      <c r="AC57" s="80">
        <v>44816</v>
      </c>
      <c r="AD57" s="558"/>
      <c r="AE57" s="585"/>
      <c r="AF57" s="77" t="s">
        <v>27</v>
      </c>
      <c r="AG57" s="78"/>
      <c r="AH57" s="78"/>
      <c r="AI57" s="78"/>
      <c r="AJ57" s="79"/>
      <c r="AK57" s="79"/>
      <c r="AL57" s="80"/>
      <c r="AM57" s="218"/>
      <c r="AN57" s="213"/>
    </row>
    <row r="58" spans="1:40" x14ac:dyDescent="0.25">
      <c r="A58" s="120"/>
      <c r="B58" s="879"/>
      <c r="C58" s="77" t="s">
        <v>28</v>
      </c>
      <c r="D58" s="78">
        <v>1000</v>
      </c>
      <c r="E58" s="78">
        <v>0</v>
      </c>
      <c r="F58" s="78">
        <v>1000</v>
      </c>
      <c r="G58" s="79" t="s">
        <v>38</v>
      </c>
      <c r="H58" s="79">
        <v>563</v>
      </c>
      <c r="I58" s="80">
        <v>44128</v>
      </c>
      <c r="J58" s="79"/>
      <c r="K58" s="81"/>
      <c r="L58" s="585"/>
      <c r="M58" s="77" t="s">
        <v>28</v>
      </c>
      <c r="N58" s="78">
        <v>1000</v>
      </c>
      <c r="O58" s="78">
        <v>10</v>
      </c>
      <c r="P58" s="78">
        <v>0</v>
      </c>
      <c r="Q58" s="79" t="s">
        <v>38</v>
      </c>
      <c r="R58" s="79" t="s">
        <v>38</v>
      </c>
      <c r="S58" s="80" t="s">
        <v>38</v>
      </c>
      <c r="T58" s="79"/>
      <c r="U58" s="81"/>
      <c r="V58" s="585"/>
      <c r="W58" s="77" t="s">
        <v>28</v>
      </c>
      <c r="X58" s="78">
        <v>1000</v>
      </c>
      <c r="Y58" s="78">
        <v>0</v>
      </c>
      <c r="Z58" s="78">
        <v>1000</v>
      </c>
      <c r="AA58" s="79" t="s">
        <v>47</v>
      </c>
      <c r="AB58" s="79">
        <v>2963</v>
      </c>
      <c r="AC58" s="80">
        <v>44853</v>
      </c>
      <c r="AD58" s="558"/>
      <c r="AE58" s="585"/>
      <c r="AF58" s="77" t="s">
        <v>28</v>
      </c>
      <c r="AG58" s="78"/>
      <c r="AH58" s="78"/>
      <c r="AI58" s="78"/>
      <c r="AJ58" s="79"/>
      <c r="AK58" s="79"/>
      <c r="AL58" s="80"/>
      <c r="AM58" s="218"/>
      <c r="AN58" s="213"/>
    </row>
    <row r="59" spans="1:40" x14ac:dyDescent="0.25">
      <c r="A59" s="120"/>
      <c r="B59" s="879"/>
      <c r="C59" s="77" t="s">
        <v>29</v>
      </c>
      <c r="D59" s="78">
        <v>1000</v>
      </c>
      <c r="E59" s="78">
        <v>0</v>
      </c>
      <c r="F59" s="78">
        <v>1000</v>
      </c>
      <c r="G59" s="79" t="s">
        <v>38</v>
      </c>
      <c r="H59" s="79">
        <v>618</v>
      </c>
      <c r="I59" s="80">
        <v>44163</v>
      </c>
      <c r="J59" s="79"/>
      <c r="K59" s="81"/>
      <c r="L59" s="585"/>
      <c r="M59" s="77" t="s">
        <v>29</v>
      </c>
      <c r="N59" s="78">
        <v>1000</v>
      </c>
      <c r="O59" s="78">
        <v>0</v>
      </c>
      <c r="P59" s="78">
        <v>2000</v>
      </c>
      <c r="Q59" s="79" t="s">
        <v>38</v>
      </c>
      <c r="R59" s="79">
        <v>1654</v>
      </c>
      <c r="S59" s="80">
        <v>44515</v>
      </c>
      <c r="T59" s="79"/>
      <c r="U59" s="81"/>
      <c r="V59" s="585"/>
      <c r="W59" s="77" t="s">
        <v>29</v>
      </c>
      <c r="X59" s="78">
        <v>1000</v>
      </c>
      <c r="Y59" s="78">
        <v>0</v>
      </c>
      <c r="Z59" s="78">
        <v>1000</v>
      </c>
      <c r="AA59" s="79" t="s">
        <v>47</v>
      </c>
      <c r="AB59" s="79">
        <v>3031</v>
      </c>
      <c r="AC59" s="80">
        <v>44874</v>
      </c>
      <c r="AD59" s="558"/>
      <c r="AE59" s="585"/>
      <c r="AF59" s="77" t="s">
        <v>29</v>
      </c>
      <c r="AG59" s="78"/>
      <c r="AH59" s="78"/>
      <c r="AI59" s="78"/>
      <c r="AJ59" s="79"/>
      <c r="AK59" s="79"/>
      <c r="AL59" s="80"/>
      <c r="AM59" s="218"/>
      <c r="AN59" s="213"/>
    </row>
    <row r="60" spans="1:40" x14ac:dyDescent="0.25">
      <c r="A60" s="120"/>
      <c r="B60" s="879"/>
      <c r="C60" s="83" t="s">
        <v>30</v>
      </c>
      <c r="D60" s="84">
        <v>1000</v>
      </c>
      <c r="E60" s="78">
        <v>0</v>
      </c>
      <c r="F60" s="78">
        <v>1000</v>
      </c>
      <c r="G60" s="79" t="s">
        <v>38</v>
      </c>
      <c r="H60" s="79">
        <v>673</v>
      </c>
      <c r="I60" s="80">
        <v>44190</v>
      </c>
      <c r="J60" s="85"/>
      <c r="K60" s="86"/>
      <c r="L60" s="586"/>
      <c r="M60" s="83" t="s">
        <v>30</v>
      </c>
      <c r="N60" s="84">
        <v>1000</v>
      </c>
      <c r="O60" s="78">
        <v>0</v>
      </c>
      <c r="P60" s="78">
        <v>1000</v>
      </c>
      <c r="Q60" s="79" t="s">
        <v>38</v>
      </c>
      <c r="R60" s="79">
        <v>1655</v>
      </c>
      <c r="S60" s="80">
        <v>44560</v>
      </c>
      <c r="T60" s="79"/>
      <c r="U60" s="81"/>
      <c r="V60" s="586"/>
      <c r="W60" s="83" t="s">
        <v>30</v>
      </c>
      <c r="X60" s="84">
        <v>1000</v>
      </c>
      <c r="Y60" s="78">
        <v>0</v>
      </c>
      <c r="Z60" s="78">
        <v>1000</v>
      </c>
      <c r="AA60" s="79" t="s">
        <v>47</v>
      </c>
      <c r="AB60" s="79">
        <v>3156</v>
      </c>
      <c r="AC60" s="80">
        <v>44925</v>
      </c>
      <c r="AD60" s="558"/>
      <c r="AE60" s="586"/>
      <c r="AF60" s="83" t="s">
        <v>30</v>
      </c>
      <c r="AG60" s="84"/>
      <c r="AH60" s="78"/>
      <c r="AI60" s="78"/>
      <c r="AJ60" s="79"/>
      <c r="AK60" s="79"/>
      <c r="AL60" s="80"/>
      <c r="AM60" s="215"/>
      <c r="AN60" s="219"/>
    </row>
    <row r="61" spans="1:40" x14ac:dyDescent="0.25">
      <c r="A61" s="121"/>
      <c r="B61" s="880"/>
      <c r="C61" s="89"/>
      <c r="D61" s="90">
        <f>SUM(D49:D60)</f>
        <v>12000</v>
      </c>
      <c r="E61" s="90">
        <f>SUM(E49:E60)</f>
        <v>30</v>
      </c>
      <c r="F61" s="90">
        <f>SUM(F49:F60)</f>
        <v>12000</v>
      </c>
      <c r="G61" s="91"/>
      <c r="H61" s="91"/>
      <c r="I61" s="92"/>
      <c r="J61" s="91"/>
      <c r="K61" s="93"/>
      <c r="L61" s="587"/>
      <c r="M61" s="89"/>
      <c r="N61" s="90">
        <f>SUM(N48:N60)</f>
        <v>24000</v>
      </c>
      <c r="O61" s="90">
        <f>SUM(O48:O60)</f>
        <v>60</v>
      </c>
      <c r="P61" s="90">
        <f>SUM(P48:P60)</f>
        <v>24000</v>
      </c>
      <c r="Q61" s="91"/>
      <c r="R61" s="91"/>
      <c r="S61" s="91"/>
      <c r="T61" s="91"/>
      <c r="U61" s="93"/>
      <c r="V61" s="587"/>
      <c r="W61" s="89"/>
      <c r="X61" s="90">
        <f>SUM(X48:X60)</f>
        <v>36000</v>
      </c>
      <c r="Y61" s="90">
        <f>SUM(Y48:Y60)</f>
        <v>60</v>
      </c>
      <c r="Z61" s="90">
        <f>SUM(Z48:Z60)</f>
        <v>36000</v>
      </c>
      <c r="AA61" s="91"/>
      <c r="AB61" s="91"/>
      <c r="AC61" s="91"/>
      <c r="AD61" s="91"/>
      <c r="AE61" s="587"/>
      <c r="AF61" s="89"/>
      <c r="AG61" s="90">
        <f>SUM(AG48:AG60)</f>
        <v>44000</v>
      </c>
      <c r="AH61" s="90">
        <f>SUM(AH48:AH60)</f>
        <v>60</v>
      </c>
      <c r="AI61" s="90">
        <f>SUM(AI48:AI60)</f>
        <v>44000</v>
      </c>
      <c r="AJ61" s="91"/>
      <c r="AK61" s="91"/>
      <c r="AL61" s="91"/>
      <c r="AM61" s="151"/>
      <c r="AN61" s="152"/>
    </row>
    <row r="62" spans="1:40" x14ac:dyDescent="0.25">
      <c r="A62" s="404"/>
      <c r="B62" s="330"/>
      <c r="C62" s="344"/>
      <c r="D62" s="345"/>
      <c r="E62" s="345"/>
      <c r="F62" s="345"/>
      <c r="G62" s="346"/>
      <c r="H62" s="346"/>
      <c r="I62" s="347"/>
      <c r="J62" s="346"/>
      <c r="K62" s="346"/>
      <c r="L62" s="588"/>
      <c r="M62" s="346"/>
      <c r="N62" s="345"/>
      <c r="O62" s="345"/>
      <c r="P62" s="345"/>
      <c r="Q62" s="346"/>
      <c r="R62" s="346"/>
      <c r="S62" s="346"/>
      <c r="T62" s="346"/>
      <c r="U62" s="346"/>
      <c r="V62" s="588"/>
      <c r="W62" s="346"/>
      <c r="X62" s="345"/>
      <c r="Y62" s="345"/>
      <c r="Z62" s="345"/>
      <c r="AA62" s="346"/>
      <c r="AB62" s="346"/>
      <c r="AC62" s="346"/>
      <c r="AD62" s="346"/>
      <c r="AE62" s="588"/>
      <c r="AF62" s="346"/>
      <c r="AG62" s="345"/>
      <c r="AH62" s="345"/>
      <c r="AI62" s="345"/>
      <c r="AJ62" s="346"/>
      <c r="AK62" s="346"/>
      <c r="AL62" s="346"/>
      <c r="AM62" s="778"/>
      <c r="AN62" s="348"/>
    </row>
    <row r="63" spans="1:40" x14ac:dyDescent="0.25">
      <c r="A63" s="404"/>
      <c r="B63" s="331"/>
      <c r="C63" s="350"/>
      <c r="D63" s="351"/>
      <c r="E63" s="352"/>
      <c r="F63" s="353"/>
      <c r="G63" s="352"/>
      <c r="H63" s="353"/>
      <c r="I63" s="353"/>
      <c r="J63" s="353"/>
      <c r="K63" s="354"/>
      <c r="L63" s="584"/>
      <c r="M63" s="355" t="s">
        <v>42</v>
      </c>
      <c r="N63" s="356">
        <f>D76</f>
        <v>12000</v>
      </c>
      <c r="O63" s="356">
        <f>E76</f>
        <v>0</v>
      </c>
      <c r="P63" s="356">
        <f>F76</f>
        <v>12000</v>
      </c>
      <c r="Q63" s="352"/>
      <c r="R63" s="353"/>
      <c r="S63" s="353"/>
      <c r="T63" s="353"/>
      <c r="U63" s="354"/>
      <c r="V63" s="584"/>
      <c r="W63" s="355" t="s">
        <v>42</v>
      </c>
      <c r="X63" s="356">
        <f>N76</f>
        <v>23500</v>
      </c>
      <c r="Y63" s="356">
        <f>O76</f>
        <v>0</v>
      </c>
      <c r="Z63" s="356">
        <f>P76</f>
        <v>23500</v>
      </c>
      <c r="AA63" s="352"/>
      <c r="AB63" s="353"/>
      <c r="AC63" s="353"/>
      <c r="AD63" s="353"/>
      <c r="AE63" s="584"/>
      <c r="AF63" s="355" t="s">
        <v>42</v>
      </c>
      <c r="AG63" s="356">
        <f>X76</f>
        <v>35000</v>
      </c>
      <c r="AH63" s="356">
        <f>Y76</f>
        <v>0</v>
      </c>
      <c r="AI63" s="356">
        <f>Z76</f>
        <v>35000</v>
      </c>
      <c r="AJ63" s="352"/>
      <c r="AK63" s="353"/>
      <c r="AL63" s="353"/>
      <c r="AM63" s="776" t="s">
        <v>221</v>
      </c>
      <c r="AN63" s="183" t="s">
        <v>36</v>
      </c>
    </row>
    <row r="64" spans="1:40" x14ac:dyDescent="0.25">
      <c r="A64" s="368" t="s">
        <v>10</v>
      </c>
      <c r="B64" s="332">
        <v>85</v>
      </c>
      <c r="C64" s="357" t="s">
        <v>19</v>
      </c>
      <c r="D64" s="124">
        <v>1000</v>
      </c>
      <c r="E64" s="124">
        <v>0</v>
      </c>
      <c r="F64" s="124">
        <v>1000</v>
      </c>
      <c r="G64" s="125" t="s">
        <v>38</v>
      </c>
      <c r="H64" s="125">
        <v>17</v>
      </c>
      <c r="I64" s="129">
        <v>43832</v>
      </c>
      <c r="J64" s="125"/>
      <c r="K64" s="358"/>
      <c r="L64" s="585"/>
      <c r="M64" s="357" t="s">
        <v>19</v>
      </c>
      <c r="N64" s="124">
        <v>1000</v>
      </c>
      <c r="O64" s="124">
        <v>0</v>
      </c>
      <c r="P64" s="124">
        <v>11500</v>
      </c>
      <c r="Q64" s="125" t="s">
        <v>38</v>
      </c>
      <c r="R64" s="125">
        <v>705</v>
      </c>
      <c r="S64" s="129">
        <v>44203</v>
      </c>
      <c r="T64" s="125"/>
      <c r="U64" s="358"/>
      <c r="V64" s="585"/>
      <c r="W64" s="357" t="s">
        <v>19</v>
      </c>
      <c r="X64" s="124">
        <v>1000</v>
      </c>
      <c r="Y64" s="124">
        <v>0</v>
      </c>
      <c r="Z64" s="124">
        <v>11500</v>
      </c>
      <c r="AA64" s="125" t="s">
        <v>47</v>
      </c>
      <c r="AB64" s="125">
        <v>1642</v>
      </c>
      <c r="AC64" s="129">
        <v>44571</v>
      </c>
      <c r="AD64" s="426"/>
      <c r="AE64" s="585"/>
      <c r="AF64" s="357" t="s">
        <v>19</v>
      </c>
      <c r="AG64" s="124">
        <v>1000</v>
      </c>
      <c r="AH64" s="124"/>
      <c r="AI64" s="124">
        <v>3000</v>
      </c>
      <c r="AJ64" s="125" t="s">
        <v>47</v>
      </c>
      <c r="AK64" s="125">
        <v>3284</v>
      </c>
      <c r="AL64" s="129">
        <v>44934</v>
      </c>
      <c r="AM64" s="341">
        <f>AG76+AH76-AI76</f>
        <v>0</v>
      </c>
      <c r="AN64" s="342" t="s">
        <v>979</v>
      </c>
    </row>
    <row r="65" spans="1:40" ht="21" customHeight="1" x14ac:dyDescent="0.25">
      <c r="A65" s="359"/>
      <c r="B65" s="877" t="s">
        <v>267</v>
      </c>
      <c r="C65" s="357" t="s">
        <v>20</v>
      </c>
      <c r="D65" s="124">
        <v>1000</v>
      </c>
      <c r="E65" s="124">
        <v>0</v>
      </c>
      <c r="F65" s="124">
        <v>1000</v>
      </c>
      <c r="G65" s="125" t="s">
        <v>38</v>
      </c>
      <c r="H65" s="125">
        <v>69</v>
      </c>
      <c r="I65" s="129">
        <v>43869</v>
      </c>
      <c r="J65" s="125"/>
      <c r="K65" s="358"/>
      <c r="L65" s="585"/>
      <c r="M65" s="357" t="s">
        <v>20</v>
      </c>
      <c r="N65" s="124">
        <v>1000</v>
      </c>
      <c r="O65" s="124">
        <v>0</v>
      </c>
      <c r="P65" s="124">
        <v>0</v>
      </c>
      <c r="Q65" s="125" t="s">
        <v>38</v>
      </c>
      <c r="R65" s="125" t="s">
        <v>38</v>
      </c>
      <c r="S65" s="129" t="s">
        <v>38</v>
      </c>
      <c r="T65" s="125"/>
      <c r="U65" s="358"/>
      <c r="V65" s="585"/>
      <c r="W65" s="357" t="s">
        <v>20</v>
      </c>
      <c r="X65" s="124">
        <v>1000</v>
      </c>
      <c r="Y65" s="124">
        <v>0</v>
      </c>
      <c r="Z65" s="124">
        <v>0</v>
      </c>
      <c r="AA65" s="125" t="s">
        <v>38</v>
      </c>
      <c r="AB65" s="125" t="s">
        <v>38</v>
      </c>
      <c r="AC65" s="129" t="s">
        <v>38</v>
      </c>
      <c r="AD65" s="629"/>
      <c r="AE65" s="585"/>
      <c r="AF65" s="357" t="s">
        <v>20</v>
      </c>
      <c r="AG65" s="124">
        <v>1000</v>
      </c>
      <c r="AH65" s="124"/>
      <c r="AI65" s="124"/>
      <c r="AJ65" s="125"/>
      <c r="AK65" s="125"/>
      <c r="AL65" s="129"/>
      <c r="AM65" s="336"/>
      <c r="AN65" s="335"/>
    </row>
    <row r="66" spans="1:40" x14ac:dyDescent="0.25">
      <c r="A66" s="359"/>
      <c r="B66" s="877"/>
      <c r="C66" s="357" t="s">
        <v>21</v>
      </c>
      <c r="D66" s="124">
        <v>1000</v>
      </c>
      <c r="E66" s="124">
        <v>0</v>
      </c>
      <c r="F66" s="124">
        <v>1000</v>
      </c>
      <c r="G66" s="125" t="s">
        <v>38</v>
      </c>
      <c r="H66" s="125">
        <v>118</v>
      </c>
      <c r="I66" s="129">
        <v>43895</v>
      </c>
      <c r="J66" s="125"/>
      <c r="K66" s="358"/>
      <c r="L66" s="585"/>
      <c r="M66" s="357" t="s">
        <v>21</v>
      </c>
      <c r="N66" s="124">
        <v>1000</v>
      </c>
      <c r="O66" s="124">
        <v>0</v>
      </c>
      <c r="P66" s="124">
        <v>0</v>
      </c>
      <c r="Q66" s="125" t="s">
        <v>38</v>
      </c>
      <c r="R66" s="125" t="s">
        <v>38</v>
      </c>
      <c r="S66" s="129" t="s">
        <v>38</v>
      </c>
      <c r="T66" s="125"/>
      <c r="U66" s="358"/>
      <c r="V66" s="585"/>
      <c r="W66" s="357" t="s">
        <v>21</v>
      </c>
      <c r="X66" s="124">
        <v>1000</v>
      </c>
      <c r="Y66" s="124">
        <v>0</v>
      </c>
      <c r="Z66" s="124">
        <v>0</v>
      </c>
      <c r="AA66" s="125" t="s">
        <v>38</v>
      </c>
      <c r="AB66" s="125" t="s">
        <v>38</v>
      </c>
      <c r="AC66" s="129" t="s">
        <v>38</v>
      </c>
      <c r="AD66" s="629"/>
      <c r="AE66" s="585"/>
      <c r="AF66" s="357" t="s">
        <v>21</v>
      </c>
      <c r="AG66" s="124">
        <v>1000</v>
      </c>
      <c r="AH66" s="124"/>
      <c r="AI66" s="124"/>
      <c r="AJ66" s="125"/>
      <c r="AK66" s="125"/>
      <c r="AL66" s="129"/>
      <c r="AM66" s="336"/>
      <c r="AN66" s="335"/>
    </row>
    <row r="67" spans="1:40" x14ac:dyDescent="0.25">
      <c r="A67" s="359"/>
      <c r="B67" s="877"/>
      <c r="C67" s="357" t="s">
        <v>22</v>
      </c>
      <c r="D67" s="124">
        <v>1000</v>
      </c>
      <c r="E67" s="124">
        <v>0</v>
      </c>
      <c r="F67" s="124">
        <v>1000</v>
      </c>
      <c r="G67" s="125" t="s">
        <v>38</v>
      </c>
      <c r="H67" s="125">
        <v>172</v>
      </c>
      <c r="I67" s="129">
        <v>43928</v>
      </c>
      <c r="J67" s="125"/>
      <c r="K67" s="358"/>
      <c r="L67" s="585"/>
      <c r="M67" s="357" t="s">
        <v>22</v>
      </c>
      <c r="N67" s="124">
        <v>1000</v>
      </c>
      <c r="O67" s="124">
        <v>0</v>
      </c>
      <c r="P67" s="124">
        <v>0</v>
      </c>
      <c r="Q67" s="125" t="s">
        <v>38</v>
      </c>
      <c r="R67" s="125" t="s">
        <v>38</v>
      </c>
      <c r="S67" s="129" t="s">
        <v>38</v>
      </c>
      <c r="T67" s="125"/>
      <c r="U67" s="358"/>
      <c r="V67" s="585"/>
      <c r="W67" s="357" t="s">
        <v>22</v>
      </c>
      <c r="X67" s="124">
        <v>1000</v>
      </c>
      <c r="Y67" s="124">
        <v>0</v>
      </c>
      <c r="Z67" s="124">
        <v>0</v>
      </c>
      <c r="AA67" s="125" t="s">
        <v>38</v>
      </c>
      <c r="AB67" s="125" t="s">
        <v>38</v>
      </c>
      <c r="AC67" s="129" t="s">
        <v>38</v>
      </c>
      <c r="AD67" s="629"/>
      <c r="AE67" s="585"/>
      <c r="AF67" s="357" t="s">
        <v>22</v>
      </c>
      <c r="AG67" s="124">
        <v>1000</v>
      </c>
      <c r="AH67" s="124"/>
      <c r="AI67" s="124">
        <v>3000</v>
      </c>
      <c r="AJ67" s="125" t="s">
        <v>47</v>
      </c>
      <c r="AK67" s="125">
        <v>3598</v>
      </c>
      <c r="AL67" s="129">
        <v>45021</v>
      </c>
      <c r="AM67" s="336"/>
      <c r="AN67" s="335"/>
    </row>
    <row r="68" spans="1:40" x14ac:dyDescent="0.25">
      <c r="A68" s="359"/>
      <c r="B68" s="877"/>
      <c r="C68" s="357" t="s">
        <v>23</v>
      </c>
      <c r="D68" s="124">
        <v>1000</v>
      </c>
      <c r="E68" s="124">
        <v>0</v>
      </c>
      <c r="F68" s="124">
        <v>1000</v>
      </c>
      <c r="G68" s="125" t="s">
        <v>38</v>
      </c>
      <c r="H68" s="125">
        <v>213</v>
      </c>
      <c r="I68" s="129">
        <v>43955</v>
      </c>
      <c r="J68" s="125"/>
      <c r="K68" s="358"/>
      <c r="L68" s="585"/>
      <c r="M68" s="357" t="s">
        <v>23</v>
      </c>
      <c r="N68" s="124">
        <v>1000</v>
      </c>
      <c r="O68" s="124">
        <v>0</v>
      </c>
      <c r="P68" s="124">
        <v>0</v>
      </c>
      <c r="Q68" s="125" t="s">
        <v>38</v>
      </c>
      <c r="R68" s="125" t="s">
        <v>38</v>
      </c>
      <c r="S68" s="129" t="s">
        <v>38</v>
      </c>
      <c r="T68" s="125"/>
      <c r="U68" s="358"/>
      <c r="V68" s="585"/>
      <c r="W68" s="357" t="s">
        <v>23</v>
      </c>
      <c r="X68" s="124">
        <v>1000</v>
      </c>
      <c r="Y68" s="124">
        <v>0</v>
      </c>
      <c r="Z68" s="124">
        <v>0</v>
      </c>
      <c r="AA68" s="125" t="s">
        <v>38</v>
      </c>
      <c r="AB68" s="125" t="s">
        <v>38</v>
      </c>
      <c r="AC68" s="129" t="s">
        <v>38</v>
      </c>
      <c r="AD68" s="629"/>
      <c r="AE68" s="585"/>
      <c r="AF68" s="357" t="s">
        <v>23</v>
      </c>
      <c r="AG68" s="124">
        <v>1000</v>
      </c>
      <c r="AH68" s="124"/>
      <c r="AI68" s="124"/>
      <c r="AJ68" s="125"/>
      <c r="AK68" s="125"/>
      <c r="AL68" s="129"/>
      <c r="AM68" s="336"/>
      <c r="AN68" s="335"/>
    </row>
    <row r="69" spans="1:40" x14ac:dyDescent="0.25">
      <c r="A69" s="359"/>
      <c r="B69" s="877"/>
      <c r="C69" s="357" t="s">
        <v>24</v>
      </c>
      <c r="D69" s="124">
        <v>1000</v>
      </c>
      <c r="E69" s="124">
        <v>0</v>
      </c>
      <c r="F69" s="124">
        <v>1000</v>
      </c>
      <c r="G69" s="125" t="s">
        <v>38</v>
      </c>
      <c r="H69" s="125">
        <v>279</v>
      </c>
      <c r="I69" s="129">
        <v>43988</v>
      </c>
      <c r="J69" s="125"/>
      <c r="K69" s="358"/>
      <c r="L69" s="585"/>
      <c r="M69" s="357" t="s">
        <v>24</v>
      </c>
      <c r="N69" s="124">
        <v>1000</v>
      </c>
      <c r="O69" s="124">
        <v>0</v>
      </c>
      <c r="P69" s="124">
        <v>0</v>
      </c>
      <c r="Q69" s="125" t="s">
        <v>38</v>
      </c>
      <c r="R69" s="125" t="s">
        <v>38</v>
      </c>
      <c r="S69" s="129" t="s">
        <v>38</v>
      </c>
      <c r="T69" s="125"/>
      <c r="U69" s="358"/>
      <c r="V69" s="585"/>
      <c r="W69" s="357" t="s">
        <v>24</v>
      </c>
      <c r="X69" s="124">
        <v>1000</v>
      </c>
      <c r="Y69" s="124">
        <v>0</v>
      </c>
      <c r="Z69" s="124">
        <v>0</v>
      </c>
      <c r="AA69" s="125" t="s">
        <v>38</v>
      </c>
      <c r="AB69" s="125" t="s">
        <v>38</v>
      </c>
      <c r="AC69" s="129" t="s">
        <v>38</v>
      </c>
      <c r="AD69" s="629"/>
      <c r="AE69" s="585"/>
      <c r="AF69" s="357" t="s">
        <v>24</v>
      </c>
      <c r="AG69" s="124">
        <v>1000</v>
      </c>
      <c r="AH69" s="124"/>
      <c r="AI69" s="124"/>
      <c r="AJ69" s="125"/>
      <c r="AK69" s="125"/>
      <c r="AL69" s="129"/>
      <c r="AM69" s="336"/>
      <c r="AN69" s="335"/>
    </row>
    <row r="70" spans="1:40" x14ac:dyDescent="0.25">
      <c r="A70" s="359"/>
      <c r="B70" s="877"/>
      <c r="C70" s="357" t="s">
        <v>25</v>
      </c>
      <c r="D70" s="124">
        <v>1000</v>
      </c>
      <c r="E70" s="124">
        <v>0</v>
      </c>
      <c r="F70" s="124">
        <v>1000</v>
      </c>
      <c r="G70" s="125" t="s">
        <v>38</v>
      </c>
      <c r="H70" s="125">
        <v>339</v>
      </c>
      <c r="I70" s="129">
        <v>44017</v>
      </c>
      <c r="J70" s="125"/>
      <c r="K70" s="358"/>
      <c r="L70" s="585"/>
      <c r="M70" s="357" t="s">
        <v>25</v>
      </c>
      <c r="N70" s="124">
        <v>1000</v>
      </c>
      <c r="O70" s="124">
        <v>0</v>
      </c>
      <c r="P70" s="124">
        <v>0</v>
      </c>
      <c r="Q70" s="125" t="s">
        <v>38</v>
      </c>
      <c r="R70" s="125" t="s">
        <v>38</v>
      </c>
      <c r="S70" s="129" t="s">
        <v>38</v>
      </c>
      <c r="T70" s="125"/>
      <c r="U70" s="358"/>
      <c r="V70" s="585"/>
      <c r="W70" s="357" t="s">
        <v>25</v>
      </c>
      <c r="X70" s="124">
        <v>1000</v>
      </c>
      <c r="Y70" s="124">
        <v>0</v>
      </c>
      <c r="Z70" s="124">
        <v>0</v>
      </c>
      <c r="AA70" s="125" t="s">
        <v>38</v>
      </c>
      <c r="AB70" s="125" t="s">
        <v>38</v>
      </c>
      <c r="AC70" s="129" t="s">
        <v>38</v>
      </c>
      <c r="AD70" s="629"/>
      <c r="AE70" s="585"/>
      <c r="AF70" s="357" t="s">
        <v>25</v>
      </c>
      <c r="AG70" s="124">
        <v>1000</v>
      </c>
      <c r="AH70" s="124"/>
      <c r="AI70" s="124">
        <v>3000</v>
      </c>
      <c r="AJ70" s="125" t="s">
        <v>1034</v>
      </c>
      <c r="AK70" s="125">
        <v>3964</v>
      </c>
      <c r="AL70" s="129">
        <v>45118</v>
      </c>
      <c r="AM70" s="336"/>
      <c r="AN70" s="335"/>
    </row>
    <row r="71" spans="1:40" x14ac:dyDescent="0.25">
      <c r="A71" s="359"/>
      <c r="B71" s="877"/>
      <c r="C71" s="357" t="s">
        <v>26</v>
      </c>
      <c r="D71" s="124">
        <v>1000</v>
      </c>
      <c r="E71" s="124">
        <v>0</v>
      </c>
      <c r="F71" s="124">
        <v>1000</v>
      </c>
      <c r="G71" s="125" t="s">
        <v>38</v>
      </c>
      <c r="H71" s="125">
        <v>379</v>
      </c>
      <c r="I71" s="129">
        <v>44050</v>
      </c>
      <c r="J71" s="125"/>
      <c r="K71" s="358"/>
      <c r="L71" s="585"/>
      <c r="M71" s="357" t="s">
        <v>26</v>
      </c>
      <c r="N71" s="124">
        <v>1000</v>
      </c>
      <c r="O71" s="124">
        <v>0</v>
      </c>
      <c r="P71" s="124">
        <v>0</v>
      </c>
      <c r="Q71" s="125" t="s">
        <v>38</v>
      </c>
      <c r="R71" s="125" t="s">
        <v>38</v>
      </c>
      <c r="S71" s="129" t="s">
        <v>38</v>
      </c>
      <c r="T71" s="125"/>
      <c r="U71" s="358"/>
      <c r="V71" s="585"/>
      <c r="W71" s="357" t="s">
        <v>26</v>
      </c>
      <c r="X71" s="124">
        <v>1000</v>
      </c>
      <c r="Y71" s="124">
        <v>0</v>
      </c>
      <c r="Z71" s="124">
        <v>0</v>
      </c>
      <c r="AA71" s="125" t="s">
        <v>38</v>
      </c>
      <c r="AB71" s="125" t="s">
        <v>38</v>
      </c>
      <c r="AC71" s="129" t="s">
        <v>38</v>
      </c>
      <c r="AD71" s="629"/>
      <c r="AE71" s="585"/>
      <c r="AF71" s="357" t="s">
        <v>26</v>
      </c>
      <c r="AG71" s="124">
        <v>1000</v>
      </c>
      <c r="AH71" s="124"/>
      <c r="AI71" s="124"/>
      <c r="AJ71" s="125"/>
      <c r="AK71" s="125"/>
      <c r="AL71" s="129"/>
      <c r="AM71" s="336"/>
      <c r="AN71" s="335"/>
    </row>
    <row r="72" spans="1:40" x14ac:dyDescent="0.25">
      <c r="A72" s="359"/>
      <c r="B72" s="877"/>
      <c r="C72" s="357" t="s">
        <v>27</v>
      </c>
      <c r="D72" s="124">
        <v>1000</v>
      </c>
      <c r="E72" s="124">
        <v>0</v>
      </c>
      <c r="F72" s="124">
        <v>1000</v>
      </c>
      <c r="G72" s="125" t="s">
        <v>38</v>
      </c>
      <c r="H72" s="125">
        <v>459</v>
      </c>
      <c r="I72" s="129">
        <v>44083</v>
      </c>
      <c r="J72" s="125"/>
      <c r="K72" s="358"/>
      <c r="L72" s="585"/>
      <c r="M72" s="357" t="s">
        <v>27</v>
      </c>
      <c r="N72" s="124">
        <v>1000</v>
      </c>
      <c r="O72" s="124">
        <v>0</v>
      </c>
      <c r="P72" s="124">
        <v>0</v>
      </c>
      <c r="Q72" s="125" t="s">
        <v>38</v>
      </c>
      <c r="R72" s="125" t="s">
        <v>38</v>
      </c>
      <c r="S72" s="129" t="s">
        <v>38</v>
      </c>
      <c r="T72" s="125"/>
      <c r="U72" s="358"/>
      <c r="V72" s="585"/>
      <c r="W72" s="357" t="s">
        <v>27</v>
      </c>
      <c r="X72" s="124">
        <v>1000</v>
      </c>
      <c r="Y72" s="124">
        <v>0</v>
      </c>
      <c r="Z72" s="124">
        <v>0</v>
      </c>
      <c r="AA72" s="125" t="s">
        <v>38</v>
      </c>
      <c r="AB72" s="125" t="s">
        <v>38</v>
      </c>
      <c r="AC72" s="129" t="s">
        <v>38</v>
      </c>
      <c r="AD72" s="629"/>
      <c r="AE72" s="585"/>
      <c r="AF72" s="357" t="s">
        <v>27</v>
      </c>
      <c r="AG72" s="124">
        <v>1000</v>
      </c>
      <c r="AH72" s="124"/>
      <c r="AI72" s="124"/>
      <c r="AJ72" s="125"/>
      <c r="AK72" s="125"/>
      <c r="AL72" s="129"/>
      <c r="AM72" s="336"/>
      <c r="AN72" s="335"/>
    </row>
    <row r="73" spans="1:40" x14ac:dyDescent="0.25">
      <c r="A73" s="359"/>
      <c r="B73" s="877"/>
      <c r="C73" s="357" t="s">
        <v>28</v>
      </c>
      <c r="D73" s="124">
        <v>1000</v>
      </c>
      <c r="E73" s="124">
        <v>0</v>
      </c>
      <c r="F73" s="124">
        <v>1000</v>
      </c>
      <c r="G73" s="125" t="s">
        <v>38</v>
      </c>
      <c r="H73" s="125">
        <v>539</v>
      </c>
      <c r="I73" s="129">
        <v>44113</v>
      </c>
      <c r="J73" s="125"/>
      <c r="K73" s="358"/>
      <c r="L73" s="585"/>
      <c r="M73" s="357" t="s">
        <v>28</v>
      </c>
      <c r="N73" s="124">
        <v>1000</v>
      </c>
      <c r="O73" s="124">
        <v>0</v>
      </c>
      <c r="P73" s="124">
        <v>0</v>
      </c>
      <c r="Q73" s="125" t="s">
        <v>38</v>
      </c>
      <c r="R73" s="125" t="s">
        <v>38</v>
      </c>
      <c r="S73" s="129" t="s">
        <v>38</v>
      </c>
      <c r="T73" s="125"/>
      <c r="U73" s="358"/>
      <c r="V73" s="585"/>
      <c r="W73" s="357" t="s">
        <v>28</v>
      </c>
      <c r="X73" s="124">
        <v>1000</v>
      </c>
      <c r="Y73" s="124">
        <v>0</v>
      </c>
      <c r="Z73" s="124">
        <v>0</v>
      </c>
      <c r="AA73" s="125" t="s">
        <v>38</v>
      </c>
      <c r="AB73" s="125" t="s">
        <v>38</v>
      </c>
      <c r="AC73" s="129" t="s">
        <v>38</v>
      </c>
      <c r="AD73" s="629"/>
      <c r="AE73" s="585"/>
      <c r="AF73" s="357" t="s">
        <v>28</v>
      </c>
      <c r="AG73" s="124"/>
      <c r="AH73" s="124"/>
      <c r="AI73" s="124"/>
      <c r="AJ73" s="125"/>
      <c r="AK73" s="125"/>
      <c r="AL73" s="129"/>
      <c r="AM73" s="336"/>
      <c r="AN73" s="335"/>
    </row>
    <row r="74" spans="1:40" x14ac:dyDescent="0.25">
      <c r="A74" s="359"/>
      <c r="B74" s="877"/>
      <c r="C74" s="357" t="s">
        <v>29</v>
      </c>
      <c r="D74" s="124">
        <v>1000</v>
      </c>
      <c r="E74" s="124">
        <v>0</v>
      </c>
      <c r="F74" s="124">
        <v>1000</v>
      </c>
      <c r="G74" s="125" t="s">
        <v>38</v>
      </c>
      <c r="H74" s="125">
        <v>588</v>
      </c>
      <c r="I74" s="129">
        <v>44144</v>
      </c>
      <c r="J74" s="125"/>
      <c r="K74" s="358"/>
      <c r="L74" s="585"/>
      <c r="M74" s="357" t="s">
        <v>29</v>
      </c>
      <c r="N74" s="124">
        <v>1000</v>
      </c>
      <c r="O74" s="124">
        <v>0</v>
      </c>
      <c r="P74" s="124">
        <v>0</v>
      </c>
      <c r="Q74" s="125" t="s">
        <v>38</v>
      </c>
      <c r="R74" s="125" t="s">
        <v>38</v>
      </c>
      <c r="S74" s="129" t="s">
        <v>38</v>
      </c>
      <c r="T74" s="125"/>
      <c r="U74" s="358"/>
      <c r="V74" s="585"/>
      <c r="W74" s="357" t="s">
        <v>29</v>
      </c>
      <c r="X74" s="124">
        <v>1000</v>
      </c>
      <c r="Y74" s="124">
        <v>0</v>
      </c>
      <c r="Z74" s="124">
        <v>0</v>
      </c>
      <c r="AA74" s="125" t="s">
        <v>38</v>
      </c>
      <c r="AB74" s="125" t="s">
        <v>38</v>
      </c>
      <c r="AC74" s="129" t="s">
        <v>38</v>
      </c>
      <c r="AD74" s="629"/>
      <c r="AE74" s="585"/>
      <c r="AF74" s="357" t="s">
        <v>29</v>
      </c>
      <c r="AG74" s="124"/>
      <c r="AH74" s="124"/>
      <c r="AI74" s="124"/>
      <c r="AJ74" s="125"/>
      <c r="AK74" s="125"/>
      <c r="AL74" s="129"/>
      <c r="AM74" s="336"/>
      <c r="AN74" s="335"/>
    </row>
    <row r="75" spans="1:40" x14ac:dyDescent="0.25">
      <c r="A75" s="359"/>
      <c r="B75" s="877"/>
      <c r="C75" s="360" t="s">
        <v>30</v>
      </c>
      <c r="D75" s="278">
        <v>1000</v>
      </c>
      <c r="E75" s="124">
        <v>0</v>
      </c>
      <c r="F75" s="124">
        <v>1000</v>
      </c>
      <c r="G75" s="125" t="s">
        <v>38</v>
      </c>
      <c r="H75" s="125">
        <v>627</v>
      </c>
      <c r="I75" s="129">
        <v>44167</v>
      </c>
      <c r="J75" s="361"/>
      <c r="K75" s="362"/>
      <c r="L75" s="586"/>
      <c r="M75" s="360" t="s">
        <v>30</v>
      </c>
      <c r="N75" s="417">
        <v>500</v>
      </c>
      <c r="O75" s="124">
        <v>0</v>
      </c>
      <c r="P75" s="124">
        <v>0</v>
      </c>
      <c r="Q75" s="125" t="s">
        <v>38</v>
      </c>
      <c r="R75" s="125" t="s">
        <v>38</v>
      </c>
      <c r="S75" s="129" t="s">
        <v>38</v>
      </c>
      <c r="T75" s="125"/>
      <c r="U75" s="358"/>
      <c r="V75" s="586"/>
      <c r="W75" s="360" t="s">
        <v>30</v>
      </c>
      <c r="X75" s="417">
        <v>500</v>
      </c>
      <c r="Y75" s="124">
        <v>0</v>
      </c>
      <c r="Z75" s="124">
        <v>0</v>
      </c>
      <c r="AA75" s="125" t="s">
        <v>38</v>
      </c>
      <c r="AB75" s="125" t="s">
        <v>38</v>
      </c>
      <c r="AC75" s="129" t="s">
        <v>38</v>
      </c>
      <c r="AD75" s="629"/>
      <c r="AE75" s="586"/>
      <c r="AF75" s="360" t="s">
        <v>30</v>
      </c>
      <c r="AG75" s="417"/>
      <c r="AH75" s="124"/>
      <c r="AI75" s="124"/>
      <c r="AJ75" s="125"/>
      <c r="AK75" s="125"/>
      <c r="AL75" s="129"/>
      <c r="AM75" s="338"/>
      <c r="AN75" s="339"/>
    </row>
    <row r="76" spans="1:40" x14ac:dyDescent="0.25">
      <c r="A76" s="363"/>
      <c r="B76" s="878"/>
      <c r="C76" s="364"/>
      <c r="D76" s="365">
        <f>SUM(D64:D75)</f>
        <v>12000</v>
      </c>
      <c r="E76" s="365">
        <f>SUM(E64:E75)</f>
        <v>0</v>
      </c>
      <c r="F76" s="365">
        <f>SUM(F64:F75)</f>
        <v>12000</v>
      </c>
      <c r="G76" s="340"/>
      <c r="H76" s="340"/>
      <c r="I76" s="366"/>
      <c r="J76" s="340"/>
      <c r="K76" s="367"/>
      <c r="L76" s="587"/>
      <c r="M76" s="364"/>
      <c r="N76" s="365">
        <f>SUM(N63:N75)</f>
        <v>23500</v>
      </c>
      <c r="O76" s="365">
        <f>SUM(O63:O75)</f>
        <v>0</v>
      </c>
      <c r="P76" s="365">
        <f>SUM(P63:P75)</f>
        <v>23500</v>
      </c>
      <c r="Q76" s="340"/>
      <c r="R76" s="340"/>
      <c r="S76" s="340"/>
      <c r="T76" s="340"/>
      <c r="U76" s="367"/>
      <c r="V76" s="587"/>
      <c r="W76" s="364"/>
      <c r="X76" s="365">
        <f>SUM(X63:X75)</f>
        <v>35000</v>
      </c>
      <c r="Y76" s="365">
        <f>SUM(Y63:Y75)</f>
        <v>0</v>
      </c>
      <c r="Z76" s="365">
        <f>SUM(Z63:Z75)</f>
        <v>35000</v>
      </c>
      <c r="AA76" s="340"/>
      <c r="AB76" s="340"/>
      <c r="AC76" s="340"/>
      <c r="AD76" s="340"/>
      <c r="AE76" s="587"/>
      <c r="AF76" s="364"/>
      <c r="AG76" s="365">
        <f>SUM(AG63:AG75)</f>
        <v>44000</v>
      </c>
      <c r="AH76" s="365">
        <f>SUM(AH63:AH75)</f>
        <v>0</v>
      </c>
      <c r="AI76" s="365">
        <f>SUM(AI63:AI75)</f>
        <v>44000</v>
      </c>
      <c r="AJ76" s="340"/>
      <c r="AK76" s="340"/>
      <c r="AL76" s="340"/>
      <c r="AM76" s="365"/>
      <c r="AN76" s="340"/>
    </row>
    <row r="77" spans="1:40" x14ac:dyDescent="0.25">
      <c r="A77" s="404"/>
      <c r="B77" s="330"/>
      <c r="C77" s="344"/>
      <c r="D77" s="345"/>
      <c r="E77" s="345"/>
      <c r="F77" s="345"/>
      <c r="G77" s="346"/>
      <c r="H77" s="346"/>
      <c r="I77" s="347"/>
      <c r="J77" s="346"/>
      <c r="K77" s="346"/>
      <c r="L77" s="588"/>
      <c r="M77" s="346"/>
      <c r="N77" s="345"/>
      <c r="O77" s="345"/>
      <c r="P77" s="345"/>
      <c r="Q77" s="346"/>
      <c r="R77" s="346"/>
      <c r="S77" s="346"/>
      <c r="T77" s="346"/>
      <c r="U77" s="346"/>
      <c r="V77" s="588"/>
      <c r="W77" s="346"/>
      <c r="X77" s="345"/>
      <c r="Y77" s="345"/>
      <c r="Z77" s="345"/>
      <c r="AA77" s="346"/>
      <c r="AB77" s="346"/>
      <c r="AC77" s="346"/>
      <c r="AD77" s="346"/>
      <c r="AE77" s="588"/>
      <c r="AF77" s="346"/>
      <c r="AG77" s="345"/>
      <c r="AH77" s="345"/>
      <c r="AI77" s="345"/>
      <c r="AJ77" s="346"/>
      <c r="AK77" s="346"/>
      <c r="AL77" s="346"/>
      <c r="AM77" s="778"/>
      <c r="AN77" s="348"/>
    </row>
    <row r="78" spans="1:40" x14ac:dyDescent="0.25">
      <c r="A78" s="404"/>
      <c r="B78" s="331"/>
      <c r="C78" s="350"/>
      <c r="D78" s="351"/>
      <c r="E78" s="352"/>
      <c r="F78" s="353"/>
      <c r="G78" s="352"/>
      <c r="H78" s="353"/>
      <c r="I78" s="353"/>
      <c r="J78" s="353"/>
      <c r="K78" s="354"/>
      <c r="L78" s="584"/>
      <c r="M78" s="355" t="s">
        <v>42</v>
      </c>
      <c r="N78" s="356">
        <f>D91</f>
        <v>12000</v>
      </c>
      <c r="O78" s="356">
        <f>E91</f>
        <v>40</v>
      </c>
      <c r="P78" s="356">
        <f>F91</f>
        <v>12000</v>
      </c>
      <c r="Q78" s="352"/>
      <c r="R78" s="353"/>
      <c r="S78" s="353"/>
      <c r="T78" s="353"/>
      <c r="U78" s="354"/>
      <c r="V78" s="584"/>
      <c r="W78" s="355" t="s">
        <v>42</v>
      </c>
      <c r="X78" s="356">
        <f>N91</f>
        <v>24000</v>
      </c>
      <c r="Y78" s="356">
        <f>O91</f>
        <v>40</v>
      </c>
      <c r="Z78" s="356">
        <f>P91</f>
        <v>24000</v>
      </c>
      <c r="AA78" s="352"/>
      <c r="AB78" s="353"/>
      <c r="AC78" s="353"/>
      <c r="AD78" s="353"/>
      <c r="AE78" s="584"/>
      <c r="AF78" s="355" t="s">
        <v>42</v>
      </c>
      <c r="AG78" s="356">
        <f>X91</f>
        <v>36000</v>
      </c>
      <c r="AH78" s="356">
        <f>Y91</f>
        <v>40</v>
      </c>
      <c r="AI78" s="356">
        <f>Z91</f>
        <v>36040</v>
      </c>
      <c r="AJ78" s="352"/>
      <c r="AK78" s="353"/>
      <c r="AL78" s="353"/>
      <c r="AM78" s="776" t="s">
        <v>221</v>
      </c>
      <c r="AN78" s="183" t="s">
        <v>36</v>
      </c>
    </row>
    <row r="79" spans="1:40" x14ac:dyDescent="0.25">
      <c r="A79" s="368" t="s">
        <v>10</v>
      </c>
      <c r="B79" s="332">
        <v>86</v>
      </c>
      <c r="C79" s="357" t="s">
        <v>19</v>
      </c>
      <c r="D79" s="124">
        <v>1000</v>
      </c>
      <c r="E79" s="124">
        <v>0</v>
      </c>
      <c r="F79" s="124">
        <v>1000</v>
      </c>
      <c r="G79" s="125" t="s">
        <v>38</v>
      </c>
      <c r="H79" s="125">
        <v>16</v>
      </c>
      <c r="I79" s="129">
        <v>43861</v>
      </c>
      <c r="J79" s="125"/>
      <c r="K79" s="358"/>
      <c r="L79" s="585"/>
      <c r="M79" s="357" t="s">
        <v>19</v>
      </c>
      <c r="N79" s="124">
        <v>1000</v>
      </c>
      <c r="O79" s="124">
        <v>0</v>
      </c>
      <c r="P79" s="124">
        <v>3000</v>
      </c>
      <c r="Q79" s="125" t="s">
        <v>38</v>
      </c>
      <c r="R79" s="125">
        <v>786</v>
      </c>
      <c r="S79" s="129">
        <v>44225</v>
      </c>
      <c r="T79" s="125"/>
      <c r="U79" s="358"/>
      <c r="V79" s="585"/>
      <c r="W79" s="357" t="s">
        <v>19</v>
      </c>
      <c r="X79" s="124">
        <v>1000</v>
      </c>
      <c r="Y79" s="124">
        <v>0</v>
      </c>
      <c r="Z79" s="124">
        <v>1000</v>
      </c>
      <c r="AA79" s="125" t="s">
        <v>38</v>
      </c>
      <c r="AB79" s="125">
        <v>1850</v>
      </c>
      <c r="AC79" s="129">
        <v>44576</v>
      </c>
      <c r="AD79" s="426"/>
      <c r="AE79" s="585"/>
      <c r="AF79" s="357" t="s">
        <v>19</v>
      </c>
      <c r="AG79" s="124">
        <v>1000</v>
      </c>
      <c r="AH79" s="124"/>
      <c r="AI79" s="124">
        <v>1000</v>
      </c>
      <c r="AJ79" s="125" t="s">
        <v>942</v>
      </c>
      <c r="AK79" s="125">
        <v>3174</v>
      </c>
      <c r="AL79" s="129">
        <v>44950</v>
      </c>
      <c r="AM79" s="341">
        <f>AG91+AH91-AI91</f>
        <v>10</v>
      </c>
      <c r="AN79" s="342" t="s">
        <v>1028</v>
      </c>
    </row>
    <row r="80" spans="1:40" ht="21" customHeight="1" x14ac:dyDescent="0.25">
      <c r="A80" s="359"/>
      <c r="B80" s="877" t="s">
        <v>238</v>
      </c>
      <c r="C80" s="357" t="s">
        <v>20</v>
      </c>
      <c r="D80" s="124">
        <v>1000</v>
      </c>
      <c r="E80" s="124">
        <v>0</v>
      </c>
      <c r="F80" s="124">
        <v>1000</v>
      </c>
      <c r="G80" s="125" t="s">
        <v>38</v>
      </c>
      <c r="H80" s="125">
        <v>92</v>
      </c>
      <c r="I80" s="129">
        <v>43882</v>
      </c>
      <c r="J80" s="125"/>
      <c r="K80" s="358"/>
      <c r="L80" s="585"/>
      <c r="M80" s="357" t="s">
        <v>20</v>
      </c>
      <c r="N80" s="124">
        <v>1000</v>
      </c>
      <c r="O80" s="124">
        <v>0</v>
      </c>
      <c r="P80" s="124">
        <v>0</v>
      </c>
      <c r="Q80" s="125" t="s">
        <v>38</v>
      </c>
      <c r="R80" s="125" t="s">
        <v>38</v>
      </c>
      <c r="S80" s="129" t="s">
        <v>38</v>
      </c>
      <c r="T80" s="125"/>
      <c r="U80" s="358"/>
      <c r="V80" s="585"/>
      <c r="W80" s="357" t="s">
        <v>20</v>
      </c>
      <c r="X80" s="124">
        <v>1000</v>
      </c>
      <c r="Y80" s="124">
        <v>0</v>
      </c>
      <c r="Z80" s="124">
        <v>1000</v>
      </c>
      <c r="AA80" s="125" t="s">
        <v>38</v>
      </c>
      <c r="AB80" s="125">
        <v>2075</v>
      </c>
      <c r="AC80" s="129">
        <v>44612</v>
      </c>
      <c r="AD80" s="629"/>
      <c r="AE80" s="585"/>
      <c r="AF80" s="357" t="s">
        <v>20</v>
      </c>
      <c r="AG80" s="124">
        <v>1000</v>
      </c>
      <c r="AH80" s="124">
        <v>10</v>
      </c>
      <c r="AI80" s="124"/>
      <c r="AJ80" s="125"/>
      <c r="AK80" s="125"/>
      <c r="AL80" s="129"/>
      <c r="AM80" s="336"/>
      <c r="AN80" s="335"/>
    </row>
    <row r="81" spans="1:40" x14ac:dyDescent="0.25">
      <c r="A81" s="359"/>
      <c r="B81" s="877"/>
      <c r="C81" s="357" t="s">
        <v>21</v>
      </c>
      <c r="D81" s="124">
        <v>1000</v>
      </c>
      <c r="E81" s="124">
        <v>0</v>
      </c>
      <c r="F81" s="124">
        <v>1000</v>
      </c>
      <c r="G81" s="125" t="s">
        <v>38</v>
      </c>
      <c r="H81" s="125">
        <v>152</v>
      </c>
      <c r="I81" s="129">
        <v>43907</v>
      </c>
      <c r="J81" s="125"/>
      <c r="K81" s="358"/>
      <c r="L81" s="585"/>
      <c r="M81" s="357" t="s">
        <v>21</v>
      </c>
      <c r="N81" s="124">
        <v>1000</v>
      </c>
      <c r="O81" s="124">
        <v>0</v>
      </c>
      <c r="P81" s="124">
        <v>0</v>
      </c>
      <c r="Q81" s="125" t="s">
        <v>38</v>
      </c>
      <c r="R81" s="125" t="s">
        <v>38</v>
      </c>
      <c r="S81" s="129" t="s">
        <v>38</v>
      </c>
      <c r="T81" s="125"/>
      <c r="U81" s="358"/>
      <c r="V81" s="585"/>
      <c r="W81" s="357" t="s">
        <v>21</v>
      </c>
      <c r="X81" s="124">
        <v>1000</v>
      </c>
      <c r="Y81" s="124">
        <v>0</v>
      </c>
      <c r="Z81" s="124">
        <v>1000</v>
      </c>
      <c r="AA81" s="125" t="s">
        <v>38</v>
      </c>
      <c r="AB81" s="125">
        <v>2162</v>
      </c>
      <c r="AC81" s="129">
        <v>44638</v>
      </c>
      <c r="AD81" s="629"/>
      <c r="AE81" s="585"/>
      <c r="AF81" s="357" t="s">
        <v>21</v>
      </c>
      <c r="AG81" s="124">
        <v>1000</v>
      </c>
      <c r="AH81" s="124"/>
      <c r="AI81" s="124">
        <v>2000</v>
      </c>
      <c r="AJ81" s="125" t="s">
        <v>942</v>
      </c>
      <c r="AK81" s="125">
        <v>3533</v>
      </c>
      <c r="AL81" s="129">
        <v>45013</v>
      </c>
      <c r="AM81" s="336"/>
      <c r="AN81" s="335"/>
    </row>
    <row r="82" spans="1:40" x14ac:dyDescent="0.25">
      <c r="A82" s="359"/>
      <c r="B82" s="877"/>
      <c r="C82" s="357" t="s">
        <v>22</v>
      </c>
      <c r="D82" s="124">
        <v>1000</v>
      </c>
      <c r="E82" s="124">
        <v>10</v>
      </c>
      <c r="F82" s="124">
        <v>0</v>
      </c>
      <c r="G82" s="125" t="s">
        <v>38</v>
      </c>
      <c r="H82" s="125" t="s">
        <v>38</v>
      </c>
      <c r="I82" s="129" t="s">
        <v>38</v>
      </c>
      <c r="J82" s="125"/>
      <c r="K82" s="358"/>
      <c r="L82" s="585"/>
      <c r="M82" s="357" t="s">
        <v>22</v>
      </c>
      <c r="N82" s="124">
        <v>1000</v>
      </c>
      <c r="O82" s="124">
        <v>0</v>
      </c>
      <c r="P82" s="124">
        <v>1000</v>
      </c>
      <c r="Q82" s="125" t="s">
        <v>38</v>
      </c>
      <c r="R82" s="125">
        <v>961</v>
      </c>
      <c r="S82" s="129">
        <v>44316</v>
      </c>
      <c r="T82" s="125"/>
      <c r="U82" s="358"/>
      <c r="V82" s="585"/>
      <c r="W82" s="357" t="s">
        <v>22</v>
      </c>
      <c r="X82" s="124">
        <v>1000</v>
      </c>
      <c r="Y82" s="124">
        <v>0</v>
      </c>
      <c r="Z82" s="124">
        <v>1000</v>
      </c>
      <c r="AA82" s="125" t="s">
        <v>38</v>
      </c>
      <c r="AB82" s="125">
        <v>2267</v>
      </c>
      <c r="AC82" s="129">
        <v>44679</v>
      </c>
      <c r="AD82" s="629"/>
      <c r="AE82" s="585"/>
      <c r="AF82" s="357" t="s">
        <v>22</v>
      </c>
      <c r="AG82" s="124">
        <v>1000</v>
      </c>
      <c r="AH82" s="124"/>
      <c r="AI82" s="124">
        <v>1000</v>
      </c>
      <c r="AJ82" s="125" t="s">
        <v>942</v>
      </c>
      <c r="AK82" s="125">
        <v>3671</v>
      </c>
      <c r="AL82" s="129">
        <v>45043</v>
      </c>
      <c r="AM82" s="336"/>
      <c r="AN82" s="335"/>
    </row>
    <row r="83" spans="1:40" x14ac:dyDescent="0.25">
      <c r="A83" s="359"/>
      <c r="B83" s="877"/>
      <c r="C83" s="357" t="s">
        <v>23</v>
      </c>
      <c r="D83" s="124">
        <v>1000</v>
      </c>
      <c r="E83" s="124">
        <v>0</v>
      </c>
      <c r="F83" s="124">
        <v>4000</v>
      </c>
      <c r="G83" s="125" t="s">
        <v>38</v>
      </c>
      <c r="H83" s="125">
        <v>241</v>
      </c>
      <c r="I83" s="129">
        <v>43977</v>
      </c>
      <c r="J83" s="125"/>
      <c r="K83" s="358"/>
      <c r="L83" s="585"/>
      <c r="M83" s="357" t="s">
        <v>23</v>
      </c>
      <c r="N83" s="124">
        <v>1000</v>
      </c>
      <c r="O83" s="124">
        <v>0</v>
      </c>
      <c r="P83" s="124">
        <v>1000</v>
      </c>
      <c r="Q83" s="125" t="s">
        <v>38</v>
      </c>
      <c r="R83" s="125">
        <v>1009</v>
      </c>
      <c r="S83" s="129">
        <v>44347</v>
      </c>
      <c r="T83" s="125"/>
      <c r="U83" s="358"/>
      <c r="V83" s="585"/>
      <c r="W83" s="357" t="s">
        <v>23</v>
      </c>
      <c r="X83" s="124">
        <v>1000</v>
      </c>
      <c r="Y83" s="124">
        <v>0</v>
      </c>
      <c r="Z83" s="124">
        <v>1000</v>
      </c>
      <c r="AA83" s="125" t="s">
        <v>38</v>
      </c>
      <c r="AB83" s="125">
        <v>2328</v>
      </c>
      <c r="AC83" s="129">
        <v>44701</v>
      </c>
      <c r="AD83" s="629"/>
      <c r="AE83" s="585"/>
      <c r="AF83" s="357" t="s">
        <v>23</v>
      </c>
      <c r="AG83" s="124">
        <v>1000</v>
      </c>
      <c r="AH83" s="124"/>
      <c r="AI83" s="124">
        <v>1000</v>
      </c>
      <c r="AJ83" s="125" t="s">
        <v>942</v>
      </c>
      <c r="AK83" s="125">
        <v>3788</v>
      </c>
      <c r="AL83" s="129">
        <v>45077</v>
      </c>
      <c r="AM83" s="336"/>
      <c r="AN83" s="335"/>
    </row>
    <row r="84" spans="1:40" x14ac:dyDescent="0.25">
      <c r="A84" s="359"/>
      <c r="B84" s="877"/>
      <c r="C84" s="357" t="s">
        <v>24</v>
      </c>
      <c r="D84" s="124">
        <v>1000</v>
      </c>
      <c r="E84" s="124">
        <v>0</v>
      </c>
      <c r="F84" s="124">
        <v>0</v>
      </c>
      <c r="G84" s="125" t="s">
        <v>38</v>
      </c>
      <c r="H84" s="125" t="s">
        <v>38</v>
      </c>
      <c r="I84" s="129" t="s">
        <v>38</v>
      </c>
      <c r="J84" s="125"/>
      <c r="K84" s="358"/>
      <c r="L84" s="585"/>
      <c r="M84" s="357" t="s">
        <v>24</v>
      </c>
      <c r="N84" s="124">
        <v>1000</v>
      </c>
      <c r="O84" s="124">
        <v>0</v>
      </c>
      <c r="P84" s="124">
        <v>1000</v>
      </c>
      <c r="Q84" s="125" t="s">
        <v>38</v>
      </c>
      <c r="R84" s="125">
        <v>1082</v>
      </c>
      <c r="S84" s="129">
        <v>44377</v>
      </c>
      <c r="T84" s="125"/>
      <c r="U84" s="358"/>
      <c r="V84" s="585"/>
      <c r="W84" s="357" t="s">
        <v>24</v>
      </c>
      <c r="X84" s="124">
        <v>1000</v>
      </c>
      <c r="Y84" s="124">
        <v>0</v>
      </c>
      <c r="Z84" s="124">
        <v>1000</v>
      </c>
      <c r="AA84" s="125" t="s">
        <v>41</v>
      </c>
      <c r="AB84" s="125">
        <v>2443</v>
      </c>
      <c r="AC84" s="129">
        <v>44740</v>
      </c>
      <c r="AD84" s="629"/>
      <c r="AE84" s="585"/>
      <c r="AF84" s="357" t="s">
        <v>24</v>
      </c>
      <c r="AG84" s="124">
        <v>1000</v>
      </c>
      <c r="AH84" s="124"/>
      <c r="AI84" s="124">
        <v>1000</v>
      </c>
      <c r="AJ84" s="125" t="s">
        <v>942</v>
      </c>
      <c r="AK84" s="125">
        <v>3865</v>
      </c>
      <c r="AL84" s="129">
        <v>45107</v>
      </c>
      <c r="AM84" s="336"/>
      <c r="AN84" s="335" t="s">
        <v>997</v>
      </c>
    </row>
    <row r="85" spans="1:40" x14ac:dyDescent="0.25">
      <c r="A85" s="359"/>
      <c r="B85" s="877"/>
      <c r="C85" s="357" t="s">
        <v>25</v>
      </c>
      <c r="D85" s="124">
        <v>1000</v>
      </c>
      <c r="E85" s="124">
        <v>0</v>
      </c>
      <c r="F85" s="124">
        <v>0</v>
      </c>
      <c r="G85" s="125" t="s">
        <v>38</v>
      </c>
      <c r="H85" s="125" t="s">
        <v>38</v>
      </c>
      <c r="I85" s="129" t="s">
        <v>38</v>
      </c>
      <c r="J85" s="125"/>
      <c r="K85" s="358"/>
      <c r="L85" s="585"/>
      <c r="M85" s="357" t="s">
        <v>25</v>
      </c>
      <c r="N85" s="124">
        <v>1000</v>
      </c>
      <c r="O85" s="124">
        <v>0</v>
      </c>
      <c r="P85" s="124">
        <v>1000</v>
      </c>
      <c r="Q85" s="125" t="s">
        <v>38</v>
      </c>
      <c r="R85" s="125">
        <v>1119</v>
      </c>
      <c r="S85" s="129">
        <v>44402</v>
      </c>
      <c r="T85" s="125"/>
      <c r="U85" s="358"/>
      <c r="V85" s="585"/>
      <c r="W85" s="357" t="s">
        <v>25</v>
      </c>
      <c r="X85" s="124">
        <v>1000</v>
      </c>
      <c r="Y85" s="124">
        <v>0</v>
      </c>
      <c r="Z85" s="124">
        <v>1000</v>
      </c>
      <c r="AA85" s="125" t="s">
        <v>41</v>
      </c>
      <c r="AB85" s="125">
        <v>2558</v>
      </c>
      <c r="AC85" s="129">
        <v>44771</v>
      </c>
      <c r="AD85" s="629"/>
      <c r="AE85" s="585"/>
      <c r="AF85" s="357" t="s">
        <v>25</v>
      </c>
      <c r="AG85" s="124">
        <v>1000</v>
      </c>
      <c r="AH85" s="124"/>
      <c r="AI85" s="124">
        <v>1000</v>
      </c>
      <c r="AJ85" s="125" t="s">
        <v>942</v>
      </c>
      <c r="AK85" s="125">
        <v>4003</v>
      </c>
      <c r="AL85" s="129">
        <v>45136</v>
      </c>
      <c r="AM85" s="336"/>
      <c r="AN85" s="335"/>
    </row>
    <row r="86" spans="1:40" ht="30" x14ac:dyDescent="0.25">
      <c r="A86" s="359"/>
      <c r="B86" s="877"/>
      <c r="C86" s="357" t="s">
        <v>26</v>
      </c>
      <c r="D86" s="124">
        <v>1000</v>
      </c>
      <c r="E86" s="124">
        <v>0</v>
      </c>
      <c r="F86" s="124">
        <v>3000</v>
      </c>
      <c r="G86" s="125" t="s">
        <v>38</v>
      </c>
      <c r="H86" s="125">
        <v>374</v>
      </c>
      <c r="I86" s="129">
        <v>44046</v>
      </c>
      <c r="J86" s="125"/>
      <c r="K86" s="358"/>
      <c r="L86" s="585"/>
      <c r="M86" s="357" t="s">
        <v>26</v>
      </c>
      <c r="N86" s="124">
        <v>1000</v>
      </c>
      <c r="O86" s="124">
        <v>0</v>
      </c>
      <c r="P86" s="124">
        <v>2000</v>
      </c>
      <c r="Q86" s="125" t="s">
        <v>38</v>
      </c>
      <c r="R86" s="125">
        <v>1189</v>
      </c>
      <c r="S86" s="129">
        <v>44424</v>
      </c>
      <c r="T86" s="125"/>
      <c r="U86" s="358"/>
      <c r="V86" s="585"/>
      <c r="W86" s="357" t="s">
        <v>26</v>
      </c>
      <c r="X86" s="124">
        <v>1000</v>
      </c>
      <c r="Y86" s="124">
        <v>0</v>
      </c>
      <c r="Z86" s="124">
        <f>1000+40</f>
        <v>1040</v>
      </c>
      <c r="AA86" s="284" t="s">
        <v>873</v>
      </c>
      <c r="AB86" s="284" t="s">
        <v>874</v>
      </c>
      <c r="AC86" s="408" t="s">
        <v>875</v>
      </c>
      <c r="AD86" s="707"/>
      <c r="AE86" s="585"/>
      <c r="AF86" s="357" t="s">
        <v>26</v>
      </c>
      <c r="AG86" s="124">
        <v>1000</v>
      </c>
      <c r="AH86" s="124"/>
      <c r="AI86" s="124">
        <v>1000</v>
      </c>
      <c r="AJ86" s="125" t="s">
        <v>942</v>
      </c>
      <c r="AK86" s="284">
        <v>4100</v>
      </c>
      <c r="AL86" s="408">
        <v>45164</v>
      </c>
      <c r="AM86" s="336"/>
      <c r="AN86" s="335"/>
    </row>
    <row r="87" spans="1:40" x14ac:dyDescent="0.25">
      <c r="A87" s="359"/>
      <c r="B87" s="877"/>
      <c r="C87" s="357" t="s">
        <v>27</v>
      </c>
      <c r="D87" s="124">
        <v>1000</v>
      </c>
      <c r="E87" s="124">
        <v>0</v>
      </c>
      <c r="F87" s="124">
        <v>0</v>
      </c>
      <c r="G87" s="125" t="s">
        <v>38</v>
      </c>
      <c r="H87" s="125" t="s">
        <v>38</v>
      </c>
      <c r="I87" s="129" t="s">
        <v>38</v>
      </c>
      <c r="J87" s="125"/>
      <c r="K87" s="358"/>
      <c r="L87" s="585"/>
      <c r="M87" s="357" t="s">
        <v>27</v>
      </c>
      <c r="N87" s="124">
        <v>1000</v>
      </c>
      <c r="O87" s="124">
        <v>0</v>
      </c>
      <c r="P87" s="124">
        <v>0</v>
      </c>
      <c r="Q87" s="125" t="s">
        <v>38</v>
      </c>
      <c r="R87" s="125" t="s">
        <v>38</v>
      </c>
      <c r="S87" s="129" t="s">
        <v>38</v>
      </c>
      <c r="T87" s="125"/>
      <c r="U87" s="358"/>
      <c r="V87" s="585"/>
      <c r="W87" s="357" t="s">
        <v>27</v>
      </c>
      <c r="X87" s="124">
        <v>1000</v>
      </c>
      <c r="Y87" s="124">
        <v>0</v>
      </c>
      <c r="Z87" s="124">
        <v>1000</v>
      </c>
      <c r="AA87" s="125" t="s">
        <v>41</v>
      </c>
      <c r="AB87" s="125">
        <v>2862</v>
      </c>
      <c r="AC87" s="129">
        <v>44831</v>
      </c>
      <c r="AD87" s="629"/>
      <c r="AE87" s="585"/>
      <c r="AF87" s="357" t="s">
        <v>27</v>
      </c>
      <c r="AG87" s="124"/>
      <c r="AH87" s="124"/>
      <c r="AI87" s="124"/>
      <c r="AJ87" s="125"/>
      <c r="AK87" s="125"/>
      <c r="AL87" s="129"/>
      <c r="AM87" s="336"/>
      <c r="AN87" s="335"/>
    </row>
    <row r="88" spans="1:40" x14ac:dyDescent="0.25">
      <c r="A88" s="359"/>
      <c r="B88" s="877"/>
      <c r="C88" s="357" t="s">
        <v>28</v>
      </c>
      <c r="D88" s="124">
        <v>1000</v>
      </c>
      <c r="E88" s="124">
        <v>0</v>
      </c>
      <c r="F88" s="124">
        <v>0</v>
      </c>
      <c r="G88" s="125" t="s">
        <v>38</v>
      </c>
      <c r="H88" s="125" t="s">
        <v>38</v>
      </c>
      <c r="I88" s="129" t="s">
        <v>38</v>
      </c>
      <c r="J88" s="125"/>
      <c r="K88" s="358"/>
      <c r="L88" s="585"/>
      <c r="M88" s="357" t="s">
        <v>28</v>
      </c>
      <c r="N88" s="124">
        <v>1000</v>
      </c>
      <c r="O88" s="124">
        <v>0</v>
      </c>
      <c r="P88" s="124">
        <v>1000</v>
      </c>
      <c r="Q88" s="125" t="s">
        <v>38</v>
      </c>
      <c r="R88" s="125">
        <v>1384</v>
      </c>
      <c r="S88" s="129">
        <v>44499</v>
      </c>
      <c r="T88" s="125"/>
      <c r="U88" s="358"/>
      <c r="V88" s="585"/>
      <c r="W88" s="357" t="s">
        <v>28</v>
      </c>
      <c r="X88" s="124">
        <v>1000</v>
      </c>
      <c r="Y88" s="124">
        <v>0</v>
      </c>
      <c r="Z88" s="124">
        <v>1000</v>
      </c>
      <c r="AA88" s="125" t="s">
        <v>41</v>
      </c>
      <c r="AB88" s="125">
        <v>2953</v>
      </c>
      <c r="AC88" s="129">
        <v>44861</v>
      </c>
      <c r="AD88" s="629"/>
      <c r="AE88" s="585"/>
      <c r="AF88" s="357" t="s">
        <v>28</v>
      </c>
      <c r="AG88" s="124"/>
      <c r="AH88" s="124"/>
      <c r="AI88" s="124"/>
      <c r="AJ88" s="125"/>
      <c r="AK88" s="125"/>
      <c r="AL88" s="129"/>
      <c r="AM88" s="336"/>
      <c r="AN88" s="335"/>
    </row>
    <row r="89" spans="1:40" x14ac:dyDescent="0.25">
      <c r="A89" s="359"/>
      <c r="B89" s="877"/>
      <c r="C89" s="357" t="s">
        <v>29</v>
      </c>
      <c r="D89" s="124">
        <v>1000</v>
      </c>
      <c r="E89" s="124">
        <f>E90+10</f>
        <v>20</v>
      </c>
      <c r="F89" s="124">
        <v>0</v>
      </c>
      <c r="G89" s="125" t="s">
        <v>38</v>
      </c>
      <c r="H89" s="125" t="s">
        <v>38</v>
      </c>
      <c r="I89" s="129" t="s">
        <v>38</v>
      </c>
      <c r="J89" s="125"/>
      <c r="K89" s="358"/>
      <c r="L89" s="585"/>
      <c r="M89" s="357" t="s">
        <v>29</v>
      </c>
      <c r="N89" s="124">
        <v>1000</v>
      </c>
      <c r="O89" s="124">
        <v>0</v>
      </c>
      <c r="P89" s="124">
        <v>1000</v>
      </c>
      <c r="Q89" s="125" t="s">
        <v>38</v>
      </c>
      <c r="R89" s="125">
        <v>1542</v>
      </c>
      <c r="S89" s="129">
        <v>44525</v>
      </c>
      <c r="T89" s="125"/>
      <c r="U89" s="358"/>
      <c r="V89" s="585"/>
      <c r="W89" s="357" t="s">
        <v>29</v>
      </c>
      <c r="X89" s="124">
        <v>1000</v>
      </c>
      <c r="Y89" s="124">
        <v>0</v>
      </c>
      <c r="Z89" s="124">
        <v>1000</v>
      </c>
      <c r="AA89" s="125" t="s">
        <v>924</v>
      </c>
      <c r="AB89" s="125">
        <v>3065</v>
      </c>
      <c r="AC89" s="129">
        <v>44891</v>
      </c>
      <c r="AD89" s="629"/>
      <c r="AE89" s="585"/>
      <c r="AF89" s="357" t="s">
        <v>29</v>
      </c>
      <c r="AG89" s="124"/>
      <c r="AH89" s="124"/>
      <c r="AI89" s="124"/>
      <c r="AJ89" s="125"/>
      <c r="AK89" s="125"/>
      <c r="AL89" s="129"/>
      <c r="AM89" s="336"/>
      <c r="AN89" s="335"/>
    </row>
    <row r="90" spans="1:40" x14ac:dyDescent="0.25">
      <c r="A90" s="359"/>
      <c r="B90" s="877"/>
      <c r="C90" s="360" t="s">
        <v>30</v>
      </c>
      <c r="D90" s="278">
        <v>1000</v>
      </c>
      <c r="E90" s="124">
        <v>10</v>
      </c>
      <c r="F90" s="124">
        <v>2000</v>
      </c>
      <c r="G90" s="125" t="s">
        <v>38</v>
      </c>
      <c r="H90" s="125">
        <v>689</v>
      </c>
      <c r="I90" s="391">
        <v>44198</v>
      </c>
      <c r="J90" s="361"/>
      <c r="K90" s="362"/>
      <c r="L90" s="586"/>
      <c r="M90" s="360" t="s">
        <v>30</v>
      </c>
      <c r="N90" s="278">
        <v>1000</v>
      </c>
      <c r="O90" s="124">
        <v>0</v>
      </c>
      <c r="P90" s="124">
        <v>1000</v>
      </c>
      <c r="Q90" s="125" t="s">
        <v>38</v>
      </c>
      <c r="R90" s="125">
        <v>1629</v>
      </c>
      <c r="S90" s="129">
        <v>44557</v>
      </c>
      <c r="T90" s="125"/>
      <c r="U90" s="358"/>
      <c r="V90" s="586"/>
      <c r="W90" s="360" t="s">
        <v>30</v>
      </c>
      <c r="X90" s="278">
        <v>1000</v>
      </c>
      <c r="Y90" s="124">
        <v>0</v>
      </c>
      <c r="Z90" s="124">
        <v>1000</v>
      </c>
      <c r="AA90" s="125" t="s">
        <v>924</v>
      </c>
      <c r="AB90" s="125">
        <v>3150</v>
      </c>
      <c r="AC90" s="129">
        <v>44925</v>
      </c>
      <c r="AD90" s="629"/>
      <c r="AE90" s="586"/>
      <c r="AF90" s="360" t="s">
        <v>30</v>
      </c>
      <c r="AG90" s="278"/>
      <c r="AH90" s="124"/>
      <c r="AI90" s="124"/>
      <c r="AJ90" s="125"/>
      <c r="AK90" s="125"/>
      <c r="AL90" s="129"/>
      <c r="AM90" s="338"/>
      <c r="AN90" s="339"/>
    </row>
    <row r="91" spans="1:40" x14ac:dyDescent="0.25">
      <c r="A91" s="363"/>
      <c r="B91" s="878"/>
      <c r="C91" s="364"/>
      <c r="D91" s="365">
        <f>SUM(D79:D90)</f>
        <v>12000</v>
      </c>
      <c r="E91" s="365">
        <f>SUM(E79:E90)</f>
        <v>40</v>
      </c>
      <c r="F91" s="365">
        <f>SUM(F79:F90)</f>
        <v>12000</v>
      </c>
      <c r="G91" s="340"/>
      <c r="H91" s="340"/>
      <c r="I91" s="366"/>
      <c r="J91" s="340"/>
      <c r="K91" s="367"/>
      <c r="L91" s="587"/>
      <c r="M91" s="364"/>
      <c r="N91" s="365">
        <f>SUM(N78:N90)</f>
        <v>24000</v>
      </c>
      <c r="O91" s="365">
        <f>SUM(O78:O90)</f>
        <v>40</v>
      </c>
      <c r="P91" s="365">
        <f>SUM(P78:P90)</f>
        <v>24000</v>
      </c>
      <c r="Q91" s="340"/>
      <c r="R91" s="340"/>
      <c r="S91" s="340"/>
      <c r="T91" s="340"/>
      <c r="U91" s="367"/>
      <c r="V91" s="587"/>
      <c r="W91" s="364"/>
      <c r="X91" s="365">
        <f>SUM(X78:X90)</f>
        <v>36000</v>
      </c>
      <c r="Y91" s="365">
        <f>SUM(Y78:Y90)</f>
        <v>40</v>
      </c>
      <c r="Z91" s="365">
        <f>SUM(Z78:Z90)</f>
        <v>36040</v>
      </c>
      <c r="AA91" s="340"/>
      <c r="AB91" s="340"/>
      <c r="AC91" s="340"/>
      <c r="AD91" s="340"/>
      <c r="AE91" s="587"/>
      <c r="AF91" s="364"/>
      <c r="AG91" s="365">
        <f>SUM(AG78:AG90)</f>
        <v>44000</v>
      </c>
      <c r="AH91" s="365">
        <f>SUM(AH78:AH90)</f>
        <v>50</v>
      </c>
      <c r="AI91" s="365">
        <f>SUM(AI78:AI90)</f>
        <v>44040</v>
      </c>
      <c r="AJ91" s="340"/>
      <c r="AK91" s="340"/>
      <c r="AL91" s="340"/>
      <c r="AM91" s="365"/>
      <c r="AN91" s="340"/>
    </row>
    <row r="92" spans="1:40" x14ac:dyDescent="0.25">
      <c r="B92" s="106"/>
      <c r="C92" s="65"/>
      <c r="D92" s="66"/>
      <c r="E92" s="66"/>
      <c r="F92" s="66"/>
      <c r="G92" s="67"/>
      <c r="H92" s="67"/>
      <c r="I92" s="68"/>
      <c r="J92" s="67"/>
      <c r="K92" s="67"/>
      <c r="L92" s="588"/>
      <c r="M92" s="67"/>
      <c r="N92" s="66"/>
      <c r="O92" s="66"/>
      <c r="P92" s="66"/>
      <c r="Q92" s="67"/>
      <c r="R92" s="67"/>
      <c r="S92" s="67"/>
      <c r="T92" s="67"/>
      <c r="U92" s="67"/>
      <c r="V92" s="588"/>
      <c r="W92" s="67"/>
      <c r="X92" s="66"/>
      <c r="Y92" s="66"/>
      <c r="Z92" s="66"/>
      <c r="AA92" s="67"/>
      <c r="AB92" s="67"/>
      <c r="AC92" s="67"/>
      <c r="AD92" s="67"/>
      <c r="AE92" s="588"/>
      <c r="AF92" s="67"/>
      <c r="AG92" s="66"/>
      <c r="AH92" s="66"/>
      <c r="AI92" s="66"/>
      <c r="AJ92" s="67"/>
      <c r="AK92" s="67"/>
      <c r="AL92" s="67"/>
      <c r="AM92" s="777"/>
      <c r="AN92" s="123"/>
    </row>
    <row r="93" spans="1:40" x14ac:dyDescent="0.25">
      <c r="B93" s="107"/>
      <c r="C93" s="70"/>
      <c r="D93" s="71"/>
      <c r="E93" s="72"/>
      <c r="F93" s="73"/>
      <c r="G93" s="72"/>
      <c r="H93" s="73"/>
      <c r="I93" s="73"/>
      <c r="J93" s="73"/>
      <c r="K93" s="74"/>
      <c r="L93" s="584"/>
      <c r="M93" s="75" t="s">
        <v>42</v>
      </c>
      <c r="N93" s="76">
        <f>D106</f>
        <v>12000</v>
      </c>
      <c r="O93" s="76">
        <f>E106</f>
        <v>600</v>
      </c>
      <c r="P93" s="76">
        <f>F106</f>
        <v>6000</v>
      </c>
      <c r="Q93" s="72"/>
      <c r="R93" s="73"/>
      <c r="S93" s="73"/>
      <c r="T93" s="73"/>
      <c r="U93" s="74"/>
      <c r="V93" s="584"/>
      <c r="W93" s="75" t="s">
        <v>42</v>
      </c>
      <c r="X93" s="76">
        <f>N106</f>
        <v>24000</v>
      </c>
      <c r="Y93" s="76">
        <f>O106</f>
        <v>920</v>
      </c>
      <c r="Z93" s="76">
        <f>P106</f>
        <v>22320</v>
      </c>
      <c r="AA93" s="72"/>
      <c r="AB93" s="73"/>
      <c r="AC93" s="73"/>
      <c r="AD93" s="73"/>
      <c r="AE93" s="584"/>
      <c r="AF93" s="75" t="s">
        <v>42</v>
      </c>
      <c r="AG93" s="76">
        <f>X106</f>
        <v>36000</v>
      </c>
      <c r="AH93" s="76">
        <f>Y106</f>
        <v>920</v>
      </c>
      <c r="AI93" s="76">
        <f>Z106</f>
        <v>36350</v>
      </c>
      <c r="AJ93" s="72"/>
      <c r="AK93" s="73"/>
      <c r="AL93" s="73"/>
      <c r="AM93" s="776" t="s">
        <v>221</v>
      </c>
      <c r="AN93" s="183" t="s">
        <v>36</v>
      </c>
    </row>
    <row r="94" spans="1:40" x14ac:dyDescent="0.25">
      <c r="A94" s="97" t="s">
        <v>10</v>
      </c>
      <c r="B94" s="108">
        <v>87</v>
      </c>
      <c r="C94" s="77" t="s">
        <v>19</v>
      </c>
      <c r="D94" s="78">
        <v>1000</v>
      </c>
      <c r="E94" s="78">
        <f>E95+10</f>
        <v>80</v>
      </c>
      <c r="F94" s="78">
        <v>0</v>
      </c>
      <c r="G94" s="79" t="s">
        <v>38</v>
      </c>
      <c r="H94" s="79" t="s">
        <v>38</v>
      </c>
      <c r="I94" s="80" t="s">
        <v>38</v>
      </c>
      <c r="J94" s="79"/>
      <c r="K94" s="81"/>
      <c r="L94" s="589"/>
      <c r="M94" s="77" t="s">
        <v>19</v>
      </c>
      <c r="N94" s="78">
        <v>1000</v>
      </c>
      <c r="O94" s="78">
        <v>10</v>
      </c>
      <c r="P94" s="78">
        <v>0</v>
      </c>
      <c r="Q94" s="79" t="s">
        <v>38</v>
      </c>
      <c r="R94" s="79" t="s">
        <v>38</v>
      </c>
      <c r="S94" s="80" t="s">
        <v>38</v>
      </c>
      <c r="T94" s="79"/>
      <c r="U94" s="81"/>
      <c r="V94" s="589"/>
      <c r="W94" s="77" t="s">
        <v>19</v>
      </c>
      <c r="X94" s="78">
        <v>1000</v>
      </c>
      <c r="Y94" s="78">
        <v>0</v>
      </c>
      <c r="Z94" s="78">
        <v>3030</v>
      </c>
      <c r="AA94" s="79" t="s">
        <v>38</v>
      </c>
      <c r="AB94" s="79">
        <v>1851</v>
      </c>
      <c r="AC94" s="80">
        <v>44576</v>
      </c>
      <c r="AD94" s="651"/>
      <c r="AE94" s="589"/>
      <c r="AF94" s="77" t="s">
        <v>19</v>
      </c>
      <c r="AG94" s="78">
        <v>1000</v>
      </c>
      <c r="AH94" s="78"/>
      <c r="AI94" s="78">
        <v>1000</v>
      </c>
      <c r="AJ94" s="79" t="s">
        <v>942</v>
      </c>
      <c r="AK94" s="79">
        <v>3175</v>
      </c>
      <c r="AL94" s="80">
        <v>44950</v>
      </c>
      <c r="AM94" s="177">
        <f>AG106+AH106-AI106</f>
        <v>570</v>
      </c>
      <c r="AN94" s="813" t="s">
        <v>1028</v>
      </c>
    </row>
    <row r="95" spans="1:40" ht="30" x14ac:dyDescent="0.25">
      <c r="A95" s="120"/>
      <c r="B95" s="879" t="s">
        <v>114</v>
      </c>
      <c r="C95" s="77" t="s">
        <v>20</v>
      </c>
      <c r="D95" s="78">
        <v>1000</v>
      </c>
      <c r="E95" s="78">
        <f>E96+10</f>
        <v>70</v>
      </c>
      <c r="F95" s="78">
        <v>0</v>
      </c>
      <c r="G95" s="79" t="s">
        <v>38</v>
      </c>
      <c r="H95" s="79" t="s">
        <v>38</v>
      </c>
      <c r="I95" s="80" t="s">
        <v>38</v>
      </c>
      <c r="J95" s="79"/>
      <c r="K95" s="81"/>
      <c r="L95" s="589"/>
      <c r="M95" s="77" t="s">
        <v>20</v>
      </c>
      <c r="N95" s="78">
        <v>1000</v>
      </c>
      <c r="O95" s="78">
        <v>0</v>
      </c>
      <c r="P95" s="78">
        <f>2000+6040</f>
        <v>8040</v>
      </c>
      <c r="Q95" s="79" t="s">
        <v>38</v>
      </c>
      <c r="R95" s="101" t="s">
        <v>268</v>
      </c>
      <c r="S95" s="80">
        <v>44234</v>
      </c>
      <c r="T95" s="101" t="s">
        <v>269</v>
      </c>
      <c r="U95" s="81"/>
      <c r="V95" s="589"/>
      <c r="W95" s="77" t="s">
        <v>20</v>
      </c>
      <c r="X95" s="78">
        <v>1000</v>
      </c>
      <c r="Y95" s="78">
        <v>0</v>
      </c>
      <c r="Z95" s="78">
        <v>1000</v>
      </c>
      <c r="AA95" s="79" t="s">
        <v>38</v>
      </c>
      <c r="AB95" s="79">
        <v>2076</v>
      </c>
      <c r="AC95" s="80">
        <v>44612</v>
      </c>
      <c r="AD95" s="558"/>
      <c r="AE95" s="589"/>
      <c r="AF95" s="77" t="s">
        <v>20</v>
      </c>
      <c r="AG95" s="78">
        <v>1000</v>
      </c>
      <c r="AH95" s="78">
        <v>10</v>
      </c>
      <c r="AI95" s="78"/>
      <c r="AJ95" s="79"/>
      <c r="AK95" s="79"/>
      <c r="AL95" s="80"/>
      <c r="AM95" s="180"/>
      <c r="AN95" s="179"/>
    </row>
    <row r="96" spans="1:40" x14ac:dyDescent="0.25">
      <c r="A96" s="120"/>
      <c r="B96" s="879"/>
      <c r="C96" s="77" t="s">
        <v>21</v>
      </c>
      <c r="D96" s="78">
        <v>1000</v>
      </c>
      <c r="E96" s="78">
        <f>E97+10</f>
        <v>60</v>
      </c>
      <c r="F96" s="78">
        <v>0</v>
      </c>
      <c r="G96" s="79" t="s">
        <v>38</v>
      </c>
      <c r="H96" s="79" t="s">
        <v>38</v>
      </c>
      <c r="I96" s="80" t="s">
        <v>38</v>
      </c>
      <c r="J96" s="79"/>
      <c r="K96" s="81"/>
      <c r="L96" s="589"/>
      <c r="M96" s="77" t="s">
        <v>21</v>
      </c>
      <c r="N96" s="78">
        <v>1000</v>
      </c>
      <c r="O96" s="78">
        <f t="shared" ref="O96:O101" si="2">O97+10</f>
        <v>70</v>
      </c>
      <c r="P96" s="78">
        <v>0</v>
      </c>
      <c r="Q96" s="79" t="s">
        <v>38</v>
      </c>
      <c r="R96" s="79" t="s">
        <v>38</v>
      </c>
      <c r="S96" s="80" t="s">
        <v>38</v>
      </c>
      <c r="T96" s="79"/>
      <c r="U96" s="81"/>
      <c r="V96" s="589"/>
      <c r="W96" s="77" t="s">
        <v>21</v>
      </c>
      <c r="X96" s="78">
        <v>1000</v>
      </c>
      <c r="Y96" s="78">
        <v>0</v>
      </c>
      <c r="Z96" s="78">
        <v>1000</v>
      </c>
      <c r="AA96" s="79" t="s">
        <v>38</v>
      </c>
      <c r="AB96" s="79">
        <v>2163</v>
      </c>
      <c r="AC96" s="80">
        <v>44638</v>
      </c>
      <c r="AD96" s="558"/>
      <c r="AE96" s="589"/>
      <c r="AF96" s="77" t="s">
        <v>21</v>
      </c>
      <c r="AG96" s="78">
        <v>1000</v>
      </c>
      <c r="AH96" s="78"/>
      <c r="AI96" s="78">
        <v>2010</v>
      </c>
      <c r="AJ96" s="79" t="s">
        <v>942</v>
      </c>
      <c r="AK96" s="79">
        <v>3455</v>
      </c>
      <c r="AL96" s="80">
        <v>45002</v>
      </c>
      <c r="AM96" s="180"/>
      <c r="AN96" s="179"/>
    </row>
    <row r="97" spans="1:40" x14ac:dyDescent="0.25">
      <c r="A97" s="120"/>
      <c r="B97" s="879"/>
      <c r="C97" s="77" t="s">
        <v>22</v>
      </c>
      <c r="D97" s="78">
        <v>1000</v>
      </c>
      <c r="E97" s="78">
        <f>E98+10</f>
        <v>50</v>
      </c>
      <c r="F97" s="78">
        <v>0</v>
      </c>
      <c r="G97" s="79" t="s">
        <v>38</v>
      </c>
      <c r="H97" s="79" t="s">
        <v>38</v>
      </c>
      <c r="I97" s="80" t="s">
        <v>38</v>
      </c>
      <c r="J97" s="79"/>
      <c r="K97" s="81"/>
      <c r="L97" s="585"/>
      <c r="M97" s="77" t="s">
        <v>22</v>
      </c>
      <c r="N97" s="78">
        <v>1000</v>
      </c>
      <c r="O97" s="78">
        <f t="shared" si="2"/>
        <v>60</v>
      </c>
      <c r="P97" s="78">
        <v>0</v>
      </c>
      <c r="Q97" s="79" t="s">
        <v>38</v>
      </c>
      <c r="R97" s="79" t="s">
        <v>38</v>
      </c>
      <c r="S97" s="80" t="s">
        <v>38</v>
      </c>
      <c r="T97" s="79"/>
      <c r="U97" s="81"/>
      <c r="V97" s="585"/>
      <c r="W97" s="77" t="s">
        <v>22</v>
      </c>
      <c r="X97" s="78">
        <v>1000</v>
      </c>
      <c r="Y97" s="78">
        <v>0</v>
      </c>
      <c r="Z97" s="78">
        <v>1000</v>
      </c>
      <c r="AA97" s="79" t="s">
        <v>38</v>
      </c>
      <c r="AB97" s="79">
        <v>2268</v>
      </c>
      <c r="AC97" s="80">
        <v>44679</v>
      </c>
      <c r="AD97" s="558"/>
      <c r="AE97" s="585"/>
      <c r="AF97" s="77" t="s">
        <v>22</v>
      </c>
      <c r="AG97" s="78">
        <v>1000</v>
      </c>
      <c r="AH97" s="78"/>
      <c r="AI97" s="78">
        <v>1000</v>
      </c>
      <c r="AJ97" s="79" t="s">
        <v>942</v>
      </c>
      <c r="AK97" s="79">
        <v>3672</v>
      </c>
      <c r="AL97" s="80">
        <v>45043</v>
      </c>
      <c r="AM97" s="180"/>
      <c r="AN97" s="179"/>
    </row>
    <row r="98" spans="1:40" x14ac:dyDescent="0.25">
      <c r="A98" s="120"/>
      <c r="B98" s="879"/>
      <c r="C98" s="77" t="s">
        <v>23</v>
      </c>
      <c r="D98" s="78">
        <v>1000</v>
      </c>
      <c r="E98" s="78">
        <f>E99+10</f>
        <v>40</v>
      </c>
      <c r="F98" s="78">
        <v>0</v>
      </c>
      <c r="G98" s="79" t="s">
        <v>38</v>
      </c>
      <c r="H98" s="79" t="s">
        <v>38</v>
      </c>
      <c r="I98" s="80" t="s">
        <v>38</v>
      </c>
      <c r="J98" s="79"/>
      <c r="K98" s="81"/>
      <c r="L98" s="589"/>
      <c r="M98" s="77" t="s">
        <v>23</v>
      </c>
      <c r="N98" s="78">
        <v>1000</v>
      </c>
      <c r="O98" s="78">
        <f t="shared" si="2"/>
        <v>50</v>
      </c>
      <c r="P98" s="78">
        <v>0</v>
      </c>
      <c r="Q98" s="79" t="s">
        <v>38</v>
      </c>
      <c r="R98" s="79" t="s">
        <v>38</v>
      </c>
      <c r="S98" s="80" t="s">
        <v>38</v>
      </c>
      <c r="T98" s="79"/>
      <c r="U98" s="81"/>
      <c r="V98" s="589"/>
      <c r="W98" s="77" t="s">
        <v>23</v>
      </c>
      <c r="X98" s="78">
        <v>1000</v>
      </c>
      <c r="Y98" s="78">
        <v>0</v>
      </c>
      <c r="Z98" s="78">
        <v>1000</v>
      </c>
      <c r="AA98" s="79" t="s">
        <v>38</v>
      </c>
      <c r="AB98" s="79">
        <v>2329</v>
      </c>
      <c r="AC98" s="80">
        <v>44701</v>
      </c>
      <c r="AD98" s="558"/>
      <c r="AE98" s="589"/>
      <c r="AF98" s="77" t="s">
        <v>23</v>
      </c>
      <c r="AG98" s="78">
        <v>1000</v>
      </c>
      <c r="AH98" s="78"/>
      <c r="AI98" s="78">
        <v>1000</v>
      </c>
      <c r="AJ98" s="79" t="s">
        <v>942</v>
      </c>
      <c r="AK98" s="79">
        <v>3789</v>
      </c>
      <c r="AL98" s="80">
        <v>45077</v>
      </c>
      <c r="AM98" s="180">
        <v>570</v>
      </c>
      <c r="AN98" s="179" t="s">
        <v>848</v>
      </c>
    </row>
    <row r="99" spans="1:40" x14ac:dyDescent="0.25">
      <c r="A99" s="120"/>
      <c r="B99" s="879"/>
      <c r="C99" s="77" t="s">
        <v>24</v>
      </c>
      <c r="D99" s="78">
        <v>1000</v>
      </c>
      <c r="E99" s="87">
        <v>30</v>
      </c>
      <c r="F99" s="78">
        <v>0</v>
      </c>
      <c r="G99" s="79" t="s">
        <v>38</v>
      </c>
      <c r="H99" s="79" t="s">
        <v>38</v>
      </c>
      <c r="I99" s="80" t="s">
        <v>38</v>
      </c>
      <c r="J99" s="79"/>
      <c r="K99" s="81"/>
      <c r="L99" s="589"/>
      <c r="M99" s="77" t="s">
        <v>24</v>
      </c>
      <c r="N99" s="78">
        <v>1000</v>
      </c>
      <c r="O99" s="78">
        <f t="shared" si="2"/>
        <v>40</v>
      </c>
      <c r="P99" s="78">
        <v>0</v>
      </c>
      <c r="Q99" s="79" t="s">
        <v>38</v>
      </c>
      <c r="R99" s="79" t="s">
        <v>38</v>
      </c>
      <c r="S99" s="80" t="s">
        <v>38</v>
      </c>
      <c r="T99" s="79"/>
      <c r="U99" s="81"/>
      <c r="V99" s="589"/>
      <c r="W99" s="77" t="s">
        <v>24</v>
      </c>
      <c r="X99" s="78">
        <v>1000</v>
      </c>
      <c r="Y99" s="78">
        <v>0</v>
      </c>
      <c r="Z99" s="78">
        <v>1000</v>
      </c>
      <c r="AA99" s="79" t="s">
        <v>41</v>
      </c>
      <c r="AB99" s="79">
        <v>2444</v>
      </c>
      <c r="AC99" s="80">
        <v>44740</v>
      </c>
      <c r="AD99" s="558"/>
      <c r="AE99" s="589"/>
      <c r="AF99" s="77" t="s">
        <v>24</v>
      </c>
      <c r="AG99" s="78">
        <v>1000</v>
      </c>
      <c r="AH99" s="78"/>
      <c r="AI99" s="78">
        <v>1000</v>
      </c>
      <c r="AJ99" s="79" t="s">
        <v>942</v>
      </c>
      <c r="AK99" s="79">
        <v>3866</v>
      </c>
      <c r="AL99" s="80">
        <v>45107</v>
      </c>
      <c r="AM99" s="180"/>
      <c r="AN99" s="179"/>
    </row>
    <row r="100" spans="1:40" x14ac:dyDescent="0.25">
      <c r="A100" s="120"/>
      <c r="B100" s="879"/>
      <c r="C100" s="77" t="s">
        <v>25</v>
      </c>
      <c r="D100" s="78">
        <v>1000</v>
      </c>
      <c r="E100" s="78">
        <f>E101+10</f>
        <v>70</v>
      </c>
      <c r="F100" s="78">
        <v>0</v>
      </c>
      <c r="G100" s="79" t="s">
        <v>38</v>
      </c>
      <c r="H100" s="79" t="s">
        <v>38</v>
      </c>
      <c r="I100" s="80" t="s">
        <v>38</v>
      </c>
      <c r="J100" s="79"/>
      <c r="K100" s="81"/>
      <c r="L100" s="589"/>
      <c r="M100" s="77" t="s">
        <v>25</v>
      </c>
      <c r="N100" s="78">
        <v>1000</v>
      </c>
      <c r="O100" s="78">
        <f t="shared" si="2"/>
        <v>30</v>
      </c>
      <c r="P100" s="78">
        <v>0</v>
      </c>
      <c r="Q100" s="79" t="s">
        <v>38</v>
      </c>
      <c r="R100" s="79" t="s">
        <v>38</v>
      </c>
      <c r="S100" s="80" t="s">
        <v>38</v>
      </c>
      <c r="T100" s="79"/>
      <c r="U100" s="81"/>
      <c r="V100" s="589"/>
      <c r="W100" s="77" t="s">
        <v>25</v>
      </c>
      <c r="X100" s="78">
        <v>1000</v>
      </c>
      <c r="Y100" s="78">
        <v>0</v>
      </c>
      <c r="Z100" s="78">
        <v>1000</v>
      </c>
      <c r="AA100" s="79" t="s">
        <v>41</v>
      </c>
      <c r="AB100" s="79">
        <v>2559</v>
      </c>
      <c r="AC100" s="80">
        <v>44771</v>
      </c>
      <c r="AD100" s="558"/>
      <c r="AE100" s="589"/>
      <c r="AF100" s="77" t="s">
        <v>25</v>
      </c>
      <c r="AG100" s="78">
        <v>1000</v>
      </c>
      <c r="AH100" s="78"/>
      <c r="AI100" s="78">
        <v>1000</v>
      </c>
      <c r="AJ100" s="79" t="s">
        <v>942</v>
      </c>
      <c r="AK100" s="79">
        <v>4004</v>
      </c>
      <c r="AL100" s="80">
        <v>45136</v>
      </c>
      <c r="AM100" s="180"/>
      <c r="AN100" s="179"/>
    </row>
    <row r="101" spans="1:40" x14ac:dyDescent="0.25">
      <c r="A101" s="120"/>
      <c r="B101" s="879"/>
      <c r="C101" s="77" t="s">
        <v>26</v>
      </c>
      <c r="D101" s="78">
        <v>1000</v>
      </c>
      <c r="E101" s="78">
        <f>E102+10</f>
        <v>60</v>
      </c>
      <c r="F101" s="78">
        <v>0</v>
      </c>
      <c r="G101" s="79" t="s">
        <v>38</v>
      </c>
      <c r="H101" s="79" t="s">
        <v>38</v>
      </c>
      <c r="I101" s="80" t="s">
        <v>38</v>
      </c>
      <c r="J101" s="79"/>
      <c r="K101" s="81"/>
      <c r="L101" s="585"/>
      <c r="M101" s="77" t="s">
        <v>26</v>
      </c>
      <c r="N101" s="78">
        <v>1000</v>
      </c>
      <c r="O101" s="78">
        <f t="shared" si="2"/>
        <v>20</v>
      </c>
      <c r="P101" s="78">
        <v>0</v>
      </c>
      <c r="Q101" s="79" t="s">
        <v>38</v>
      </c>
      <c r="R101" s="79" t="s">
        <v>38</v>
      </c>
      <c r="S101" s="80" t="s">
        <v>38</v>
      </c>
      <c r="T101" s="79"/>
      <c r="U101" s="81"/>
      <c r="V101" s="585"/>
      <c r="W101" s="77" t="s">
        <v>26</v>
      </c>
      <c r="X101" s="78">
        <v>1000</v>
      </c>
      <c r="Y101" s="78">
        <v>0</v>
      </c>
      <c r="Z101" s="78">
        <v>1000</v>
      </c>
      <c r="AA101" s="79" t="s">
        <v>41</v>
      </c>
      <c r="AB101" s="79">
        <v>2647</v>
      </c>
      <c r="AC101" s="80">
        <v>44793</v>
      </c>
      <c r="AD101" s="558"/>
      <c r="AE101" s="585"/>
      <c r="AF101" s="77" t="s">
        <v>26</v>
      </c>
      <c r="AG101" s="78">
        <v>1000</v>
      </c>
      <c r="AH101" s="78"/>
      <c r="AI101" s="78">
        <v>1000</v>
      </c>
      <c r="AJ101" s="79" t="s">
        <v>942</v>
      </c>
      <c r="AK101" s="79">
        <v>4101</v>
      </c>
      <c r="AL101" s="80">
        <v>45164</v>
      </c>
      <c r="AM101" s="180"/>
      <c r="AN101" s="179"/>
    </row>
    <row r="102" spans="1:40" x14ac:dyDescent="0.25">
      <c r="A102" s="120"/>
      <c r="B102" s="879"/>
      <c r="C102" s="77" t="s">
        <v>27</v>
      </c>
      <c r="D102" s="78">
        <v>1000</v>
      </c>
      <c r="E102" s="78">
        <f>E103+10</f>
        <v>50</v>
      </c>
      <c r="F102" s="78">
        <v>6000</v>
      </c>
      <c r="G102" s="79" t="s">
        <v>38</v>
      </c>
      <c r="H102" s="79">
        <v>491</v>
      </c>
      <c r="I102" s="80">
        <v>44081</v>
      </c>
      <c r="J102" s="172">
        <v>43983</v>
      </c>
      <c r="K102" s="81"/>
      <c r="L102" s="589"/>
      <c r="M102" s="77" t="s">
        <v>27</v>
      </c>
      <c r="N102" s="78">
        <v>1000</v>
      </c>
      <c r="O102" s="78">
        <f>O103+10</f>
        <v>10</v>
      </c>
      <c r="P102" s="78">
        <v>0</v>
      </c>
      <c r="Q102" s="79" t="s">
        <v>38</v>
      </c>
      <c r="R102" s="79" t="s">
        <v>38</v>
      </c>
      <c r="S102" s="80" t="s">
        <v>38</v>
      </c>
      <c r="T102" s="79"/>
      <c r="U102" s="81"/>
      <c r="V102" s="589"/>
      <c r="W102" s="77" t="s">
        <v>27</v>
      </c>
      <c r="X102" s="78">
        <v>1000</v>
      </c>
      <c r="Y102" s="78">
        <v>0</v>
      </c>
      <c r="Z102" s="78">
        <v>1000</v>
      </c>
      <c r="AA102" s="79" t="s">
        <v>41</v>
      </c>
      <c r="AB102" s="79">
        <v>2863</v>
      </c>
      <c r="AC102" s="80">
        <v>44831</v>
      </c>
      <c r="AD102" s="558"/>
      <c r="AE102" s="589"/>
      <c r="AF102" s="77" t="s">
        <v>27</v>
      </c>
      <c r="AG102" s="78"/>
      <c r="AH102" s="78"/>
      <c r="AI102" s="78"/>
      <c r="AJ102" s="79"/>
      <c r="AK102" s="79"/>
      <c r="AL102" s="80"/>
      <c r="AM102" s="180"/>
      <c r="AN102" s="179"/>
    </row>
    <row r="103" spans="1:40" x14ac:dyDescent="0.25">
      <c r="A103" s="120"/>
      <c r="B103" s="879"/>
      <c r="C103" s="77" t="s">
        <v>28</v>
      </c>
      <c r="D103" s="78">
        <v>1000</v>
      </c>
      <c r="E103" s="78">
        <f>E104+10</f>
        <v>40</v>
      </c>
      <c r="F103" s="78">
        <v>0</v>
      </c>
      <c r="G103" s="79" t="s">
        <v>38</v>
      </c>
      <c r="H103" s="79" t="s">
        <v>38</v>
      </c>
      <c r="I103" s="80" t="s">
        <v>38</v>
      </c>
      <c r="J103" s="79"/>
      <c r="K103" s="81"/>
      <c r="L103" s="585"/>
      <c r="M103" s="77" t="s">
        <v>28</v>
      </c>
      <c r="N103" s="78">
        <v>1000</v>
      </c>
      <c r="O103" s="78">
        <v>0</v>
      </c>
      <c r="P103" s="78">
        <v>8280</v>
      </c>
      <c r="Q103" s="79" t="s">
        <v>41</v>
      </c>
      <c r="R103" s="79">
        <v>1360</v>
      </c>
      <c r="S103" s="80">
        <v>44493</v>
      </c>
      <c r="T103" s="79" t="s">
        <v>270</v>
      </c>
      <c r="U103" s="81"/>
      <c r="V103" s="585"/>
      <c r="W103" s="77" t="s">
        <v>28</v>
      </c>
      <c r="X103" s="78">
        <v>1000</v>
      </c>
      <c r="Y103" s="78">
        <v>0</v>
      </c>
      <c r="Z103" s="78">
        <v>1000</v>
      </c>
      <c r="AA103" s="79" t="s">
        <v>41</v>
      </c>
      <c r="AB103" s="79">
        <v>2954</v>
      </c>
      <c r="AC103" s="80">
        <v>44861</v>
      </c>
      <c r="AD103" s="558"/>
      <c r="AE103" s="585"/>
      <c r="AF103" s="77" t="s">
        <v>28</v>
      </c>
      <c r="AG103" s="78"/>
      <c r="AH103" s="78"/>
      <c r="AI103" s="78"/>
      <c r="AJ103" s="79"/>
      <c r="AK103" s="79"/>
      <c r="AL103" s="80"/>
      <c r="AM103" s="180"/>
      <c r="AN103" s="179"/>
    </row>
    <row r="104" spans="1:40" x14ac:dyDescent="0.25">
      <c r="A104" s="120"/>
      <c r="B104" s="879"/>
      <c r="C104" s="77" t="s">
        <v>29</v>
      </c>
      <c r="D104" s="78">
        <v>1000</v>
      </c>
      <c r="E104" s="78">
        <f>E105+10</f>
        <v>30</v>
      </c>
      <c r="F104" s="78">
        <v>0</v>
      </c>
      <c r="G104" s="79" t="s">
        <v>38</v>
      </c>
      <c r="H104" s="79" t="s">
        <v>38</v>
      </c>
      <c r="I104" s="80" t="s">
        <v>38</v>
      </c>
      <c r="J104" s="79"/>
      <c r="K104" s="81"/>
      <c r="L104" s="585"/>
      <c r="M104" s="77" t="s">
        <v>29</v>
      </c>
      <c r="N104" s="78">
        <v>1000</v>
      </c>
      <c r="O104" s="78">
        <v>20</v>
      </c>
      <c r="P104" s="78">
        <v>0</v>
      </c>
      <c r="Q104" s="79" t="s">
        <v>38</v>
      </c>
      <c r="R104" s="79" t="s">
        <v>38</v>
      </c>
      <c r="S104" s="80" t="s">
        <v>38</v>
      </c>
      <c r="T104" s="79"/>
      <c r="U104" s="81"/>
      <c r="V104" s="585"/>
      <c r="W104" s="77" t="s">
        <v>29</v>
      </c>
      <c r="X104" s="78">
        <v>1000</v>
      </c>
      <c r="Y104" s="78">
        <v>0</v>
      </c>
      <c r="Z104" s="78">
        <v>1000</v>
      </c>
      <c r="AA104" s="79" t="s">
        <v>41</v>
      </c>
      <c r="AB104" s="79">
        <v>3066</v>
      </c>
      <c r="AC104" s="80">
        <v>44891</v>
      </c>
      <c r="AD104" s="558"/>
      <c r="AE104" s="585"/>
      <c r="AF104" s="77" t="s">
        <v>29</v>
      </c>
      <c r="AG104" s="78"/>
      <c r="AH104" s="78"/>
      <c r="AI104" s="78"/>
      <c r="AJ104" s="79"/>
      <c r="AK104" s="79"/>
      <c r="AL104" s="80"/>
      <c r="AM104" s="180"/>
      <c r="AN104" s="179"/>
    </row>
    <row r="105" spans="1:40" x14ac:dyDescent="0.25">
      <c r="A105" s="120"/>
      <c r="B105" s="879"/>
      <c r="C105" s="83" t="s">
        <v>30</v>
      </c>
      <c r="D105" s="84">
        <v>1000</v>
      </c>
      <c r="E105" s="78">
        <f>O94+10</f>
        <v>20</v>
      </c>
      <c r="F105" s="78">
        <v>0</v>
      </c>
      <c r="G105" s="79" t="s">
        <v>38</v>
      </c>
      <c r="H105" s="79" t="s">
        <v>38</v>
      </c>
      <c r="I105" s="80" t="s">
        <v>38</v>
      </c>
      <c r="J105" s="85"/>
      <c r="K105" s="86"/>
      <c r="L105" s="586"/>
      <c r="M105" s="83" t="s">
        <v>30</v>
      </c>
      <c r="N105" s="84">
        <v>1000</v>
      </c>
      <c r="O105" s="78">
        <v>10</v>
      </c>
      <c r="P105" s="78">
        <v>0</v>
      </c>
      <c r="Q105" s="79" t="s">
        <v>38</v>
      </c>
      <c r="R105" s="79" t="s">
        <v>38</v>
      </c>
      <c r="S105" s="80" t="s">
        <v>38</v>
      </c>
      <c r="T105" s="79"/>
      <c r="U105" s="81"/>
      <c r="V105" s="586"/>
      <c r="W105" s="83" t="s">
        <v>30</v>
      </c>
      <c r="X105" s="84">
        <v>1000</v>
      </c>
      <c r="Y105" s="78">
        <v>0</v>
      </c>
      <c r="Z105" s="78">
        <v>1000</v>
      </c>
      <c r="AA105" s="79" t="s">
        <v>41</v>
      </c>
      <c r="AB105" s="79">
        <v>3151</v>
      </c>
      <c r="AC105" s="80">
        <v>44925</v>
      </c>
      <c r="AD105" s="558"/>
      <c r="AE105" s="586"/>
      <c r="AF105" s="83" t="s">
        <v>30</v>
      </c>
      <c r="AG105" s="84"/>
      <c r="AH105" s="78"/>
      <c r="AI105" s="78"/>
      <c r="AJ105" s="79"/>
      <c r="AK105" s="79"/>
      <c r="AL105" s="80"/>
      <c r="AM105" s="181"/>
      <c r="AN105" s="182"/>
    </row>
    <row r="106" spans="1:40" x14ac:dyDescent="0.25">
      <c r="A106" s="121"/>
      <c r="B106" s="880"/>
      <c r="C106" s="89"/>
      <c r="D106" s="90">
        <f>SUM(D94:D105)</f>
        <v>12000</v>
      </c>
      <c r="E106" s="90">
        <f>SUM(E94:E105)</f>
        <v>600</v>
      </c>
      <c r="F106" s="90">
        <f>SUM(F94:F105)</f>
        <v>6000</v>
      </c>
      <c r="G106" s="91"/>
      <c r="H106" s="91"/>
      <c r="I106" s="92"/>
      <c r="J106" s="91"/>
      <c r="K106" s="93"/>
      <c r="L106" s="587"/>
      <c r="M106" s="89"/>
      <c r="N106" s="90">
        <f>SUM(N93:N105)</f>
        <v>24000</v>
      </c>
      <c r="O106" s="90">
        <f>SUM(O93:O105)</f>
        <v>920</v>
      </c>
      <c r="P106" s="90">
        <f>SUM(P93:P105)</f>
        <v>22320</v>
      </c>
      <c r="Q106" s="91"/>
      <c r="R106" s="91"/>
      <c r="S106" s="91"/>
      <c r="T106" s="91"/>
      <c r="U106" s="93"/>
      <c r="V106" s="587"/>
      <c r="W106" s="89"/>
      <c r="X106" s="90">
        <f>SUM(X93:X105)</f>
        <v>36000</v>
      </c>
      <c r="Y106" s="90">
        <f>SUM(Y93:Y105)</f>
        <v>920</v>
      </c>
      <c r="Z106" s="90">
        <f>SUM(Z93:Z105)</f>
        <v>36350</v>
      </c>
      <c r="AA106" s="91"/>
      <c r="AB106" s="91"/>
      <c r="AC106" s="91"/>
      <c r="AD106" s="91"/>
      <c r="AE106" s="587"/>
      <c r="AF106" s="89"/>
      <c r="AG106" s="90">
        <f>SUM(AG93:AG105)</f>
        <v>44000</v>
      </c>
      <c r="AH106" s="90">
        <f>SUM(AH93:AH105)</f>
        <v>930</v>
      </c>
      <c r="AI106" s="90">
        <f>SUM(AI93:AI105)</f>
        <v>44360</v>
      </c>
      <c r="AJ106" s="91"/>
      <c r="AK106" s="91"/>
      <c r="AL106" s="91"/>
      <c r="AM106" s="90"/>
      <c r="AN106" s="91"/>
    </row>
    <row r="107" spans="1:40" x14ac:dyDescent="0.25">
      <c r="A107" s="404"/>
      <c r="B107" s="330"/>
      <c r="C107" s="344"/>
      <c r="D107" s="345"/>
      <c r="E107" s="345"/>
      <c r="F107" s="345"/>
      <c r="G107" s="346"/>
      <c r="H107" s="346"/>
      <c r="I107" s="347"/>
      <c r="J107" s="346"/>
      <c r="K107" s="346"/>
      <c r="L107" s="588"/>
      <c r="M107" s="346"/>
      <c r="N107" s="345"/>
      <c r="O107" s="345"/>
      <c r="P107" s="345"/>
      <c r="Q107" s="346"/>
      <c r="R107" s="346"/>
      <c r="S107" s="346"/>
      <c r="T107" s="346"/>
      <c r="U107" s="346"/>
      <c r="V107" s="588"/>
      <c r="W107" s="346"/>
      <c r="X107" s="345"/>
      <c r="Y107" s="345"/>
      <c r="Z107" s="345"/>
      <c r="AA107" s="346"/>
      <c r="AB107" s="346"/>
      <c r="AC107" s="346"/>
      <c r="AD107" s="346"/>
      <c r="AE107" s="588"/>
      <c r="AF107" s="346"/>
      <c r="AG107" s="345"/>
      <c r="AH107" s="345"/>
      <c r="AI107" s="345"/>
      <c r="AJ107" s="346"/>
      <c r="AK107" s="346"/>
      <c r="AL107" s="346"/>
      <c r="AM107" s="778"/>
      <c r="AN107" s="348"/>
    </row>
    <row r="108" spans="1:40" x14ac:dyDescent="0.25">
      <c r="A108" s="404"/>
      <c r="B108" s="331"/>
      <c r="C108" s="350"/>
      <c r="D108" s="351"/>
      <c r="E108" s="352"/>
      <c r="F108" s="353"/>
      <c r="G108" s="352"/>
      <c r="H108" s="353"/>
      <c r="I108" s="353"/>
      <c r="J108" s="353"/>
      <c r="K108" s="354"/>
      <c r="L108" s="584"/>
      <c r="M108" s="355" t="s">
        <v>42</v>
      </c>
      <c r="N108" s="356">
        <f>D121</f>
        <v>12000</v>
      </c>
      <c r="O108" s="356">
        <f>E121</f>
        <v>3060</v>
      </c>
      <c r="P108" s="356">
        <f>F121</f>
        <v>0</v>
      </c>
      <c r="Q108" s="352"/>
      <c r="R108" s="353"/>
      <c r="S108" s="353"/>
      <c r="T108" s="353"/>
      <c r="U108" s="354"/>
      <c r="V108" s="584"/>
      <c r="W108" s="355" t="s">
        <v>42</v>
      </c>
      <c r="X108" s="356">
        <f>N121</f>
        <v>24000</v>
      </c>
      <c r="Y108" s="356">
        <f>O121</f>
        <v>4680</v>
      </c>
      <c r="Z108" s="356">
        <f>P121</f>
        <v>0</v>
      </c>
      <c r="AA108" s="352"/>
      <c r="AB108" s="353"/>
      <c r="AC108" s="353"/>
      <c r="AD108" s="353"/>
      <c r="AE108" s="584"/>
      <c r="AF108" s="355" t="s">
        <v>42</v>
      </c>
      <c r="AG108" s="356">
        <f>X121</f>
        <v>36000</v>
      </c>
      <c r="AH108" s="356">
        <f>Y121</f>
        <v>4960</v>
      </c>
      <c r="AI108" s="356">
        <f>Z121</f>
        <v>40960</v>
      </c>
      <c r="AJ108" s="352"/>
      <c r="AK108" s="353"/>
      <c r="AL108" s="353"/>
      <c r="AM108" s="776" t="s">
        <v>221</v>
      </c>
      <c r="AN108" s="183" t="s">
        <v>36</v>
      </c>
    </row>
    <row r="109" spans="1:40" x14ac:dyDescent="0.25">
      <c r="A109" s="368" t="s">
        <v>10</v>
      </c>
      <c r="B109" s="332">
        <v>88</v>
      </c>
      <c r="C109" s="357" t="s">
        <v>19</v>
      </c>
      <c r="D109" s="124">
        <v>1000</v>
      </c>
      <c r="E109" s="124">
        <f t="shared" ref="E109:E118" si="3">E110+10</f>
        <v>310</v>
      </c>
      <c r="F109" s="124">
        <v>0</v>
      </c>
      <c r="G109" s="125" t="s">
        <v>38</v>
      </c>
      <c r="H109" s="125" t="s">
        <v>38</v>
      </c>
      <c r="I109" s="129" t="s">
        <v>38</v>
      </c>
      <c r="J109" s="125"/>
      <c r="K109" s="358"/>
      <c r="L109" s="585"/>
      <c r="M109" s="357" t="s">
        <v>19</v>
      </c>
      <c r="N109" s="124">
        <v>1000</v>
      </c>
      <c r="O109" s="124">
        <f t="shared" ref="O109:O118" si="4">O110+10</f>
        <v>190</v>
      </c>
      <c r="P109" s="124">
        <v>0</v>
      </c>
      <c r="Q109" s="125" t="s">
        <v>38</v>
      </c>
      <c r="R109" s="125" t="s">
        <v>38</v>
      </c>
      <c r="S109" s="129" t="s">
        <v>38</v>
      </c>
      <c r="T109" s="125"/>
      <c r="U109" s="358"/>
      <c r="V109" s="585"/>
      <c r="W109" s="357" t="s">
        <v>19</v>
      </c>
      <c r="X109" s="124">
        <v>1000</v>
      </c>
      <c r="Y109" s="124">
        <f t="shared" ref="Y109:Y115" si="5">Y110+10</f>
        <v>70</v>
      </c>
      <c r="Z109" s="124">
        <v>0</v>
      </c>
      <c r="AA109" s="125" t="s">
        <v>38</v>
      </c>
      <c r="AB109" s="125" t="s">
        <v>38</v>
      </c>
      <c r="AC109" s="129" t="s">
        <v>38</v>
      </c>
      <c r="AD109" s="426"/>
      <c r="AE109" s="585"/>
      <c r="AF109" s="357" t="s">
        <v>19</v>
      </c>
      <c r="AG109" s="124">
        <v>1000</v>
      </c>
      <c r="AH109" s="124"/>
      <c r="AI109" s="124">
        <v>1000</v>
      </c>
      <c r="AJ109" s="125" t="s">
        <v>942</v>
      </c>
      <c r="AK109" s="125">
        <v>3177</v>
      </c>
      <c r="AL109" s="129">
        <v>44955</v>
      </c>
      <c r="AM109" s="341">
        <f>AG121+AH121-AI121</f>
        <v>0</v>
      </c>
      <c r="AN109" s="342" t="s">
        <v>1028</v>
      </c>
    </row>
    <row r="110" spans="1:40" ht="21" customHeight="1" x14ac:dyDescent="0.25">
      <c r="A110" s="359"/>
      <c r="B110" s="877" t="s">
        <v>113</v>
      </c>
      <c r="C110" s="357" t="s">
        <v>20</v>
      </c>
      <c r="D110" s="124">
        <v>1000</v>
      </c>
      <c r="E110" s="124">
        <f t="shared" si="3"/>
        <v>300</v>
      </c>
      <c r="F110" s="124">
        <v>0</v>
      </c>
      <c r="G110" s="125" t="s">
        <v>38</v>
      </c>
      <c r="H110" s="125" t="s">
        <v>38</v>
      </c>
      <c r="I110" s="129" t="s">
        <v>38</v>
      </c>
      <c r="J110" s="125"/>
      <c r="K110" s="358"/>
      <c r="L110" s="585"/>
      <c r="M110" s="357" t="s">
        <v>20</v>
      </c>
      <c r="N110" s="124">
        <v>1000</v>
      </c>
      <c r="O110" s="124">
        <f t="shared" si="4"/>
        <v>180</v>
      </c>
      <c r="P110" s="124">
        <v>0</v>
      </c>
      <c r="Q110" s="125" t="s">
        <v>38</v>
      </c>
      <c r="R110" s="125" t="s">
        <v>38</v>
      </c>
      <c r="S110" s="129" t="s">
        <v>38</v>
      </c>
      <c r="T110" s="125"/>
      <c r="U110" s="358"/>
      <c r="V110" s="585"/>
      <c r="W110" s="357" t="s">
        <v>20</v>
      </c>
      <c r="X110" s="124">
        <v>1000</v>
      </c>
      <c r="Y110" s="124">
        <f t="shared" si="5"/>
        <v>60</v>
      </c>
      <c r="Z110" s="124">
        <v>0</v>
      </c>
      <c r="AA110" s="125" t="s">
        <v>38</v>
      </c>
      <c r="AB110" s="125" t="s">
        <v>38</v>
      </c>
      <c r="AC110" s="129" t="s">
        <v>38</v>
      </c>
      <c r="AD110" s="629"/>
      <c r="AE110" s="585"/>
      <c r="AF110" s="357" t="s">
        <v>20</v>
      </c>
      <c r="AG110" s="124">
        <v>1000</v>
      </c>
      <c r="AH110" s="124"/>
      <c r="AI110" s="124">
        <v>1000</v>
      </c>
      <c r="AJ110" s="125" t="s">
        <v>44</v>
      </c>
      <c r="AK110" s="125">
        <v>3435</v>
      </c>
      <c r="AL110" s="129">
        <v>44982</v>
      </c>
      <c r="AM110" s="336"/>
      <c r="AN110" s="335" t="s">
        <v>250</v>
      </c>
    </row>
    <row r="111" spans="1:40" x14ac:dyDescent="0.25">
      <c r="A111" s="359"/>
      <c r="B111" s="877"/>
      <c r="C111" s="357" t="s">
        <v>21</v>
      </c>
      <c r="D111" s="124">
        <v>1000</v>
      </c>
      <c r="E111" s="124">
        <f t="shared" si="3"/>
        <v>290</v>
      </c>
      <c r="F111" s="124">
        <v>0</v>
      </c>
      <c r="G111" s="125" t="s">
        <v>38</v>
      </c>
      <c r="H111" s="125" t="s">
        <v>38</v>
      </c>
      <c r="I111" s="129" t="s">
        <v>38</v>
      </c>
      <c r="J111" s="125"/>
      <c r="K111" s="358"/>
      <c r="L111" s="585"/>
      <c r="M111" s="357" t="s">
        <v>21</v>
      </c>
      <c r="N111" s="124">
        <v>1000</v>
      </c>
      <c r="O111" s="124">
        <f t="shared" si="4"/>
        <v>170</v>
      </c>
      <c r="P111" s="124">
        <v>0</v>
      </c>
      <c r="Q111" s="125" t="s">
        <v>38</v>
      </c>
      <c r="R111" s="125" t="s">
        <v>38</v>
      </c>
      <c r="S111" s="129" t="s">
        <v>38</v>
      </c>
      <c r="T111" s="125"/>
      <c r="U111" s="358"/>
      <c r="V111" s="585"/>
      <c r="W111" s="357" t="s">
        <v>21</v>
      </c>
      <c r="X111" s="124">
        <v>1000</v>
      </c>
      <c r="Y111" s="124">
        <f t="shared" si="5"/>
        <v>50</v>
      </c>
      <c r="Z111" s="124">
        <v>0</v>
      </c>
      <c r="AA111" s="125" t="s">
        <v>38</v>
      </c>
      <c r="AB111" s="125" t="s">
        <v>38</v>
      </c>
      <c r="AC111" s="129" t="s">
        <v>38</v>
      </c>
      <c r="AD111" s="629"/>
      <c r="AE111" s="585"/>
      <c r="AF111" s="357" t="s">
        <v>21</v>
      </c>
      <c r="AG111" s="124">
        <v>1000</v>
      </c>
      <c r="AH111" s="124"/>
      <c r="AI111" s="124">
        <v>1000</v>
      </c>
      <c r="AJ111" s="125" t="s">
        <v>44</v>
      </c>
      <c r="AK111" s="125">
        <v>3543</v>
      </c>
      <c r="AL111" s="129">
        <v>45012</v>
      </c>
      <c r="AM111" s="336"/>
      <c r="AN111" s="335"/>
    </row>
    <row r="112" spans="1:40" x14ac:dyDescent="0.25">
      <c r="A112" s="359"/>
      <c r="B112" s="877"/>
      <c r="C112" s="357" t="s">
        <v>22</v>
      </c>
      <c r="D112" s="124">
        <v>1000</v>
      </c>
      <c r="E112" s="124">
        <f t="shared" si="3"/>
        <v>280</v>
      </c>
      <c r="F112" s="124">
        <v>0</v>
      </c>
      <c r="G112" s="125" t="s">
        <v>38</v>
      </c>
      <c r="H112" s="125" t="s">
        <v>38</v>
      </c>
      <c r="I112" s="129" t="s">
        <v>38</v>
      </c>
      <c r="J112" s="125"/>
      <c r="K112" s="358"/>
      <c r="L112" s="585"/>
      <c r="M112" s="357" t="s">
        <v>22</v>
      </c>
      <c r="N112" s="124">
        <v>1000</v>
      </c>
      <c r="O112" s="124">
        <f t="shared" si="4"/>
        <v>160</v>
      </c>
      <c r="P112" s="124">
        <v>0</v>
      </c>
      <c r="Q112" s="125" t="s">
        <v>38</v>
      </c>
      <c r="R112" s="125" t="s">
        <v>38</v>
      </c>
      <c r="S112" s="129" t="s">
        <v>38</v>
      </c>
      <c r="T112" s="125"/>
      <c r="U112" s="358"/>
      <c r="V112" s="585"/>
      <c r="W112" s="357" t="s">
        <v>22</v>
      </c>
      <c r="X112" s="124">
        <v>1000</v>
      </c>
      <c r="Y112" s="124">
        <f t="shared" si="5"/>
        <v>40</v>
      </c>
      <c r="Z112" s="124">
        <v>0</v>
      </c>
      <c r="AA112" s="125" t="s">
        <v>38</v>
      </c>
      <c r="AB112" s="125" t="s">
        <v>38</v>
      </c>
      <c r="AC112" s="129" t="s">
        <v>38</v>
      </c>
      <c r="AD112" s="629"/>
      <c r="AE112" s="585"/>
      <c r="AF112" s="357" t="s">
        <v>22</v>
      </c>
      <c r="AG112" s="124">
        <v>1000</v>
      </c>
      <c r="AH112" s="124"/>
      <c r="AI112" s="124">
        <v>1000</v>
      </c>
      <c r="AJ112" s="125" t="s">
        <v>44</v>
      </c>
      <c r="AK112" s="125">
        <v>3684</v>
      </c>
      <c r="AL112" s="129">
        <v>45042</v>
      </c>
      <c r="AM112" s="336"/>
      <c r="AN112" s="335"/>
    </row>
    <row r="113" spans="1:40" x14ac:dyDescent="0.25">
      <c r="A113" s="359"/>
      <c r="B113" s="877"/>
      <c r="C113" s="357" t="s">
        <v>23</v>
      </c>
      <c r="D113" s="124">
        <v>1000</v>
      </c>
      <c r="E113" s="124">
        <f t="shared" si="3"/>
        <v>270</v>
      </c>
      <c r="F113" s="124">
        <v>0</v>
      </c>
      <c r="G113" s="125" t="s">
        <v>38</v>
      </c>
      <c r="H113" s="125" t="s">
        <v>38</v>
      </c>
      <c r="I113" s="129" t="s">
        <v>38</v>
      </c>
      <c r="J113" s="125"/>
      <c r="K113" s="358"/>
      <c r="L113" s="585"/>
      <c r="M113" s="357" t="s">
        <v>23</v>
      </c>
      <c r="N113" s="124">
        <v>1000</v>
      </c>
      <c r="O113" s="124">
        <f t="shared" si="4"/>
        <v>150</v>
      </c>
      <c r="P113" s="124">
        <v>0</v>
      </c>
      <c r="Q113" s="125" t="s">
        <v>38</v>
      </c>
      <c r="R113" s="125" t="s">
        <v>38</v>
      </c>
      <c r="S113" s="129" t="s">
        <v>38</v>
      </c>
      <c r="T113" s="125"/>
      <c r="U113" s="358"/>
      <c r="V113" s="585"/>
      <c r="W113" s="357" t="s">
        <v>23</v>
      </c>
      <c r="X113" s="124">
        <v>1000</v>
      </c>
      <c r="Y113" s="124">
        <f t="shared" si="5"/>
        <v>30</v>
      </c>
      <c r="Z113" s="124">
        <v>0</v>
      </c>
      <c r="AA113" s="125" t="s">
        <v>38</v>
      </c>
      <c r="AB113" s="125" t="s">
        <v>38</v>
      </c>
      <c r="AC113" s="129" t="s">
        <v>38</v>
      </c>
      <c r="AD113" s="629"/>
      <c r="AE113" s="585"/>
      <c r="AF113" s="357" t="s">
        <v>23</v>
      </c>
      <c r="AG113" s="124">
        <v>1000</v>
      </c>
      <c r="AH113" s="124"/>
      <c r="AI113" s="124">
        <v>1000</v>
      </c>
      <c r="AJ113" s="125" t="s">
        <v>44</v>
      </c>
      <c r="AK113" s="125">
        <v>3784</v>
      </c>
      <c r="AL113" s="129">
        <v>45070</v>
      </c>
      <c r="AM113" s="336"/>
      <c r="AN113" s="335"/>
    </row>
    <row r="114" spans="1:40" x14ac:dyDescent="0.25">
      <c r="A114" s="359"/>
      <c r="B114" s="877"/>
      <c r="C114" s="357" t="s">
        <v>24</v>
      </c>
      <c r="D114" s="124">
        <v>1000</v>
      </c>
      <c r="E114" s="124">
        <f t="shared" si="3"/>
        <v>260</v>
      </c>
      <c r="F114" s="124">
        <v>0</v>
      </c>
      <c r="G114" s="125" t="s">
        <v>38</v>
      </c>
      <c r="H114" s="125" t="s">
        <v>38</v>
      </c>
      <c r="I114" s="129" t="s">
        <v>38</v>
      </c>
      <c r="J114" s="125"/>
      <c r="K114" s="358"/>
      <c r="L114" s="585"/>
      <c r="M114" s="357" t="s">
        <v>24</v>
      </c>
      <c r="N114" s="124">
        <v>1000</v>
      </c>
      <c r="O114" s="124">
        <f t="shared" si="4"/>
        <v>140</v>
      </c>
      <c r="P114" s="124">
        <v>0</v>
      </c>
      <c r="Q114" s="125" t="s">
        <v>38</v>
      </c>
      <c r="R114" s="125" t="s">
        <v>38</v>
      </c>
      <c r="S114" s="129" t="s">
        <v>38</v>
      </c>
      <c r="T114" s="125"/>
      <c r="U114" s="358"/>
      <c r="V114" s="585"/>
      <c r="W114" s="357" t="s">
        <v>24</v>
      </c>
      <c r="X114" s="124">
        <v>1000</v>
      </c>
      <c r="Y114" s="124">
        <f t="shared" si="5"/>
        <v>20</v>
      </c>
      <c r="Z114" s="124">
        <v>0</v>
      </c>
      <c r="AA114" s="125" t="s">
        <v>38</v>
      </c>
      <c r="AB114" s="125" t="s">
        <v>38</v>
      </c>
      <c r="AC114" s="129" t="s">
        <v>38</v>
      </c>
      <c r="AD114" s="629"/>
      <c r="AE114" s="585"/>
      <c r="AF114" s="357" t="s">
        <v>24</v>
      </c>
      <c r="AG114" s="124">
        <v>1000</v>
      </c>
      <c r="AH114" s="124"/>
      <c r="AI114" s="124">
        <v>1000</v>
      </c>
      <c r="AJ114" s="125" t="s">
        <v>44</v>
      </c>
      <c r="AK114" s="125">
        <v>3874</v>
      </c>
      <c r="AL114" s="129">
        <v>45102</v>
      </c>
      <c r="AM114" s="336"/>
      <c r="AN114" s="335"/>
    </row>
    <row r="115" spans="1:40" x14ac:dyDescent="0.25">
      <c r="A115" s="359"/>
      <c r="B115" s="877"/>
      <c r="C115" s="357" t="s">
        <v>25</v>
      </c>
      <c r="D115" s="124">
        <v>1000</v>
      </c>
      <c r="E115" s="124">
        <f t="shared" si="3"/>
        <v>250</v>
      </c>
      <c r="F115" s="124">
        <v>0</v>
      </c>
      <c r="G115" s="125" t="s">
        <v>38</v>
      </c>
      <c r="H115" s="125" t="s">
        <v>38</v>
      </c>
      <c r="I115" s="129" t="s">
        <v>38</v>
      </c>
      <c r="J115" s="125"/>
      <c r="K115" s="358"/>
      <c r="L115" s="585"/>
      <c r="M115" s="357" t="s">
        <v>25</v>
      </c>
      <c r="N115" s="124">
        <v>1000</v>
      </c>
      <c r="O115" s="124">
        <f t="shared" si="4"/>
        <v>130</v>
      </c>
      <c r="P115" s="124">
        <v>0</v>
      </c>
      <c r="Q115" s="125" t="s">
        <v>38</v>
      </c>
      <c r="R115" s="125" t="s">
        <v>38</v>
      </c>
      <c r="S115" s="129" t="s">
        <v>38</v>
      </c>
      <c r="T115" s="125"/>
      <c r="U115" s="358"/>
      <c r="V115" s="585"/>
      <c r="W115" s="357" t="s">
        <v>25</v>
      </c>
      <c r="X115" s="124">
        <v>1000</v>
      </c>
      <c r="Y115" s="124">
        <f t="shared" si="5"/>
        <v>10</v>
      </c>
      <c r="Z115" s="124">
        <v>0</v>
      </c>
      <c r="AA115" s="125" t="s">
        <v>38</v>
      </c>
      <c r="AB115" s="125" t="s">
        <v>38</v>
      </c>
      <c r="AC115" s="129" t="s">
        <v>38</v>
      </c>
      <c r="AD115" s="629"/>
      <c r="AE115" s="585"/>
      <c r="AF115" s="357" t="s">
        <v>25</v>
      </c>
      <c r="AG115" s="124">
        <v>1000</v>
      </c>
      <c r="AH115" s="124"/>
      <c r="AI115" s="124">
        <v>1000</v>
      </c>
      <c r="AJ115" s="125" t="s">
        <v>44</v>
      </c>
      <c r="AK115" s="125">
        <v>4007</v>
      </c>
      <c r="AL115" s="129">
        <v>45132</v>
      </c>
      <c r="AM115" s="336"/>
      <c r="AN115" s="335"/>
    </row>
    <row r="116" spans="1:40" x14ac:dyDescent="0.25">
      <c r="A116" s="359"/>
      <c r="B116" s="877"/>
      <c r="C116" s="357" t="s">
        <v>26</v>
      </c>
      <c r="D116" s="124">
        <v>1000</v>
      </c>
      <c r="E116" s="124">
        <f t="shared" si="3"/>
        <v>240</v>
      </c>
      <c r="F116" s="124">
        <v>0</v>
      </c>
      <c r="G116" s="125" t="s">
        <v>38</v>
      </c>
      <c r="H116" s="125" t="s">
        <v>38</v>
      </c>
      <c r="I116" s="129" t="s">
        <v>38</v>
      </c>
      <c r="J116" s="125"/>
      <c r="K116" s="358"/>
      <c r="L116" s="585"/>
      <c r="M116" s="357" t="s">
        <v>26</v>
      </c>
      <c r="N116" s="124">
        <v>1000</v>
      </c>
      <c r="O116" s="124">
        <f t="shared" si="4"/>
        <v>120</v>
      </c>
      <c r="P116" s="124">
        <v>0</v>
      </c>
      <c r="Q116" s="125" t="s">
        <v>38</v>
      </c>
      <c r="R116" s="125" t="s">
        <v>38</v>
      </c>
      <c r="S116" s="129" t="s">
        <v>38</v>
      </c>
      <c r="T116" s="125"/>
      <c r="U116" s="358"/>
      <c r="V116" s="585"/>
      <c r="W116" s="357" t="s">
        <v>26</v>
      </c>
      <c r="X116" s="124">
        <v>1000</v>
      </c>
      <c r="Y116" s="124">
        <v>0</v>
      </c>
      <c r="Z116" s="124">
        <v>36960</v>
      </c>
      <c r="AA116" s="125" t="s">
        <v>73</v>
      </c>
      <c r="AB116" s="125">
        <v>2630</v>
      </c>
      <c r="AC116" s="129">
        <v>44784</v>
      </c>
      <c r="AD116" s="629"/>
      <c r="AE116" s="585"/>
      <c r="AF116" s="357" t="s">
        <v>26</v>
      </c>
      <c r="AG116" s="124">
        <v>1000</v>
      </c>
      <c r="AH116" s="124"/>
      <c r="AI116" s="124">
        <v>1000</v>
      </c>
      <c r="AJ116" s="125" t="s">
        <v>44</v>
      </c>
      <c r="AK116" s="125">
        <v>4106</v>
      </c>
      <c r="AL116" s="129">
        <v>45163</v>
      </c>
      <c r="AM116" s="336"/>
      <c r="AN116" s="335"/>
    </row>
    <row r="117" spans="1:40" x14ac:dyDescent="0.25">
      <c r="A117" s="359"/>
      <c r="B117" s="877"/>
      <c r="C117" s="357" t="s">
        <v>27</v>
      </c>
      <c r="D117" s="124">
        <v>1000</v>
      </c>
      <c r="E117" s="124">
        <f t="shared" si="3"/>
        <v>230</v>
      </c>
      <c r="F117" s="124">
        <v>0</v>
      </c>
      <c r="G117" s="125" t="s">
        <v>38</v>
      </c>
      <c r="H117" s="125" t="s">
        <v>38</v>
      </c>
      <c r="I117" s="129" t="s">
        <v>38</v>
      </c>
      <c r="J117" s="125"/>
      <c r="K117" s="358"/>
      <c r="L117" s="585"/>
      <c r="M117" s="357" t="s">
        <v>27</v>
      </c>
      <c r="N117" s="124">
        <v>1000</v>
      </c>
      <c r="O117" s="124">
        <f t="shared" si="4"/>
        <v>110</v>
      </c>
      <c r="P117" s="124">
        <v>0</v>
      </c>
      <c r="Q117" s="125" t="s">
        <v>38</v>
      </c>
      <c r="R117" s="125" t="s">
        <v>38</v>
      </c>
      <c r="S117" s="129" t="s">
        <v>38</v>
      </c>
      <c r="T117" s="125"/>
      <c r="U117" s="358"/>
      <c r="V117" s="585"/>
      <c r="W117" s="357" t="s">
        <v>27</v>
      </c>
      <c r="X117" s="124">
        <v>1000</v>
      </c>
      <c r="Y117" s="124">
        <v>0</v>
      </c>
      <c r="Z117" s="124">
        <v>1000</v>
      </c>
      <c r="AA117" s="125" t="s">
        <v>41</v>
      </c>
      <c r="AB117" s="125">
        <v>2861</v>
      </c>
      <c r="AC117" s="129">
        <v>44831</v>
      </c>
      <c r="AD117" s="629"/>
      <c r="AE117" s="585"/>
      <c r="AF117" s="357" t="s">
        <v>27</v>
      </c>
      <c r="AG117" s="124"/>
      <c r="AH117" s="124"/>
      <c r="AI117" s="124"/>
      <c r="AJ117" s="125"/>
      <c r="AK117" s="125"/>
      <c r="AL117" s="129"/>
      <c r="AM117" s="336"/>
      <c r="AN117" s="335"/>
    </row>
    <row r="118" spans="1:40" x14ac:dyDescent="0.25">
      <c r="A118" s="359"/>
      <c r="B118" s="877"/>
      <c r="C118" s="357" t="s">
        <v>28</v>
      </c>
      <c r="D118" s="124">
        <v>1000</v>
      </c>
      <c r="E118" s="124">
        <f t="shared" si="3"/>
        <v>220</v>
      </c>
      <c r="F118" s="124">
        <v>0</v>
      </c>
      <c r="G118" s="125" t="s">
        <v>38</v>
      </c>
      <c r="H118" s="125" t="s">
        <v>38</v>
      </c>
      <c r="I118" s="129" t="s">
        <v>38</v>
      </c>
      <c r="J118" s="125"/>
      <c r="K118" s="358"/>
      <c r="L118" s="585"/>
      <c r="M118" s="357" t="s">
        <v>28</v>
      </c>
      <c r="N118" s="124">
        <v>1000</v>
      </c>
      <c r="O118" s="124">
        <f t="shared" si="4"/>
        <v>100</v>
      </c>
      <c r="P118" s="124">
        <v>0</v>
      </c>
      <c r="Q118" s="125" t="s">
        <v>38</v>
      </c>
      <c r="R118" s="125" t="s">
        <v>38</v>
      </c>
      <c r="S118" s="129" t="s">
        <v>38</v>
      </c>
      <c r="T118" s="125"/>
      <c r="U118" s="358"/>
      <c r="V118" s="585"/>
      <c r="W118" s="357" t="s">
        <v>28</v>
      </c>
      <c r="X118" s="124">
        <v>1000</v>
      </c>
      <c r="Y118" s="124">
        <v>0</v>
      </c>
      <c r="Z118" s="124">
        <v>1000</v>
      </c>
      <c r="AA118" s="125" t="s">
        <v>44</v>
      </c>
      <c r="AB118" s="125">
        <v>2971</v>
      </c>
      <c r="AC118" s="129">
        <v>44862</v>
      </c>
      <c r="AD118" s="629"/>
      <c r="AE118" s="585"/>
      <c r="AF118" s="357" t="s">
        <v>28</v>
      </c>
      <c r="AG118" s="124"/>
      <c r="AH118" s="124"/>
      <c r="AI118" s="124"/>
      <c r="AJ118" s="125"/>
      <c r="AK118" s="125"/>
      <c r="AL118" s="129"/>
      <c r="AM118" s="336"/>
      <c r="AN118" s="335"/>
    </row>
    <row r="119" spans="1:40" x14ac:dyDescent="0.25">
      <c r="A119" s="359"/>
      <c r="B119" s="877"/>
      <c r="C119" s="357" t="s">
        <v>29</v>
      </c>
      <c r="D119" s="124">
        <v>1000</v>
      </c>
      <c r="E119" s="124">
        <f>E120+10</f>
        <v>210</v>
      </c>
      <c r="F119" s="124">
        <v>0</v>
      </c>
      <c r="G119" s="125" t="s">
        <v>38</v>
      </c>
      <c r="H119" s="125" t="s">
        <v>38</v>
      </c>
      <c r="I119" s="129" t="s">
        <v>38</v>
      </c>
      <c r="J119" s="125"/>
      <c r="K119" s="358"/>
      <c r="L119" s="585"/>
      <c r="M119" s="357" t="s">
        <v>29</v>
      </c>
      <c r="N119" s="124">
        <v>1000</v>
      </c>
      <c r="O119" s="124">
        <f>O120+10</f>
        <v>90</v>
      </c>
      <c r="P119" s="124">
        <v>0</v>
      </c>
      <c r="Q119" s="125" t="s">
        <v>38</v>
      </c>
      <c r="R119" s="125" t="s">
        <v>38</v>
      </c>
      <c r="S119" s="129" t="s">
        <v>38</v>
      </c>
      <c r="T119" s="125"/>
      <c r="U119" s="358"/>
      <c r="V119" s="585"/>
      <c r="W119" s="357" t="s">
        <v>29</v>
      </c>
      <c r="X119" s="124">
        <v>1000</v>
      </c>
      <c r="Y119" s="124">
        <v>0</v>
      </c>
      <c r="Z119" s="124">
        <v>1000</v>
      </c>
      <c r="AA119" s="125" t="s">
        <v>44</v>
      </c>
      <c r="AB119" s="125">
        <v>3051</v>
      </c>
      <c r="AC119" s="129">
        <v>44888</v>
      </c>
      <c r="AD119" s="629"/>
      <c r="AE119" s="585"/>
      <c r="AF119" s="357" t="s">
        <v>29</v>
      </c>
      <c r="AG119" s="124"/>
      <c r="AH119" s="124"/>
      <c r="AI119" s="124"/>
      <c r="AJ119" s="125"/>
      <c r="AK119" s="125"/>
      <c r="AL119" s="129"/>
      <c r="AM119" s="336"/>
      <c r="AN119" s="335"/>
    </row>
    <row r="120" spans="1:40" x14ac:dyDescent="0.25">
      <c r="A120" s="359"/>
      <c r="B120" s="877"/>
      <c r="C120" s="360" t="s">
        <v>30</v>
      </c>
      <c r="D120" s="278">
        <v>1000</v>
      </c>
      <c r="E120" s="124">
        <f>O109+10</f>
        <v>200</v>
      </c>
      <c r="F120" s="124">
        <v>0</v>
      </c>
      <c r="G120" s="125" t="s">
        <v>38</v>
      </c>
      <c r="H120" s="125" t="s">
        <v>38</v>
      </c>
      <c r="I120" s="129" t="s">
        <v>38</v>
      </c>
      <c r="J120" s="361"/>
      <c r="K120" s="362"/>
      <c r="L120" s="586"/>
      <c r="M120" s="360" t="s">
        <v>30</v>
      </c>
      <c r="N120" s="278">
        <v>1000</v>
      </c>
      <c r="O120" s="124">
        <f>Y109+10</f>
        <v>80</v>
      </c>
      <c r="P120" s="124">
        <v>0</v>
      </c>
      <c r="Q120" s="125" t="s">
        <v>38</v>
      </c>
      <c r="R120" s="125" t="s">
        <v>38</v>
      </c>
      <c r="S120" s="129" t="s">
        <v>38</v>
      </c>
      <c r="T120" s="125"/>
      <c r="U120" s="358"/>
      <c r="V120" s="586"/>
      <c r="W120" s="360" t="s">
        <v>30</v>
      </c>
      <c r="X120" s="278">
        <v>1000</v>
      </c>
      <c r="Y120" s="124"/>
      <c r="Z120" s="124">
        <v>1000</v>
      </c>
      <c r="AA120" s="125" t="s">
        <v>923</v>
      </c>
      <c r="AB120" s="125">
        <v>3360</v>
      </c>
      <c r="AC120" s="129">
        <v>44920</v>
      </c>
      <c r="AD120" s="629"/>
      <c r="AE120" s="586"/>
      <c r="AF120" s="360" t="s">
        <v>30</v>
      </c>
      <c r="AG120" s="278"/>
      <c r="AH120" s="124"/>
      <c r="AI120" s="124"/>
      <c r="AJ120" s="125"/>
      <c r="AK120" s="125"/>
      <c r="AL120" s="129"/>
      <c r="AM120" s="338"/>
      <c r="AN120" s="339"/>
    </row>
    <row r="121" spans="1:40" x14ac:dyDescent="0.25">
      <c r="A121" s="363"/>
      <c r="B121" s="878"/>
      <c r="C121" s="364"/>
      <c r="D121" s="365">
        <f>SUM(D109:D120)</f>
        <v>12000</v>
      </c>
      <c r="E121" s="365">
        <f>SUM(E109:E120)</f>
        <v>3060</v>
      </c>
      <c r="F121" s="365">
        <f>SUM(F109:F120)</f>
        <v>0</v>
      </c>
      <c r="G121" s="340"/>
      <c r="H121" s="340"/>
      <c r="I121" s="366"/>
      <c r="J121" s="340"/>
      <c r="K121" s="367"/>
      <c r="L121" s="587"/>
      <c r="M121" s="364"/>
      <c r="N121" s="365">
        <f>SUM(N108:N120)</f>
        <v>24000</v>
      </c>
      <c r="O121" s="365">
        <f>SUM(O108:O120)</f>
        <v>4680</v>
      </c>
      <c r="P121" s="365">
        <f>SUM(P108:P120)</f>
        <v>0</v>
      </c>
      <c r="Q121" s="340"/>
      <c r="R121" s="340"/>
      <c r="S121" s="340"/>
      <c r="T121" s="340"/>
      <c r="U121" s="367"/>
      <c r="V121" s="587"/>
      <c r="W121" s="364"/>
      <c r="X121" s="365">
        <f>SUM(X108:X120)</f>
        <v>36000</v>
      </c>
      <c r="Y121" s="365">
        <f>SUM(Y108:Y120)</f>
        <v>4960</v>
      </c>
      <c r="Z121" s="365">
        <f>SUM(Z108:Z120)</f>
        <v>40960</v>
      </c>
      <c r="AA121" s="340"/>
      <c r="AB121" s="340"/>
      <c r="AC121" s="340"/>
      <c r="AD121" s="340"/>
      <c r="AE121" s="587"/>
      <c r="AF121" s="364"/>
      <c r="AG121" s="365">
        <f>SUM(AG108:AG120)</f>
        <v>44000</v>
      </c>
      <c r="AH121" s="365">
        <f>SUM(AH108:AH120)</f>
        <v>4960</v>
      </c>
      <c r="AI121" s="365">
        <f>SUM(AI108:AI120)</f>
        <v>48960</v>
      </c>
      <c r="AJ121" s="340"/>
      <c r="AK121" s="340"/>
      <c r="AL121" s="340"/>
      <c r="AM121" s="365"/>
      <c r="AN121" s="340"/>
    </row>
    <row r="122" spans="1:40" x14ac:dyDescent="0.25">
      <c r="B122" s="106"/>
      <c r="C122" s="65"/>
      <c r="D122" s="66"/>
      <c r="E122" s="66"/>
      <c r="F122" s="66"/>
      <c r="G122" s="67"/>
      <c r="H122" s="67"/>
      <c r="I122" s="68"/>
      <c r="J122" s="67"/>
      <c r="K122" s="67"/>
      <c r="L122" s="588"/>
      <c r="M122" s="67"/>
      <c r="N122" s="66"/>
      <c r="O122" s="66"/>
      <c r="P122" s="66"/>
      <c r="Q122" s="67"/>
      <c r="R122" s="67"/>
      <c r="S122" s="67"/>
      <c r="T122" s="67"/>
      <c r="U122" s="67"/>
      <c r="V122" s="588"/>
      <c r="W122" s="67"/>
      <c r="X122" s="66"/>
      <c r="Y122" s="66"/>
      <c r="Z122" s="66"/>
      <c r="AA122" s="67"/>
      <c r="AB122" s="67"/>
      <c r="AC122" s="67"/>
      <c r="AD122" s="67"/>
      <c r="AE122" s="588"/>
      <c r="AF122" s="67"/>
      <c r="AG122" s="66"/>
      <c r="AH122" s="66"/>
      <c r="AI122" s="66"/>
      <c r="AJ122" s="67"/>
      <c r="AK122" s="67"/>
      <c r="AL122" s="67"/>
      <c r="AM122" s="777"/>
      <c r="AN122" s="123"/>
    </row>
    <row r="123" spans="1:40" x14ac:dyDescent="0.25">
      <c r="B123" s="107"/>
      <c r="C123" s="70"/>
      <c r="D123" s="71"/>
      <c r="E123" s="72"/>
      <c r="F123" s="73"/>
      <c r="G123" s="72"/>
      <c r="H123" s="73"/>
      <c r="I123" s="73"/>
      <c r="J123" s="73"/>
      <c r="K123" s="74"/>
      <c r="L123" s="584"/>
      <c r="M123" s="75" t="s">
        <v>42</v>
      </c>
      <c r="N123" s="76">
        <f>D136</f>
        <v>12000</v>
      </c>
      <c r="O123" s="76">
        <f>E136</f>
        <v>180</v>
      </c>
      <c r="P123" s="76">
        <f>F136</f>
        <v>12000</v>
      </c>
      <c r="Q123" s="72"/>
      <c r="R123" s="73"/>
      <c r="S123" s="73"/>
      <c r="T123" s="73"/>
      <c r="U123" s="74"/>
      <c r="V123" s="584"/>
      <c r="W123" s="75" t="s">
        <v>42</v>
      </c>
      <c r="X123" s="76">
        <f>N136</f>
        <v>24000</v>
      </c>
      <c r="Y123" s="76">
        <f>O136</f>
        <v>180</v>
      </c>
      <c r="Z123" s="76">
        <f>P136</f>
        <v>24000</v>
      </c>
      <c r="AA123" s="72"/>
      <c r="AB123" s="73"/>
      <c r="AC123" s="73"/>
      <c r="AD123" s="73"/>
      <c r="AE123" s="584"/>
      <c r="AF123" s="75" t="s">
        <v>42</v>
      </c>
      <c r="AG123" s="76">
        <f>X136</f>
        <v>35500</v>
      </c>
      <c r="AH123" s="76">
        <f>Y136</f>
        <v>180</v>
      </c>
      <c r="AI123" s="76">
        <f>Z136</f>
        <v>35680</v>
      </c>
      <c r="AJ123" s="72"/>
      <c r="AK123" s="73"/>
      <c r="AL123" s="73"/>
      <c r="AM123" s="776" t="s">
        <v>221</v>
      </c>
      <c r="AN123" s="183" t="s">
        <v>36</v>
      </c>
    </row>
    <row r="124" spans="1:40" x14ac:dyDescent="0.25">
      <c r="A124" s="97" t="s">
        <v>10</v>
      </c>
      <c r="B124" s="108">
        <v>89</v>
      </c>
      <c r="C124" s="77" t="s">
        <v>19</v>
      </c>
      <c r="D124" s="78">
        <v>1000</v>
      </c>
      <c r="E124" s="78">
        <f>E125+10</f>
        <v>50</v>
      </c>
      <c r="F124" s="78">
        <v>0</v>
      </c>
      <c r="G124" s="79" t="s">
        <v>38</v>
      </c>
      <c r="H124" s="79" t="s">
        <v>38</v>
      </c>
      <c r="I124" s="80" t="s">
        <v>38</v>
      </c>
      <c r="J124" s="79"/>
      <c r="K124" s="81"/>
      <c r="L124" s="585"/>
      <c r="M124" s="77" t="s">
        <v>19</v>
      </c>
      <c r="N124" s="78">
        <v>1000</v>
      </c>
      <c r="O124" s="78">
        <v>0</v>
      </c>
      <c r="P124" s="78">
        <v>3000</v>
      </c>
      <c r="Q124" s="79" t="s">
        <v>38</v>
      </c>
      <c r="R124" s="79">
        <v>717</v>
      </c>
      <c r="S124" s="80">
        <v>44205</v>
      </c>
      <c r="T124" s="79"/>
      <c r="U124" s="81"/>
      <c r="V124" s="585"/>
      <c r="W124" s="77" t="s">
        <v>19</v>
      </c>
      <c r="X124" s="78">
        <v>1000</v>
      </c>
      <c r="Y124" s="78">
        <v>0</v>
      </c>
      <c r="Z124" s="78">
        <v>11500</v>
      </c>
      <c r="AA124" s="79" t="s">
        <v>47</v>
      </c>
      <c r="AB124" s="79">
        <v>1828</v>
      </c>
      <c r="AC124" s="80">
        <v>44570</v>
      </c>
      <c r="AD124" s="651"/>
      <c r="AE124" s="585"/>
      <c r="AF124" s="77" t="s">
        <v>19</v>
      </c>
      <c r="AG124" s="78">
        <v>1000</v>
      </c>
      <c r="AH124" s="78"/>
      <c r="AI124" s="78">
        <v>1000</v>
      </c>
      <c r="AJ124" s="79" t="s">
        <v>47</v>
      </c>
      <c r="AK124" s="79">
        <v>3313</v>
      </c>
      <c r="AL124" s="80">
        <v>44939</v>
      </c>
      <c r="AM124" s="177">
        <f>AG136+AH136-AI136</f>
        <v>10</v>
      </c>
      <c r="AN124" s="178" t="s">
        <v>979</v>
      </c>
    </row>
    <row r="125" spans="1:40" ht="21" customHeight="1" x14ac:dyDescent="0.25">
      <c r="A125" s="120"/>
      <c r="B125" s="879" t="s">
        <v>266</v>
      </c>
      <c r="C125" s="77" t="s">
        <v>20</v>
      </c>
      <c r="D125" s="78">
        <v>1000</v>
      </c>
      <c r="E125" s="78">
        <f>E126+10</f>
        <v>40</v>
      </c>
      <c r="F125" s="78">
        <v>0</v>
      </c>
      <c r="G125" s="79" t="s">
        <v>38</v>
      </c>
      <c r="H125" s="79" t="s">
        <v>38</v>
      </c>
      <c r="I125" s="80" t="s">
        <v>38</v>
      </c>
      <c r="J125" s="79"/>
      <c r="K125" s="81"/>
      <c r="L125" s="585"/>
      <c r="M125" s="77" t="s">
        <v>20</v>
      </c>
      <c r="N125" s="78">
        <v>1000</v>
      </c>
      <c r="O125" s="78">
        <v>0</v>
      </c>
      <c r="P125" s="78">
        <v>0</v>
      </c>
      <c r="Q125" s="79" t="s">
        <v>38</v>
      </c>
      <c r="R125" s="79" t="s">
        <v>38</v>
      </c>
      <c r="S125" s="80" t="s">
        <v>38</v>
      </c>
      <c r="T125" s="79"/>
      <c r="U125" s="81"/>
      <c r="V125" s="585"/>
      <c r="W125" s="77" t="s">
        <v>20</v>
      </c>
      <c r="X125" s="78">
        <v>1000</v>
      </c>
      <c r="Y125" s="78">
        <v>0</v>
      </c>
      <c r="Z125" s="78">
        <v>0</v>
      </c>
      <c r="AA125" s="79" t="s">
        <v>38</v>
      </c>
      <c r="AB125" s="79" t="s">
        <v>38</v>
      </c>
      <c r="AC125" s="80" t="s">
        <v>38</v>
      </c>
      <c r="AD125" s="558"/>
      <c r="AE125" s="585"/>
      <c r="AF125" s="77" t="s">
        <v>20</v>
      </c>
      <c r="AG125" s="78">
        <v>1000</v>
      </c>
      <c r="AH125" s="78">
        <v>10</v>
      </c>
      <c r="AI125" s="78"/>
      <c r="AJ125" s="79"/>
      <c r="AK125" s="79"/>
      <c r="AL125" s="80"/>
      <c r="AM125" s="180"/>
      <c r="AN125" s="179" t="s">
        <v>250</v>
      </c>
    </row>
    <row r="126" spans="1:40" x14ac:dyDescent="0.25">
      <c r="A126" s="120"/>
      <c r="B126" s="879"/>
      <c r="C126" s="77" t="s">
        <v>21</v>
      </c>
      <c r="D126" s="78">
        <v>1000</v>
      </c>
      <c r="E126" s="78">
        <f>E127+10</f>
        <v>30</v>
      </c>
      <c r="F126" s="78">
        <v>0</v>
      </c>
      <c r="G126" s="79" t="s">
        <v>38</v>
      </c>
      <c r="H126" s="79" t="s">
        <v>38</v>
      </c>
      <c r="I126" s="80" t="s">
        <v>38</v>
      </c>
      <c r="J126" s="79"/>
      <c r="K126" s="81"/>
      <c r="L126" s="585"/>
      <c r="M126" s="77" t="s">
        <v>21</v>
      </c>
      <c r="N126" s="78">
        <v>1000</v>
      </c>
      <c r="O126" s="78">
        <v>0</v>
      </c>
      <c r="P126" s="78">
        <v>0</v>
      </c>
      <c r="Q126" s="79" t="s">
        <v>38</v>
      </c>
      <c r="R126" s="79" t="s">
        <v>38</v>
      </c>
      <c r="S126" s="80" t="s">
        <v>38</v>
      </c>
      <c r="T126" s="79"/>
      <c r="U126" s="81"/>
      <c r="V126" s="585"/>
      <c r="W126" s="77" t="s">
        <v>21</v>
      </c>
      <c r="X126" s="78">
        <v>1000</v>
      </c>
      <c r="Y126" s="78">
        <v>0</v>
      </c>
      <c r="Z126" s="78">
        <v>0</v>
      </c>
      <c r="AA126" s="79" t="s">
        <v>38</v>
      </c>
      <c r="AB126" s="79" t="s">
        <v>38</v>
      </c>
      <c r="AC126" s="80" t="s">
        <v>38</v>
      </c>
      <c r="AD126" s="558"/>
      <c r="AE126" s="585"/>
      <c r="AF126" s="77" t="s">
        <v>21</v>
      </c>
      <c r="AG126" s="78">
        <v>1000</v>
      </c>
      <c r="AH126" s="78"/>
      <c r="AI126" s="78">
        <v>2000</v>
      </c>
      <c r="AJ126" s="79" t="s">
        <v>47</v>
      </c>
      <c r="AK126" s="79">
        <v>3482</v>
      </c>
      <c r="AL126" s="80">
        <v>44991</v>
      </c>
      <c r="AM126" s="180"/>
      <c r="AN126" s="179" t="s">
        <v>846</v>
      </c>
    </row>
    <row r="127" spans="1:40" x14ac:dyDescent="0.25">
      <c r="A127" s="120"/>
      <c r="B127" s="879"/>
      <c r="C127" s="77" t="s">
        <v>22</v>
      </c>
      <c r="D127" s="78">
        <v>1000</v>
      </c>
      <c r="E127" s="78">
        <f>E128+10</f>
        <v>20</v>
      </c>
      <c r="F127" s="78">
        <v>0</v>
      </c>
      <c r="G127" s="79" t="s">
        <v>38</v>
      </c>
      <c r="H127" s="79" t="s">
        <v>38</v>
      </c>
      <c r="I127" s="80" t="s">
        <v>38</v>
      </c>
      <c r="J127" s="79"/>
      <c r="K127" s="81"/>
      <c r="L127" s="585"/>
      <c r="M127" s="77" t="s">
        <v>22</v>
      </c>
      <c r="N127" s="78">
        <v>1000</v>
      </c>
      <c r="O127" s="78">
        <v>0</v>
      </c>
      <c r="P127" s="78">
        <v>3000</v>
      </c>
      <c r="Q127" s="79" t="s">
        <v>38</v>
      </c>
      <c r="R127" s="79">
        <v>926</v>
      </c>
      <c r="S127" s="80">
        <v>44294</v>
      </c>
      <c r="T127" s="79"/>
      <c r="U127" s="81"/>
      <c r="V127" s="585"/>
      <c r="W127" s="77" t="s">
        <v>22</v>
      </c>
      <c r="X127" s="78">
        <v>1000</v>
      </c>
      <c r="Y127" s="78">
        <v>0</v>
      </c>
      <c r="Z127" s="78">
        <v>0</v>
      </c>
      <c r="AA127" s="79" t="s">
        <v>38</v>
      </c>
      <c r="AB127" s="79" t="s">
        <v>38</v>
      </c>
      <c r="AC127" s="80" t="s">
        <v>38</v>
      </c>
      <c r="AD127" s="558"/>
      <c r="AE127" s="585"/>
      <c r="AF127" s="77" t="s">
        <v>22</v>
      </c>
      <c r="AG127" s="78">
        <v>1000</v>
      </c>
      <c r="AH127" s="78"/>
      <c r="AI127" s="78">
        <v>3000</v>
      </c>
      <c r="AJ127" s="79" t="s">
        <v>47</v>
      </c>
      <c r="AK127" s="79">
        <v>3630</v>
      </c>
      <c r="AL127" s="80">
        <v>45026</v>
      </c>
      <c r="AM127" s="180"/>
      <c r="AN127" s="179"/>
    </row>
    <row r="128" spans="1:40" x14ac:dyDescent="0.25">
      <c r="A128" s="120"/>
      <c r="B128" s="879"/>
      <c r="C128" s="77" t="s">
        <v>23</v>
      </c>
      <c r="D128" s="78">
        <v>1000</v>
      </c>
      <c r="E128" s="78">
        <f>E129+10</f>
        <v>10</v>
      </c>
      <c r="F128" s="78">
        <v>0</v>
      </c>
      <c r="G128" s="79" t="s">
        <v>38</v>
      </c>
      <c r="H128" s="79" t="s">
        <v>38</v>
      </c>
      <c r="I128" s="80" t="s">
        <v>38</v>
      </c>
      <c r="J128" s="79"/>
      <c r="K128" s="81"/>
      <c r="L128" s="585"/>
      <c r="M128" s="77" t="s">
        <v>23</v>
      </c>
      <c r="N128" s="78">
        <v>1000</v>
      </c>
      <c r="O128" s="78">
        <v>0</v>
      </c>
      <c r="P128" s="78">
        <v>0</v>
      </c>
      <c r="Q128" s="79" t="s">
        <v>38</v>
      </c>
      <c r="R128" s="79" t="s">
        <v>38</v>
      </c>
      <c r="S128" s="80" t="s">
        <v>38</v>
      </c>
      <c r="T128" s="79"/>
      <c r="U128" s="81"/>
      <c r="V128" s="585"/>
      <c r="W128" s="77" t="s">
        <v>23</v>
      </c>
      <c r="X128" s="78">
        <v>1000</v>
      </c>
      <c r="Y128" s="78">
        <v>0</v>
      </c>
      <c r="Z128" s="78">
        <v>0</v>
      </c>
      <c r="AA128" s="79" t="s">
        <v>38</v>
      </c>
      <c r="AB128" s="79" t="s">
        <v>38</v>
      </c>
      <c r="AC128" s="80" t="s">
        <v>38</v>
      </c>
      <c r="AD128" s="558"/>
      <c r="AE128" s="585"/>
      <c r="AF128" s="77" t="s">
        <v>23</v>
      </c>
      <c r="AG128" s="78">
        <v>1000</v>
      </c>
      <c r="AH128" s="78"/>
      <c r="AI128" s="78"/>
      <c r="AJ128" s="79"/>
      <c r="AK128" s="79"/>
      <c r="AL128" s="80"/>
      <c r="AM128" s="180"/>
      <c r="AN128" s="179"/>
    </row>
    <row r="129" spans="1:40" x14ac:dyDescent="0.25">
      <c r="A129" s="120"/>
      <c r="B129" s="879"/>
      <c r="C129" s="77" t="s">
        <v>24</v>
      </c>
      <c r="D129" s="78">
        <v>1000</v>
      </c>
      <c r="E129" s="78">
        <v>0</v>
      </c>
      <c r="F129" s="78">
        <v>6000</v>
      </c>
      <c r="G129" s="79" t="s">
        <v>38</v>
      </c>
      <c r="H129" s="79">
        <v>314</v>
      </c>
      <c r="I129" s="80">
        <v>44012</v>
      </c>
      <c r="J129" s="79"/>
      <c r="K129" s="81"/>
      <c r="L129" s="585"/>
      <c r="M129" s="77" t="s">
        <v>24</v>
      </c>
      <c r="N129" s="78">
        <v>1000</v>
      </c>
      <c r="O129" s="78">
        <v>0</v>
      </c>
      <c r="P129" s="78">
        <v>0</v>
      </c>
      <c r="Q129" s="79" t="s">
        <v>38</v>
      </c>
      <c r="R129" s="79" t="s">
        <v>38</v>
      </c>
      <c r="S129" s="80" t="s">
        <v>38</v>
      </c>
      <c r="T129" s="79"/>
      <c r="U129" s="81"/>
      <c r="V129" s="585"/>
      <c r="W129" s="77" t="s">
        <v>24</v>
      </c>
      <c r="X129" s="78">
        <v>1000</v>
      </c>
      <c r="Y129" s="78">
        <v>0</v>
      </c>
      <c r="Z129" s="78">
        <v>0</v>
      </c>
      <c r="AA129" s="79" t="s">
        <v>38</v>
      </c>
      <c r="AB129" s="79" t="s">
        <v>38</v>
      </c>
      <c r="AC129" s="80" t="s">
        <v>38</v>
      </c>
      <c r="AD129" s="558"/>
      <c r="AE129" s="585"/>
      <c r="AF129" s="77" t="s">
        <v>24</v>
      </c>
      <c r="AG129" s="78">
        <v>1000</v>
      </c>
      <c r="AH129" s="78"/>
      <c r="AI129" s="78"/>
      <c r="AJ129" s="79"/>
      <c r="AK129" s="79"/>
      <c r="AL129" s="80"/>
      <c r="AM129" s="180"/>
      <c r="AN129" s="179"/>
    </row>
    <row r="130" spans="1:40" x14ac:dyDescent="0.25">
      <c r="A130" s="120"/>
      <c r="B130" s="879"/>
      <c r="C130" s="77" t="s">
        <v>25</v>
      </c>
      <c r="D130" s="78">
        <v>1000</v>
      </c>
      <c r="E130" s="78">
        <f>E131+10</f>
        <v>20</v>
      </c>
      <c r="F130" s="78">
        <v>0</v>
      </c>
      <c r="G130" s="79" t="s">
        <v>38</v>
      </c>
      <c r="H130" s="79" t="s">
        <v>38</v>
      </c>
      <c r="I130" s="80" t="s">
        <v>38</v>
      </c>
      <c r="J130" s="79"/>
      <c r="K130" s="81"/>
      <c r="L130" s="585"/>
      <c r="M130" s="77" t="s">
        <v>25</v>
      </c>
      <c r="N130" s="78">
        <v>1000</v>
      </c>
      <c r="O130" s="78">
        <v>0</v>
      </c>
      <c r="P130" s="78">
        <v>3000</v>
      </c>
      <c r="Q130" s="79" t="s">
        <v>38</v>
      </c>
      <c r="R130" s="79">
        <v>1117</v>
      </c>
      <c r="S130" s="80">
        <v>44384</v>
      </c>
      <c r="T130" s="79"/>
      <c r="U130" s="81"/>
      <c r="V130" s="585"/>
      <c r="W130" s="77" t="s">
        <v>25</v>
      </c>
      <c r="X130" s="78">
        <v>1000</v>
      </c>
      <c r="Y130" s="78">
        <v>0</v>
      </c>
      <c r="Z130" s="78">
        <v>0</v>
      </c>
      <c r="AA130" s="79" t="s">
        <v>38</v>
      </c>
      <c r="AB130" s="79" t="s">
        <v>38</v>
      </c>
      <c r="AC130" s="80" t="s">
        <v>38</v>
      </c>
      <c r="AD130" s="558"/>
      <c r="AE130" s="585"/>
      <c r="AF130" s="77" t="s">
        <v>25</v>
      </c>
      <c r="AG130" s="78">
        <v>1000</v>
      </c>
      <c r="AH130" s="78"/>
      <c r="AI130" s="78">
        <v>3000</v>
      </c>
      <c r="AJ130" s="79" t="s">
        <v>50</v>
      </c>
      <c r="AK130" s="79">
        <v>3938</v>
      </c>
      <c r="AL130" s="80">
        <v>45113</v>
      </c>
      <c r="AM130" s="180"/>
      <c r="AN130" s="179"/>
    </row>
    <row r="131" spans="1:40" x14ac:dyDescent="0.25">
      <c r="A131" s="120"/>
      <c r="B131" s="879"/>
      <c r="C131" s="77" t="s">
        <v>26</v>
      </c>
      <c r="D131" s="78">
        <v>1000</v>
      </c>
      <c r="E131" s="78">
        <f>E132+10</f>
        <v>10</v>
      </c>
      <c r="F131" s="78">
        <v>0</v>
      </c>
      <c r="G131" s="79" t="s">
        <v>38</v>
      </c>
      <c r="H131" s="79" t="s">
        <v>38</v>
      </c>
      <c r="I131" s="80" t="s">
        <v>38</v>
      </c>
      <c r="J131" s="79"/>
      <c r="K131" s="81"/>
      <c r="L131" s="585"/>
      <c r="M131" s="77" t="s">
        <v>26</v>
      </c>
      <c r="N131" s="78">
        <v>1000</v>
      </c>
      <c r="O131" s="78">
        <v>0</v>
      </c>
      <c r="P131" s="78">
        <v>0</v>
      </c>
      <c r="Q131" s="79" t="s">
        <v>38</v>
      </c>
      <c r="R131" s="79" t="s">
        <v>38</v>
      </c>
      <c r="S131" s="80" t="s">
        <v>38</v>
      </c>
      <c r="T131" s="79"/>
      <c r="U131" s="81"/>
      <c r="V131" s="585"/>
      <c r="W131" s="77" t="s">
        <v>26</v>
      </c>
      <c r="X131" s="78">
        <v>1000</v>
      </c>
      <c r="Y131" s="78">
        <v>0</v>
      </c>
      <c r="Z131" s="78">
        <v>0</v>
      </c>
      <c r="AA131" s="79" t="s">
        <v>38</v>
      </c>
      <c r="AB131" s="79" t="s">
        <v>38</v>
      </c>
      <c r="AC131" s="80" t="s">
        <v>38</v>
      </c>
      <c r="AD131" s="558"/>
      <c r="AE131" s="585"/>
      <c r="AF131" s="77" t="s">
        <v>26</v>
      </c>
      <c r="AG131" s="78">
        <v>1000</v>
      </c>
      <c r="AH131" s="78"/>
      <c r="AI131" s="78"/>
      <c r="AJ131" s="79"/>
      <c r="AK131" s="79"/>
      <c r="AL131" s="80"/>
      <c r="AM131" s="180"/>
      <c r="AN131" s="179"/>
    </row>
    <row r="132" spans="1:40" x14ac:dyDescent="0.25">
      <c r="A132" s="120"/>
      <c r="B132" s="879"/>
      <c r="C132" s="77" t="s">
        <v>27</v>
      </c>
      <c r="D132" s="78">
        <v>1000</v>
      </c>
      <c r="E132" s="78">
        <v>0</v>
      </c>
      <c r="F132" s="78">
        <v>3000</v>
      </c>
      <c r="G132" s="79" t="s">
        <v>38</v>
      </c>
      <c r="H132" s="79">
        <v>455</v>
      </c>
      <c r="I132" s="80">
        <v>44082</v>
      </c>
      <c r="J132" s="79"/>
      <c r="K132" s="81"/>
      <c r="L132" s="585"/>
      <c r="M132" s="77" t="s">
        <v>27</v>
      </c>
      <c r="N132" s="78">
        <v>1000</v>
      </c>
      <c r="O132" s="78">
        <v>0</v>
      </c>
      <c r="P132" s="78">
        <v>0</v>
      </c>
      <c r="Q132" s="79" t="s">
        <v>38</v>
      </c>
      <c r="R132" s="79" t="s">
        <v>38</v>
      </c>
      <c r="S132" s="80" t="s">
        <v>38</v>
      </c>
      <c r="T132" s="79"/>
      <c r="U132" s="81"/>
      <c r="V132" s="585"/>
      <c r="W132" s="77" t="s">
        <v>27</v>
      </c>
      <c r="X132" s="78">
        <v>1000</v>
      </c>
      <c r="Y132" s="78">
        <v>0</v>
      </c>
      <c r="Z132" s="78">
        <v>180</v>
      </c>
      <c r="AA132" s="79" t="s">
        <v>38</v>
      </c>
      <c r="AB132" s="79" t="s">
        <v>38</v>
      </c>
      <c r="AC132" s="80" t="s">
        <v>38</v>
      </c>
      <c r="AD132" s="558"/>
      <c r="AE132" s="585"/>
      <c r="AF132" s="77" t="s">
        <v>27</v>
      </c>
      <c r="AG132" s="78">
        <v>1000</v>
      </c>
      <c r="AH132" s="78"/>
      <c r="AI132" s="78"/>
      <c r="AJ132" s="79"/>
      <c r="AK132" s="79"/>
      <c r="AL132" s="80"/>
      <c r="AM132" s="180"/>
      <c r="AN132" s="179"/>
    </row>
    <row r="133" spans="1:40" x14ac:dyDescent="0.25">
      <c r="A133" s="120"/>
      <c r="B133" s="879"/>
      <c r="C133" s="77" t="s">
        <v>28</v>
      </c>
      <c r="D133" s="78">
        <v>1000</v>
      </c>
      <c r="E133" s="78">
        <v>0</v>
      </c>
      <c r="F133" s="78">
        <v>3000</v>
      </c>
      <c r="G133" s="79" t="s">
        <v>38</v>
      </c>
      <c r="H133" s="79">
        <v>499</v>
      </c>
      <c r="I133" s="80">
        <v>44105</v>
      </c>
      <c r="J133" s="79"/>
      <c r="K133" s="81"/>
      <c r="L133" s="585"/>
      <c r="M133" s="77" t="s">
        <v>28</v>
      </c>
      <c r="N133" s="78">
        <v>1000</v>
      </c>
      <c r="O133" s="78">
        <v>0</v>
      </c>
      <c r="P133" s="78">
        <v>3000</v>
      </c>
      <c r="Q133" s="79" t="s">
        <v>38</v>
      </c>
      <c r="R133" s="79">
        <v>1345</v>
      </c>
      <c r="S133" s="80">
        <v>44475</v>
      </c>
      <c r="T133" s="79"/>
      <c r="U133" s="81"/>
      <c r="V133" s="585"/>
      <c r="W133" s="77" t="s">
        <v>28</v>
      </c>
      <c r="X133" s="78">
        <v>1000</v>
      </c>
      <c r="Y133" s="78">
        <v>0</v>
      </c>
      <c r="Z133" s="78">
        <v>0</v>
      </c>
      <c r="AA133" s="79" t="s">
        <v>38</v>
      </c>
      <c r="AB133" s="79" t="s">
        <v>38</v>
      </c>
      <c r="AC133" s="80" t="s">
        <v>38</v>
      </c>
      <c r="AD133" s="558"/>
      <c r="AE133" s="585"/>
      <c r="AF133" s="77" t="s">
        <v>28</v>
      </c>
      <c r="AG133" s="78"/>
      <c r="AH133" s="78"/>
      <c r="AI133" s="78"/>
      <c r="AJ133" s="79"/>
      <c r="AK133" s="79"/>
      <c r="AL133" s="80"/>
      <c r="AM133" s="180"/>
      <c r="AN133" s="179"/>
    </row>
    <row r="134" spans="1:40" x14ac:dyDescent="0.25">
      <c r="A134" s="120"/>
      <c r="B134" s="879"/>
      <c r="C134" s="77" t="s">
        <v>29</v>
      </c>
      <c r="D134" s="78">
        <v>1000</v>
      </c>
      <c r="E134" s="78">
        <v>0</v>
      </c>
      <c r="F134" s="78">
        <v>0</v>
      </c>
      <c r="G134" s="79" t="s">
        <v>38</v>
      </c>
      <c r="H134" s="79" t="s">
        <v>38</v>
      </c>
      <c r="I134" s="80" t="s">
        <v>38</v>
      </c>
      <c r="J134" s="79"/>
      <c r="K134" s="81"/>
      <c r="L134" s="585"/>
      <c r="M134" s="77" t="s">
        <v>29</v>
      </c>
      <c r="N134" s="78">
        <v>1000</v>
      </c>
      <c r="O134" s="78">
        <v>0</v>
      </c>
      <c r="P134" s="78">
        <v>0</v>
      </c>
      <c r="Q134" s="79" t="s">
        <v>38</v>
      </c>
      <c r="R134" s="79" t="s">
        <v>38</v>
      </c>
      <c r="S134" s="80" t="s">
        <v>38</v>
      </c>
      <c r="T134" s="79"/>
      <c r="U134" s="81"/>
      <c r="V134" s="585"/>
      <c r="W134" s="77" t="s">
        <v>29</v>
      </c>
      <c r="X134" s="78">
        <v>1000</v>
      </c>
      <c r="Y134" s="78">
        <v>0</v>
      </c>
      <c r="Z134" s="78">
        <v>0</v>
      </c>
      <c r="AA134" s="79" t="s">
        <v>38</v>
      </c>
      <c r="AB134" s="79" t="s">
        <v>38</v>
      </c>
      <c r="AC134" s="80" t="s">
        <v>38</v>
      </c>
      <c r="AD134" s="558"/>
      <c r="AE134" s="585"/>
      <c r="AF134" s="77" t="s">
        <v>29</v>
      </c>
      <c r="AG134" s="78"/>
      <c r="AH134" s="78"/>
      <c r="AI134" s="78"/>
      <c r="AJ134" s="79"/>
      <c r="AK134" s="79"/>
      <c r="AL134" s="80"/>
      <c r="AM134" s="180"/>
      <c r="AN134" s="179"/>
    </row>
    <row r="135" spans="1:40" x14ac:dyDescent="0.25">
      <c r="A135" s="120"/>
      <c r="B135" s="879"/>
      <c r="C135" s="83" t="s">
        <v>30</v>
      </c>
      <c r="D135" s="84">
        <v>1000</v>
      </c>
      <c r="E135" s="78">
        <v>0</v>
      </c>
      <c r="F135" s="78">
        <v>0</v>
      </c>
      <c r="G135" s="79" t="s">
        <v>38</v>
      </c>
      <c r="H135" s="79" t="s">
        <v>38</v>
      </c>
      <c r="I135" s="80" t="s">
        <v>38</v>
      </c>
      <c r="J135" s="85"/>
      <c r="K135" s="86"/>
      <c r="L135" s="586"/>
      <c r="M135" s="83" t="s">
        <v>30</v>
      </c>
      <c r="N135" s="84">
        <v>1000</v>
      </c>
      <c r="O135" s="78">
        <v>0</v>
      </c>
      <c r="P135" s="78">
        <v>0</v>
      </c>
      <c r="Q135" s="79" t="s">
        <v>38</v>
      </c>
      <c r="R135" s="79" t="s">
        <v>38</v>
      </c>
      <c r="S135" s="80" t="s">
        <v>38</v>
      </c>
      <c r="T135" s="79"/>
      <c r="U135" s="81"/>
      <c r="V135" s="586"/>
      <c r="W135" s="83" t="s">
        <v>30</v>
      </c>
      <c r="X135" s="48">
        <v>500</v>
      </c>
      <c r="Y135" s="78">
        <v>0</v>
      </c>
      <c r="Z135" s="78">
        <v>0</v>
      </c>
      <c r="AA135" s="79" t="s">
        <v>38</v>
      </c>
      <c r="AB135" s="79" t="s">
        <v>38</v>
      </c>
      <c r="AC135" s="80" t="s">
        <v>38</v>
      </c>
      <c r="AD135" s="558"/>
      <c r="AE135" s="586"/>
      <c r="AF135" s="83" t="s">
        <v>30</v>
      </c>
      <c r="AG135" s="48"/>
      <c r="AH135" s="78"/>
      <c r="AI135" s="78"/>
      <c r="AJ135" s="79"/>
      <c r="AK135" s="79"/>
      <c r="AL135" s="80"/>
      <c r="AM135" s="181"/>
      <c r="AN135" s="182"/>
    </row>
    <row r="136" spans="1:40" x14ac:dyDescent="0.25">
      <c r="A136" s="121"/>
      <c r="B136" s="880"/>
      <c r="C136" s="89"/>
      <c r="D136" s="90">
        <f>SUM(D124:D135)</f>
        <v>12000</v>
      </c>
      <c r="E136" s="90">
        <f>SUM(E124:E135)</f>
        <v>180</v>
      </c>
      <c r="F136" s="90">
        <f>SUM(F124:F135)</f>
        <v>12000</v>
      </c>
      <c r="G136" s="91"/>
      <c r="H136" s="91"/>
      <c r="I136" s="92"/>
      <c r="J136" s="91"/>
      <c r="K136" s="93"/>
      <c r="L136" s="587"/>
      <c r="M136" s="89"/>
      <c r="N136" s="90">
        <f>SUM(N123:N135)</f>
        <v>24000</v>
      </c>
      <c r="O136" s="90">
        <f>SUM(O123:O135)</f>
        <v>180</v>
      </c>
      <c r="P136" s="90">
        <f>SUM(P123:P135)</f>
        <v>24000</v>
      </c>
      <c r="Q136" s="91"/>
      <c r="R136" s="91"/>
      <c r="S136" s="91"/>
      <c r="T136" s="91"/>
      <c r="U136" s="93"/>
      <c r="V136" s="587"/>
      <c r="W136" s="89"/>
      <c r="X136" s="90">
        <f>SUM(X123:X135)</f>
        <v>35500</v>
      </c>
      <c r="Y136" s="90">
        <f>SUM(Y123:Y135)</f>
        <v>180</v>
      </c>
      <c r="Z136" s="90">
        <f>SUM(Z123:Z135)</f>
        <v>35680</v>
      </c>
      <c r="AA136" s="91"/>
      <c r="AB136" s="91"/>
      <c r="AC136" s="91"/>
      <c r="AD136" s="91"/>
      <c r="AE136" s="587"/>
      <c r="AF136" s="89"/>
      <c r="AG136" s="90">
        <f>SUM(AG123:AG135)</f>
        <v>44500</v>
      </c>
      <c r="AH136" s="90">
        <f>SUM(AH123:AH135)</f>
        <v>190</v>
      </c>
      <c r="AI136" s="90">
        <f>SUM(AI123:AI135)</f>
        <v>44680</v>
      </c>
      <c r="AJ136" s="91"/>
      <c r="AK136" s="91"/>
      <c r="AL136" s="91"/>
      <c r="AM136" s="90"/>
      <c r="AN136" s="91"/>
    </row>
    <row r="137" spans="1:40" x14ac:dyDescent="0.25">
      <c r="B137" s="106"/>
      <c r="C137" s="65"/>
      <c r="D137" s="66"/>
      <c r="E137" s="66"/>
      <c r="F137" s="66"/>
      <c r="G137" s="67"/>
      <c r="H137" s="67"/>
      <c r="I137" s="68"/>
      <c r="J137" s="67"/>
      <c r="K137" s="67"/>
      <c r="L137" s="588"/>
      <c r="M137" s="67"/>
      <c r="N137" s="66"/>
      <c r="O137" s="66"/>
      <c r="P137" s="66"/>
      <c r="Q137" s="67"/>
      <c r="R137" s="67"/>
      <c r="S137" s="67"/>
      <c r="T137" s="67"/>
      <c r="U137" s="67"/>
      <c r="V137" s="588"/>
      <c r="W137" s="67"/>
      <c r="X137" s="66"/>
      <c r="Y137" s="66"/>
      <c r="Z137" s="66"/>
      <c r="AA137" s="67"/>
      <c r="AB137" s="67"/>
      <c r="AC137" s="67"/>
      <c r="AD137" s="67"/>
      <c r="AE137" s="588"/>
      <c r="AF137" s="67"/>
      <c r="AG137" s="66"/>
      <c r="AH137" s="66"/>
      <c r="AI137" s="66"/>
      <c r="AJ137" s="67"/>
      <c r="AK137" s="67"/>
      <c r="AL137" s="67"/>
      <c r="AM137" s="777"/>
      <c r="AN137" s="123"/>
    </row>
    <row r="138" spans="1:40" x14ac:dyDescent="0.25">
      <c r="B138" s="107"/>
      <c r="C138" s="70"/>
      <c r="D138" s="71"/>
      <c r="E138" s="72"/>
      <c r="F138" s="73"/>
      <c r="G138" s="72"/>
      <c r="H138" s="73"/>
      <c r="I138" s="73"/>
      <c r="J138" s="73"/>
      <c r="K138" s="74"/>
      <c r="L138" s="584"/>
      <c r="M138" s="75" t="s">
        <v>42</v>
      </c>
      <c r="N138" s="76">
        <f>D151</f>
        <v>12000</v>
      </c>
      <c r="O138" s="76">
        <f>E151</f>
        <v>2100</v>
      </c>
      <c r="P138" s="76">
        <f>F151</f>
        <v>0</v>
      </c>
      <c r="Q138" s="72"/>
      <c r="R138" s="73"/>
      <c r="S138" s="73"/>
      <c r="T138" s="73"/>
      <c r="U138" s="74"/>
      <c r="V138" s="584"/>
      <c r="W138" s="75" t="s">
        <v>42</v>
      </c>
      <c r="X138" s="76">
        <f>N151</f>
        <v>24000</v>
      </c>
      <c r="Y138" s="76">
        <f>O151</f>
        <v>2960</v>
      </c>
      <c r="Z138" s="76">
        <f>P151</f>
        <v>14000</v>
      </c>
      <c r="AA138" s="72"/>
      <c r="AB138" s="73"/>
      <c r="AC138" s="73"/>
      <c r="AD138" s="73"/>
      <c r="AE138" s="584"/>
      <c r="AF138" s="75" t="s">
        <v>42</v>
      </c>
      <c r="AG138" s="76">
        <f>X151</f>
        <v>36000</v>
      </c>
      <c r="AH138" s="76">
        <f>Y151</f>
        <v>3000</v>
      </c>
      <c r="AI138" s="76">
        <f>Z151</f>
        <v>38800</v>
      </c>
      <c r="AJ138" s="72"/>
      <c r="AK138" s="73"/>
      <c r="AL138" s="73"/>
      <c r="AM138" s="776" t="s">
        <v>221</v>
      </c>
      <c r="AN138" s="183" t="s">
        <v>36</v>
      </c>
    </row>
    <row r="139" spans="1:40" x14ac:dyDescent="0.25">
      <c r="A139" s="97" t="s">
        <v>10</v>
      </c>
      <c r="B139" s="108">
        <v>90</v>
      </c>
      <c r="C139" s="77" t="s">
        <v>19</v>
      </c>
      <c r="D139" s="78">
        <v>1000</v>
      </c>
      <c r="E139" s="228">
        <f t="shared" ref="E139:E148" si="6">E140+10</f>
        <v>230</v>
      </c>
      <c r="F139" s="78">
        <v>0</v>
      </c>
      <c r="G139" s="79" t="s">
        <v>38</v>
      </c>
      <c r="H139" s="79" t="s">
        <v>38</v>
      </c>
      <c r="I139" s="80" t="s">
        <v>38</v>
      </c>
      <c r="J139" s="79"/>
      <c r="K139" s="81"/>
      <c r="L139" s="585"/>
      <c r="M139" s="77" t="s">
        <v>19</v>
      </c>
      <c r="N139" s="78">
        <v>1000</v>
      </c>
      <c r="O139" s="714">
        <f>O140+10</f>
        <v>110</v>
      </c>
      <c r="P139" s="78">
        <v>0</v>
      </c>
      <c r="Q139" s="79" t="s">
        <v>38</v>
      </c>
      <c r="R139" s="79" t="s">
        <v>38</v>
      </c>
      <c r="S139" s="80" t="s">
        <v>38</v>
      </c>
      <c r="T139" s="79"/>
      <c r="U139" s="81"/>
      <c r="V139" s="585"/>
      <c r="W139" s="77" t="s">
        <v>19</v>
      </c>
      <c r="X139" s="135">
        <v>1000</v>
      </c>
      <c r="Y139" s="230">
        <v>10</v>
      </c>
      <c r="Z139" s="78">
        <v>0</v>
      </c>
      <c r="AA139" s="79" t="s">
        <v>38</v>
      </c>
      <c r="AB139" s="79" t="s">
        <v>38</v>
      </c>
      <c r="AC139" s="80" t="s">
        <v>38</v>
      </c>
      <c r="AD139" s="651"/>
      <c r="AE139" s="585"/>
      <c r="AF139" s="77" t="s">
        <v>19</v>
      </c>
      <c r="AG139" s="714">
        <v>1000</v>
      </c>
      <c r="AH139" s="771"/>
      <c r="AI139" s="714">
        <v>1000</v>
      </c>
      <c r="AJ139" s="772" t="s">
        <v>44</v>
      </c>
      <c r="AK139" s="772">
        <v>3272</v>
      </c>
      <c r="AL139" s="773">
        <v>44933</v>
      </c>
      <c r="AM139" s="177">
        <f>AG151+AH151-AI151</f>
        <v>200</v>
      </c>
      <c r="AN139" s="178" t="s">
        <v>1028</v>
      </c>
    </row>
    <row r="140" spans="1:40" ht="21" customHeight="1" x14ac:dyDescent="0.25">
      <c r="A140" s="120"/>
      <c r="B140" s="881" t="s">
        <v>838</v>
      </c>
      <c r="C140" s="77" t="s">
        <v>20</v>
      </c>
      <c r="D140" s="78">
        <v>1000</v>
      </c>
      <c r="E140" s="228">
        <f t="shared" si="6"/>
        <v>220</v>
      </c>
      <c r="F140" s="78">
        <v>0</v>
      </c>
      <c r="G140" s="79" t="s">
        <v>38</v>
      </c>
      <c r="H140" s="79" t="s">
        <v>38</v>
      </c>
      <c r="I140" s="80" t="s">
        <v>38</v>
      </c>
      <c r="J140" s="79"/>
      <c r="K140" s="81"/>
      <c r="L140" s="585"/>
      <c r="M140" s="77" t="s">
        <v>20</v>
      </c>
      <c r="N140" s="78">
        <v>1000</v>
      </c>
      <c r="O140" s="771">
        <v>100</v>
      </c>
      <c r="P140" s="78">
        <v>0</v>
      </c>
      <c r="Q140" s="79" t="s">
        <v>38</v>
      </c>
      <c r="R140" s="79" t="s">
        <v>38</v>
      </c>
      <c r="S140" s="80" t="s">
        <v>38</v>
      </c>
      <c r="T140" s="79"/>
      <c r="U140" s="81"/>
      <c r="V140" s="585"/>
      <c r="W140" s="77" t="s">
        <v>20</v>
      </c>
      <c r="X140" s="78">
        <v>1000</v>
      </c>
      <c r="Y140" s="229">
        <v>0</v>
      </c>
      <c r="Z140" s="188">
        <v>8000</v>
      </c>
      <c r="AA140" s="189" t="s">
        <v>38</v>
      </c>
      <c r="AB140" s="189">
        <v>2083</v>
      </c>
      <c r="AC140" s="291">
        <v>44611</v>
      </c>
      <c r="AD140" s="227">
        <v>44470</v>
      </c>
      <c r="AE140" s="585"/>
      <c r="AF140" s="77" t="s">
        <v>20</v>
      </c>
      <c r="AG140" s="714">
        <v>1000</v>
      </c>
      <c r="AH140" s="771"/>
      <c r="AI140" s="714">
        <v>1000</v>
      </c>
      <c r="AJ140" s="772" t="s">
        <v>44</v>
      </c>
      <c r="AK140" s="772">
        <v>3450</v>
      </c>
      <c r="AL140" s="773">
        <v>44967</v>
      </c>
      <c r="AM140" s="277"/>
      <c r="AN140" s="179" t="s">
        <v>250</v>
      </c>
    </row>
    <row r="141" spans="1:40" x14ac:dyDescent="0.25">
      <c r="A141" s="120"/>
      <c r="B141" s="879"/>
      <c r="C141" s="77" t="s">
        <v>21</v>
      </c>
      <c r="D141" s="78">
        <v>1000</v>
      </c>
      <c r="E141" s="228">
        <f t="shared" si="6"/>
        <v>210</v>
      </c>
      <c r="F141" s="78">
        <v>0</v>
      </c>
      <c r="G141" s="79" t="s">
        <v>38</v>
      </c>
      <c r="H141" s="79" t="s">
        <v>38</v>
      </c>
      <c r="I141" s="80" t="s">
        <v>38</v>
      </c>
      <c r="J141" s="79"/>
      <c r="K141" s="81"/>
      <c r="L141" s="585"/>
      <c r="M141" s="77" t="s">
        <v>21</v>
      </c>
      <c r="N141" s="78">
        <v>1000</v>
      </c>
      <c r="O141" s="714">
        <f t="shared" ref="O141:O146" si="7">O142+10</f>
        <v>110</v>
      </c>
      <c r="P141" s="78">
        <v>0</v>
      </c>
      <c r="Q141" s="79" t="s">
        <v>38</v>
      </c>
      <c r="R141" s="79" t="s">
        <v>38</v>
      </c>
      <c r="S141" s="80" t="s">
        <v>38</v>
      </c>
      <c r="T141" s="79"/>
      <c r="U141" s="81"/>
      <c r="V141" s="585"/>
      <c r="W141" s="77" t="s">
        <v>21</v>
      </c>
      <c r="X141" s="78">
        <v>1000</v>
      </c>
      <c r="Y141" s="167">
        <v>20</v>
      </c>
      <c r="Z141" s="229">
        <v>4100</v>
      </c>
      <c r="AA141" s="289" t="s">
        <v>38</v>
      </c>
      <c r="AB141" s="289">
        <v>2155</v>
      </c>
      <c r="AC141" s="290">
        <v>44632</v>
      </c>
      <c r="AD141" s="227">
        <v>44593</v>
      </c>
      <c r="AE141" s="585"/>
      <c r="AF141" s="77" t="s">
        <v>21</v>
      </c>
      <c r="AG141" s="714">
        <v>1000</v>
      </c>
      <c r="AH141" s="771"/>
      <c r="AI141" s="714">
        <v>1000</v>
      </c>
      <c r="AJ141" s="772" t="s">
        <v>44</v>
      </c>
      <c r="AK141" s="772">
        <v>3540</v>
      </c>
      <c r="AL141" s="773">
        <v>44995</v>
      </c>
      <c r="AM141" s="277"/>
      <c r="AN141" s="179"/>
    </row>
    <row r="142" spans="1:40" x14ac:dyDescent="0.25">
      <c r="A142" s="120"/>
      <c r="B142" s="879"/>
      <c r="C142" s="77" t="s">
        <v>22</v>
      </c>
      <c r="D142" s="78">
        <v>1000</v>
      </c>
      <c r="E142" s="228">
        <f t="shared" si="6"/>
        <v>200</v>
      </c>
      <c r="F142" s="78">
        <v>0</v>
      </c>
      <c r="G142" s="79" t="s">
        <v>38</v>
      </c>
      <c r="H142" s="79" t="s">
        <v>38</v>
      </c>
      <c r="I142" s="80" t="s">
        <v>38</v>
      </c>
      <c r="J142" s="79"/>
      <c r="K142" s="81"/>
      <c r="L142" s="585"/>
      <c r="M142" s="77" t="s">
        <v>22</v>
      </c>
      <c r="N142" s="78">
        <v>1000</v>
      </c>
      <c r="O142" s="714">
        <f t="shared" si="7"/>
        <v>100</v>
      </c>
      <c r="P142" s="78">
        <v>0</v>
      </c>
      <c r="Q142" s="79" t="s">
        <v>38</v>
      </c>
      <c r="R142" s="79" t="s">
        <v>38</v>
      </c>
      <c r="S142" s="80" t="s">
        <v>38</v>
      </c>
      <c r="T142" s="79"/>
      <c r="U142" s="81"/>
      <c r="V142" s="585"/>
      <c r="W142" s="77" t="s">
        <v>22</v>
      </c>
      <c r="X142" s="78">
        <v>1000</v>
      </c>
      <c r="Y142" s="167">
        <v>10</v>
      </c>
      <c r="Z142" s="78">
        <v>0</v>
      </c>
      <c r="AA142" s="79" t="s">
        <v>38</v>
      </c>
      <c r="AB142" s="79" t="s">
        <v>38</v>
      </c>
      <c r="AC142" s="80" t="s">
        <v>38</v>
      </c>
      <c r="AD142" s="208"/>
      <c r="AE142" s="585"/>
      <c r="AF142" s="77" t="s">
        <v>22</v>
      </c>
      <c r="AG142" s="714">
        <v>1000</v>
      </c>
      <c r="AH142" s="771"/>
      <c r="AI142" s="714">
        <v>1000</v>
      </c>
      <c r="AJ142" s="772" t="s">
        <v>44</v>
      </c>
      <c r="AK142" s="772">
        <v>3618</v>
      </c>
      <c r="AL142" s="773">
        <v>45024</v>
      </c>
      <c r="AM142" s="277"/>
      <c r="AN142" s="179" t="s">
        <v>846</v>
      </c>
    </row>
    <row r="143" spans="1:40" x14ac:dyDescent="0.25">
      <c r="A143" s="120"/>
      <c r="B143" s="879"/>
      <c r="C143" s="77" t="s">
        <v>23</v>
      </c>
      <c r="D143" s="78">
        <v>1000</v>
      </c>
      <c r="E143" s="228">
        <f t="shared" si="6"/>
        <v>190</v>
      </c>
      <c r="F143" s="78">
        <v>0</v>
      </c>
      <c r="G143" s="79" t="s">
        <v>38</v>
      </c>
      <c r="H143" s="79" t="s">
        <v>38</v>
      </c>
      <c r="I143" s="80" t="s">
        <v>38</v>
      </c>
      <c r="J143" s="79"/>
      <c r="K143" s="81"/>
      <c r="L143" s="585"/>
      <c r="M143" s="51" t="s">
        <v>23</v>
      </c>
      <c r="N143" s="78">
        <v>1000</v>
      </c>
      <c r="O143" s="714">
        <f t="shared" si="7"/>
        <v>90</v>
      </c>
      <c r="P143" s="78">
        <v>0</v>
      </c>
      <c r="Q143" s="79" t="s">
        <v>38</v>
      </c>
      <c r="R143" s="79" t="s">
        <v>38</v>
      </c>
      <c r="S143" s="80" t="s">
        <v>38</v>
      </c>
      <c r="T143" s="79"/>
      <c r="U143" s="81"/>
      <c r="V143" s="585"/>
      <c r="W143" s="77" t="s">
        <v>23</v>
      </c>
      <c r="X143" s="78">
        <v>1000</v>
      </c>
      <c r="Y143" s="78">
        <v>0</v>
      </c>
      <c r="Z143" s="124">
        <v>5700</v>
      </c>
      <c r="AA143" s="125" t="s">
        <v>38</v>
      </c>
      <c r="AB143" s="125">
        <v>2342</v>
      </c>
      <c r="AC143" s="129">
        <v>44709</v>
      </c>
      <c r="AD143" s="208" t="s">
        <v>839</v>
      </c>
      <c r="AE143" s="585"/>
      <c r="AF143" s="77" t="s">
        <v>23</v>
      </c>
      <c r="AG143" s="714">
        <v>1000</v>
      </c>
      <c r="AH143" s="771"/>
      <c r="AI143" s="714">
        <v>1000</v>
      </c>
      <c r="AJ143" s="772" t="s">
        <v>44</v>
      </c>
      <c r="AK143" s="772">
        <v>3749</v>
      </c>
      <c r="AL143" s="773">
        <v>45054</v>
      </c>
      <c r="AM143" s="277"/>
      <c r="AN143" s="179"/>
    </row>
    <row r="144" spans="1:40" x14ac:dyDescent="0.25">
      <c r="A144" s="120"/>
      <c r="B144" s="879"/>
      <c r="C144" s="77" t="s">
        <v>24</v>
      </c>
      <c r="D144" s="78">
        <v>1000</v>
      </c>
      <c r="E144" s="228">
        <f t="shared" si="6"/>
        <v>180</v>
      </c>
      <c r="F144" s="78">
        <v>0</v>
      </c>
      <c r="G144" s="79" t="s">
        <v>38</v>
      </c>
      <c r="H144" s="79" t="s">
        <v>38</v>
      </c>
      <c r="I144" s="80" t="s">
        <v>38</v>
      </c>
      <c r="J144" s="79"/>
      <c r="K144" s="81"/>
      <c r="L144" s="585"/>
      <c r="M144" s="77" t="s">
        <v>24</v>
      </c>
      <c r="N144" s="78">
        <v>1000</v>
      </c>
      <c r="O144" s="714">
        <f t="shared" si="7"/>
        <v>80</v>
      </c>
      <c r="P144" s="78">
        <v>0</v>
      </c>
      <c r="Q144" s="79" t="s">
        <v>38</v>
      </c>
      <c r="R144" s="79" t="s">
        <v>38</v>
      </c>
      <c r="S144" s="80" t="s">
        <v>38</v>
      </c>
      <c r="T144" s="79"/>
      <c r="U144" s="81"/>
      <c r="V144" s="585"/>
      <c r="W144" s="77" t="s">
        <v>24</v>
      </c>
      <c r="X144" s="78">
        <v>1000</v>
      </c>
      <c r="Y144" s="78">
        <v>0</v>
      </c>
      <c r="Z144" s="78">
        <v>1000</v>
      </c>
      <c r="AA144" s="79" t="s">
        <v>38</v>
      </c>
      <c r="AB144" s="79">
        <v>2434</v>
      </c>
      <c r="AC144" s="80">
        <v>44732</v>
      </c>
      <c r="AD144" s="227">
        <v>44713</v>
      </c>
      <c r="AE144" s="585"/>
      <c r="AF144" s="77" t="s">
        <v>24</v>
      </c>
      <c r="AG144" s="714">
        <v>1000</v>
      </c>
      <c r="AH144" s="771"/>
      <c r="AI144" s="714">
        <v>1000</v>
      </c>
      <c r="AJ144" s="772" t="s">
        <v>44</v>
      </c>
      <c r="AK144" s="79">
        <v>3835</v>
      </c>
      <c r="AL144" s="80">
        <v>45085</v>
      </c>
      <c r="AM144" s="277"/>
      <c r="AN144" s="179"/>
    </row>
    <row r="145" spans="1:40" x14ac:dyDescent="0.25">
      <c r="A145" s="120"/>
      <c r="B145" s="879"/>
      <c r="C145" s="77" t="s">
        <v>25</v>
      </c>
      <c r="D145" s="78">
        <v>1000</v>
      </c>
      <c r="E145" s="228">
        <f t="shared" si="6"/>
        <v>170</v>
      </c>
      <c r="F145" s="78">
        <v>0</v>
      </c>
      <c r="G145" s="79" t="s">
        <v>38</v>
      </c>
      <c r="H145" s="79" t="s">
        <v>38</v>
      </c>
      <c r="I145" s="80" t="s">
        <v>38</v>
      </c>
      <c r="J145" s="79"/>
      <c r="K145" s="81"/>
      <c r="L145" s="585"/>
      <c r="M145" s="77" t="s">
        <v>25</v>
      </c>
      <c r="N145" s="78">
        <v>1000</v>
      </c>
      <c r="O145" s="714">
        <f t="shared" si="7"/>
        <v>70</v>
      </c>
      <c r="P145" s="78">
        <v>0</v>
      </c>
      <c r="Q145" s="79" t="s">
        <v>38</v>
      </c>
      <c r="R145" s="79" t="s">
        <v>38</v>
      </c>
      <c r="S145" s="80" t="s">
        <v>38</v>
      </c>
      <c r="T145" s="79"/>
      <c r="U145" s="81"/>
      <c r="V145" s="585"/>
      <c r="W145" s="77" t="s">
        <v>25</v>
      </c>
      <c r="X145" s="78">
        <v>1000</v>
      </c>
      <c r="Y145" s="78">
        <v>0</v>
      </c>
      <c r="Z145" s="78">
        <v>1000</v>
      </c>
      <c r="AA145" s="79" t="s">
        <v>250</v>
      </c>
      <c r="AB145" s="79">
        <v>2528</v>
      </c>
      <c r="AC145" s="80">
        <v>44754</v>
      </c>
      <c r="AD145" s="227">
        <v>44743</v>
      </c>
      <c r="AE145" s="585"/>
      <c r="AF145" s="77" t="s">
        <v>25</v>
      </c>
      <c r="AG145" s="714">
        <v>1000</v>
      </c>
      <c r="AH145" s="771"/>
      <c r="AI145" s="714">
        <v>1000</v>
      </c>
      <c r="AJ145" s="772" t="s">
        <v>44</v>
      </c>
      <c r="AK145" s="79">
        <v>3836</v>
      </c>
      <c r="AL145" s="80">
        <v>45117</v>
      </c>
      <c r="AM145" s="277"/>
      <c r="AN145" s="179"/>
    </row>
    <row r="146" spans="1:40" x14ac:dyDescent="0.25">
      <c r="A146" s="120"/>
      <c r="B146" s="879"/>
      <c r="C146" s="77" t="s">
        <v>26</v>
      </c>
      <c r="D146" s="78">
        <v>1000</v>
      </c>
      <c r="E146" s="228">
        <f t="shared" si="6"/>
        <v>160</v>
      </c>
      <c r="F146" s="78">
        <v>0</v>
      </c>
      <c r="G146" s="79" t="s">
        <v>38</v>
      </c>
      <c r="H146" s="79" t="s">
        <v>38</v>
      </c>
      <c r="I146" s="80" t="s">
        <v>38</v>
      </c>
      <c r="J146" s="79"/>
      <c r="K146" s="81"/>
      <c r="L146" s="585"/>
      <c r="M146" s="77" t="s">
        <v>26</v>
      </c>
      <c r="N146" s="78">
        <v>1000</v>
      </c>
      <c r="O146" s="714">
        <f t="shared" si="7"/>
        <v>60</v>
      </c>
      <c r="P146" s="78">
        <v>0</v>
      </c>
      <c r="Q146" s="79" t="s">
        <v>38</v>
      </c>
      <c r="R146" s="79" t="s">
        <v>38</v>
      </c>
      <c r="S146" s="80" t="s">
        <v>38</v>
      </c>
      <c r="T146" s="79"/>
      <c r="U146" s="81"/>
      <c r="V146" s="585"/>
      <c r="W146" s="77" t="s">
        <v>26</v>
      </c>
      <c r="X146" s="78">
        <v>1000</v>
      </c>
      <c r="Y146" s="78">
        <v>0</v>
      </c>
      <c r="Z146" s="78">
        <v>1000</v>
      </c>
      <c r="AA146" s="79" t="s">
        <v>44</v>
      </c>
      <c r="AB146" s="79">
        <v>2616</v>
      </c>
      <c r="AC146" s="80">
        <v>44782</v>
      </c>
      <c r="AD146" s="227">
        <v>44774</v>
      </c>
      <c r="AE146" s="585"/>
      <c r="AF146" s="77" t="s">
        <v>26</v>
      </c>
      <c r="AG146" s="714">
        <v>1000</v>
      </c>
      <c r="AH146" s="771"/>
      <c r="AI146" s="714">
        <v>1000</v>
      </c>
      <c r="AJ146" s="772" t="s">
        <v>44</v>
      </c>
      <c r="AK146" s="79">
        <v>4064</v>
      </c>
      <c r="AL146" s="80">
        <v>45146</v>
      </c>
      <c r="AM146" s="277"/>
      <c r="AN146" s="179"/>
    </row>
    <row r="147" spans="1:40" x14ac:dyDescent="0.25">
      <c r="A147" s="120"/>
      <c r="B147" s="879"/>
      <c r="C147" s="77" t="s">
        <v>27</v>
      </c>
      <c r="D147" s="78">
        <v>1000</v>
      </c>
      <c r="E147" s="228">
        <f t="shared" si="6"/>
        <v>150</v>
      </c>
      <c r="F147" s="78">
        <v>0</v>
      </c>
      <c r="G147" s="79" t="s">
        <v>38</v>
      </c>
      <c r="H147" s="79" t="s">
        <v>38</v>
      </c>
      <c r="I147" s="80" t="s">
        <v>38</v>
      </c>
      <c r="J147" s="79"/>
      <c r="K147" s="81"/>
      <c r="L147" s="585"/>
      <c r="M147" s="77" t="s">
        <v>27</v>
      </c>
      <c r="N147" s="78">
        <v>1000</v>
      </c>
      <c r="O147" s="714">
        <f>O148+10</f>
        <v>50</v>
      </c>
      <c r="P147" s="78">
        <v>0</v>
      </c>
      <c r="Q147" s="79" t="s">
        <v>38</v>
      </c>
      <c r="R147" s="79" t="s">
        <v>38</v>
      </c>
      <c r="S147" s="80" t="s">
        <v>38</v>
      </c>
      <c r="T147" s="79"/>
      <c r="U147" s="81"/>
      <c r="V147" s="585"/>
      <c r="W147" s="77" t="s">
        <v>27</v>
      </c>
      <c r="X147" s="78">
        <v>1000</v>
      </c>
      <c r="Y147" s="78">
        <v>0</v>
      </c>
      <c r="Z147" s="78">
        <v>1000</v>
      </c>
      <c r="AA147" s="79" t="s">
        <v>44</v>
      </c>
      <c r="AB147" s="79">
        <v>2843</v>
      </c>
      <c r="AC147" s="80">
        <v>44816</v>
      </c>
      <c r="AD147" s="227">
        <v>44805</v>
      </c>
      <c r="AE147" s="585"/>
      <c r="AF147" s="77" t="s">
        <v>27</v>
      </c>
      <c r="AG147" s="78"/>
      <c r="AH147" s="78"/>
      <c r="AI147" s="78"/>
      <c r="AJ147" s="79"/>
      <c r="AK147" s="79"/>
      <c r="AL147" s="80"/>
      <c r="AM147" s="277"/>
      <c r="AN147" s="179"/>
    </row>
    <row r="148" spans="1:40" x14ac:dyDescent="0.25">
      <c r="A148" s="120"/>
      <c r="B148" s="879"/>
      <c r="C148" s="77" t="s">
        <v>28</v>
      </c>
      <c r="D148" s="78">
        <v>1000</v>
      </c>
      <c r="E148" s="228">
        <f t="shared" si="6"/>
        <v>140</v>
      </c>
      <c r="F148" s="78">
        <v>0</v>
      </c>
      <c r="G148" s="79" t="s">
        <v>38</v>
      </c>
      <c r="H148" s="79" t="s">
        <v>38</v>
      </c>
      <c r="I148" s="80" t="s">
        <v>38</v>
      </c>
      <c r="J148" s="79"/>
      <c r="K148" s="81"/>
      <c r="L148" s="585"/>
      <c r="M148" s="77" t="s">
        <v>28</v>
      </c>
      <c r="N148" s="78">
        <v>1000</v>
      </c>
      <c r="O148" s="771">
        <v>40</v>
      </c>
      <c r="P148" s="78">
        <v>0</v>
      </c>
      <c r="Q148" s="79" t="s">
        <v>38</v>
      </c>
      <c r="R148" s="79" t="s">
        <v>38</v>
      </c>
      <c r="S148" s="80" t="s">
        <v>38</v>
      </c>
      <c r="T148" s="79"/>
      <c r="U148" s="81"/>
      <c r="V148" s="585"/>
      <c r="W148" s="77" t="s">
        <v>28</v>
      </c>
      <c r="X148" s="78">
        <v>1000</v>
      </c>
      <c r="Y148" s="78">
        <v>0</v>
      </c>
      <c r="Z148" s="78">
        <v>1000</v>
      </c>
      <c r="AA148" s="79" t="s">
        <v>38</v>
      </c>
      <c r="AB148" s="79">
        <v>2906</v>
      </c>
      <c r="AC148" s="80">
        <v>44839</v>
      </c>
      <c r="AD148" s="227">
        <v>44835</v>
      </c>
      <c r="AE148" s="585"/>
      <c r="AF148" s="77" t="s">
        <v>28</v>
      </c>
      <c r="AG148" s="78"/>
      <c r="AH148" s="78"/>
      <c r="AI148" s="78"/>
      <c r="AJ148" s="79"/>
      <c r="AK148" s="79"/>
      <c r="AL148" s="80"/>
      <c r="AM148" s="277"/>
      <c r="AN148" s="179"/>
    </row>
    <row r="149" spans="1:40" x14ac:dyDescent="0.25">
      <c r="A149" s="120"/>
      <c r="B149" s="879"/>
      <c r="C149" s="77" t="s">
        <v>29</v>
      </c>
      <c r="D149" s="78">
        <v>1000</v>
      </c>
      <c r="E149" s="228">
        <f>E150+10</f>
        <v>130</v>
      </c>
      <c r="F149" s="78">
        <v>0</v>
      </c>
      <c r="G149" s="79" t="s">
        <v>38</v>
      </c>
      <c r="H149" s="79" t="s">
        <v>38</v>
      </c>
      <c r="I149" s="80" t="s">
        <v>38</v>
      </c>
      <c r="J149" s="79"/>
      <c r="K149" s="81"/>
      <c r="L149" s="585"/>
      <c r="M149" s="77" t="s">
        <v>29</v>
      </c>
      <c r="N149" s="78">
        <v>1000</v>
      </c>
      <c r="O149" s="714">
        <f>O150+10</f>
        <v>30</v>
      </c>
      <c r="P149" s="78">
        <v>0</v>
      </c>
      <c r="Q149" s="79" t="s">
        <v>38</v>
      </c>
      <c r="R149" s="79" t="s">
        <v>38</v>
      </c>
      <c r="S149" s="80" t="s">
        <v>38</v>
      </c>
      <c r="T149" s="79"/>
      <c r="U149" s="81"/>
      <c r="V149" s="585"/>
      <c r="W149" s="77" t="s">
        <v>29</v>
      </c>
      <c r="X149" s="78">
        <v>1000</v>
      </c>
      <c r="Y149" s="78">
        <v>0</v>
      </c>
      <c r="Z149" s="78">
        <v>1000</v>
      </c>
      <c r="AA149" s="79" t="s">
        <v>44</v>
      </c>
      <c r="AB149" s="79">
        <v>3028</v>
      </c>
      <c r="AC149" s="80">
        <v>44874</v>
      </c>
      <c r="AD149" s="558"/>
      <c r="AE149" s="585"/>
      <c r="AF149" s="77" t="s">
        <v>29</v>
      </c>
      <c r="AG149" s="78"/>
      <c r="AH149" s="78"/>
      <c r="AI149" s="78"/>
      <c r="AJ149" s="79"/>
      <c r="AK149" s="79"/>
      <c r="AL149" s="80"/>
      <c r="AM149" s="277"/>
      <c r="AN149" s="179"/>
    </row>
    <row r="150" spans="1:40" x14ac:dyDescent="0.25">
      <c r="A150" s="120"/>
      <c r="B150" s="879"/>
      <c r="C150" s="83" t="s">
        <v>30</v>
      </c>
      <c r="D150" s="84">
        <v>1000</v>
      </c>
      <c r="E150" s="228">
        <f>O139+10</f>
        <v>120</v>
      </c>
      <c r="F150" s="78">
        <v>0</v>
      </c>
      <c r="G150" s="79" t="s">
        <v>38</v>
      </c>
      <c r="H150" s="79" t="s">
        <v>38</v>
      </c>
      <c r="I150" s="80" t="s">
        <v>38</v>
      </c>
      <c r="J150" s="85"/>
      <c r="K150" s="86"/>
      <c r="L150" s="586"/>
      <c r="M150" s="83" t="s">
        <v>30</v>
      </c>
      <c r="N150" s="84">
        <v>1000</v>
      </c>
      <c r="O150" s="714">
        <f>Y139+10</f>
        <v>20</v>
      </c>
      <c r="P150" s="78">
        <v>14000</v>
      </c>
      <c r="Q150" s="79" t="s">
        <v>38</v>
      </c>
      <c r="R150" s="79">
        <v>1581</v>
      </c>
      <c r="S150" s="80">
        <v>44531</v>
      </c>
      <c r="T150" s="79"/>
      <c r="U150" s="226">
        <v>44228</v>
      </c>
      <c r="V150" s="586"/>
      <c r="W150" s="83" t="s">
        <v>30</v>
      </c>
      <c r="X150" s="84">
        <v>1000</v>
      </c>
      <c r="Y150" s="78">
        <v>0</v>
      </c>
      <c r="Z150" s="78">
        <v>1000</v>
      </c>
      <c r="AA150" s="79" t="s">
        <v>44</v>
      </c>
      <c r="AB150" s="79">
        <v>3125</v>
      </c>
      <c r="AC150" s="80">
        <v>44904</v>
      </c>
      <c r="AD150" s="558"/>
      <c r="AE150" s="586"/>
      <c r="AF150" s="83" t="s">
        <v>30</v>
      </c>
      <c r="AG150" s="84"/>
      <c r="AH150" s="78"/>
      <c r="AI150" s="78"/>
      <c r="AJ150" s="79"/>
      <c r="AK150" s="79"/>
      <c r="AL150" s="80"/>
      <c r="AM150" s="234"/>
      <c r="AN150" s="182"/>
    </row>
    <row r="151" spans="1:40" x14ac:dyDescent="0.25">
      <c r="A151" s="121"/>
      <c r="B151" s="880"/>
      <c r="C151" s="89"/>
      <c r="D151" s="90">
        <f>SUM(D139:D150)</f>
        <v>12000</v>
      </c>
      <c r="E151" s="90">
        <f>SUM(E139:E150)</f>
        <v>2100</v>
      </c>
      <c r="F151" s="90">
        <f>SUM(F139:F150)</f>
        <v>0</v>
      </c>
      <c r="G151" s="91"/>
      <c r="H151" s="91"/>
      <c r="I151" s="92"/>
      <c r="J151" s="91"/>
      <c r="K151" s="93"/>
      <c r="L151" s="587"/>
      <c r="M151" s="89"/>
      <c r="N151" s="90">
        <f>SUM(N138:N150)</f>
        <v>24000</v>
      </c>
      <c r="O151" s="90">
        <f>SUM(O138:O150)</f>
        <v>2960</v>
      </c>
      <c r="P151" s="90">
        <f>SUM(P138:P150)</f>
        <v>14000</v>
      </c>
      <c r="Q151" s="91"/>
      <c r="R151" s="91"/>
      <c r="S151" s="91"/>
      <c r="T151" s="91"/>
      <c r="U151" s="93"/>
      <c r="V151" s="587"/>
      <c r="W151" s="89"/>
      <c r="X151" s="90">
        <f>SUM(X138:X150)</f>
        <v>36000</v>
      </c>
      <c r="Y151" s="90">
        <f>SUM(Y138:Y150)</f>
        <v>3000</v>
      </c>
      <c r="Z151" s="90">
        <f>SUM(Z138:Z150)</f>
        <v>38800</v>
      </c>
      <c r="AA151" s="91"/>
      <c r="AB151" s="91"/>
      <c r="AC151" s="91"/>
      <c r="AD151" s="91"/>
      <c r="AE151" s="587"/>
      <c r="AF151" s="89"/>
      <c r="AG151" s="90">
        <f>SUM(AG138:AG150)</f>
        <v>44000</v>
      </c>
      <c r="AH151" s="90">
        <f>SUM(AH138:AH150)</f>
        <v>3000</v>
      </c>
      <c r="AI151" s="90">
        <f>SUM(AI138:AI150)</f>
        <v>46800</v>
      </c>
      <c r="AJ151" s="91"/>
      <c r="AK151" s="91"/>
      <c r="AL151" s="91"/>
      <c r="AM151" s="90"/>
      <c r="AN151" s="91"/>
    </row>
    <row r="152" spans="1:40" x14ac:dyDescent="0.25">
      <c r="B152" s="106"/>
      <c r="C152" s="65"/>
      <c r="D152" s="66"/>
      <c r="E152" s="66"/>
      <c r="F152" s="66"/>
      <c r="G152" s="67"/>
      <c r="H152" s="67"/>
      <c r="I152" s="68"/>
      <c r="J152" s="67"/>
      <c r="K152" s="67"/>
      <c r="L152" s="588"/>
      <c r="M152" s="67"/>
      <c r="N152" s="66"/>
      <c r="O152" s="66"/>
      <c r="P152" s="66"/>
      <c r="Q152" s="67"/>
      <c r="R152" s="67"/>
      <c r="S152" s="67"/>
      <c r="T152" s="67"/>
      <c r="U152" s="67"/>
      <c r="V152" s="588"/>
      <c r="W152" s="67"/>
      <c r="X152" s="66"/>
      <c r="Y152" s="66"/>
      <c r="Z152" s="66"/>
      <c r="AA152" s="67"/>
      <c r="AB152" s="67"/>
      <c r="AC152" s="67"/>
      <c r="AD152" s="67"/>
      <c r="AE152" s="588"/>
      <c r="AF152" s="67"/>
      <c r="AG152" s="66"/>
      <c r="AH152" s="66"/>
      <c r="AI152" s="66"/>
      <c r="AJ152" s="67"/>
      <c r="AK152" s="67"/>
      <c r="AL152" s="67"/>
      <c r="AM152" s="777"/>
      <c r="AN152" s="123"/>
    </row>
    <row r="153" spans="1:40" x14ac:dyDescent="0.25">
      <c r="B153" s="107"/>
      <c r="C153" s="70"/>
      <c r="D153" s="71"/>
      <c r="E153" s="72"/>
      <c r="F153" s="73"/>
      <c r="G153" s="72"/>
      <c r="H153" s="73"/>
      <c r="I153" s="73"/>
      <c r="J153" s="73"/>
      <c r="K153" s="74"/>
      <c r="L153" s="584"/>
      <c r="M153" s="75" t="s">
        <v>42</v>
      </c>
      <c r="N153" s="76">
        <f>D166</f>
        <v>12000</v>
      </c>
      <c r="O153" s="76">
        <f>E166</f>
        <v>4260</v>
      </c>
      <c r="P153" s="76">
        <f>F166</f>
        <v>0</v>
      </c>
      <c r="Q153" s="72"/>
      <c r="R153" s="73"/>
      <c r="S153" s="73"/>
      <c r="T153" s="73"/>
      <c r="U153" s="74"/>
      <c r="V153" s="584"/>
      <c r="W153" s="75" t="s">
        <v>42</v>
      </c>
      <c r="X153" s="76">
        <f>N166</f>
        <v>24000</v>
      </c>
      <c r="Y153" s="76">
        <f>O166</f>
        <v>7080</v>
      </c>
      <c r="Z153" s="76">
        <f>P166</f>
        <v>0</v>
      </c>
      <c r="AA153" s="72"/>
      <c r="AB153" s="73"/>
      <c r="AC153" s="73"/>
      <c r="AD153" s="73"/>
      <c r="AE153" s="584"/>
      <c r="AF153" s="75" t="s">
        <v>42</v>
      </c>
      <c r="AG153" s="76">
        <f>X166</f>
        <v>36000</v>
      </c>
      <c r="AH153" s="76">
        <f>Y166</f>
        <v>8460</v>
      </c>
      <c r="AI153" s="76">
        <f>Z166</f>
        <v>0</v>
      </c>
      <c r="AJ153" s="72"/>
      <c r="AK153" s="73"/>
      <c r="AL153" s="73"/>
      <c r="AM153" s="776" t="s">
        <v>221</v>
      </c>
      <c r="AN153" s="183" t="s">
        <v>36</v>
      </c>
    </row>
    <row r="154" spans="1:40" x14ac:dyDescent="0.25">
      <c r="A154" s="97" t="s">
        <v>10</v>
      </c>
      <c r="B154" s="108">
        <v>91</v>
      </c>
      <c r="C154" s="77" t="s">
        <v>19</v>
      </c>
      <c r="D154" s="78">
        <v>1000</v>
      </c>
      <c r="E154" s="78">
        <f t="shared" ref="E154:E163" si="8">E155+10</f>
        <v>410</v>
      </c>
      <c r="F154" s="78"/>
      <c r="G154" s="79" t="s">
        <v>38</v>
      </c>
      <c r="H154" s="79" t="s">
        <v>38</v>
      </c>
      <c r="I154" s="80" t="s">
        <v>38</v>
      </c>
      <c r="J154" s="79"/>
      <c r="K154" s="81"/>
      <c r="L154" s="589"/>
      <c r="M154" s="77" t="s">
        <v>19</v>
      </c>
      <c r="N154" s="78">
        <v>1000</v>
      </c>
      <c r="O154" s="78">
        <f t="shared" ref="O154:O163" si="9">O155+10</f>
        <v>290</v>
      </c>
      <c r="P154" s="78">
        <v>0</v>
      </c>
      <c r="Q154" s="79" t="s">
        <v>38</v>
      </c>
      <c r="R154" s="79" t="s">
        <v>38</v>
      </c>
      <c r="S154" s="80" t="s">
        <v>38</v>
      </c>
      <c r="T154" s="79"/>
      <c r="U154" s="81"/>
      <c r="V154" s="589"/>
      <c r="W154" s="77" t="s">
        <v>19</v>
      </c>
      <c r="X154" s="78">
        <v>1000</v>
      </c>
      <c r="Y154" s="78">
        <f t="shared" ref="Y154:Y159" si="10">Y155+10</f>
        <v>170</v>
      </c>
      <c r="Z154" s="78">
        <v>0</v>
      </c>
      <c r="AA154" s="79" t="s">
        <v>38</v>
      </c>
      <c r="AB154" s="79" t="s">
        <v>38</v>
      </c>
      <c r="AC154" s="80" t="s">
        <v>38</v>
      </c>
      <c r="AD154" s="651"/>
      <c r="AE154" s="589"/>
      <c r="AF154" s="77" t="s">
        <v>19</v>
      </c>
      <c r="AG154" s="78">
        <v>1000</v>
      </c>
      <c r="AH154" s="78">
        <v>50</v>
      </c>
      <c r="AI154" s="78"/>
      <c r="AJ154" s="79"/>
      <c r="AK154" s="79"/>
      <c r="AL154" s="80"/>
      <c r="AM154" s="177">
        <f>AG166+AH166-AI166</f>
        <v>50610</v>
      </c>
      <c r="AN154" s="178" t="s">
        <v>961</v>
      </c>
    </row>
    <row r="155" spans="1:40" ht="21" customHeight="1" x14ac:dyDescent="0.25">
      <c r="A155" s="120"/>
      <c r="B155" s="879" t="s">
        <v>108</v>
      </c>
      <c r="C155" s="77" t="s">
        <v>20</v>
      </c>
      <c r="D155" s="78">
        <v>1000</v>
      </c>
      <c r="E155" s="78">
        <f t="shared" si="8"/>
        <v>400</v>
      </c>
      <c r="F155" s="78">
        <v>0</v>
      </c>
      <c r="G155" s="79" t="s">
        <v>38</v>
      </c>
      <c r="H155" s="79" t="s">
        <v>38</v>
      </c>
      <c r="I155" s="80" t="s">
        <v>38</v>
      </c>
      <c r="J155" s="79"/>
      <c r="K155" s="81"/>
      <c r="L155" s="585"/>
      <c r="M155" s="77" t="s">
        <v>20</v>
      </c>
      <c r="N155" s="78">
        <v>1000</v>
      </c>
      <c r="O155" s="78">
        <f t="shared" si="9"/>
        <v>280</v>
      </c>
      <c r="P155" s="78">
        <v>0</v>
      </c>
      <c r="Q155" s="79" t="s">
        <v>38</v>
      </c>
      <c r="R155" s="79" t="s">
        <v>38</v>
      </c>
      <c r="S155" s="80" t="s">
        <v>38</v>
      </c>
      <c r="T155" s="79"/>
      <c r="U155" s="81"/>
      <c r="V155" s="585"/>
      <c r="W155" s="77" t="s">
        <v>20</v>
      </c>
      <c r="X155" s="78">
        <v>1000</v>
      </c>
      <c r="Y155" s="78">
        <f t="shared" si="10"/>
        <v>160</v>
      </c>
      <c r="Z155" s="78">
        <v>0</v>
      </c>
      <c r="AA155" s="79" t="s">
        <v>38</v>
      </c>
      <c r="AB155" s="79" t="s">
        <v>38</v>
      </c>
      <c r="AC155" s="80" t="s">
        <v>38</v>
      </c>
      <c r="AD155" s="558"/>
      <c r="AE155" s="585"/>
      <c r="AF155" s="77" t="s">
        <v>20</v>
      </c>
      <c r="AG155" s="78">
        <v>1000</v>
      </c>
      <c r="AH155" s="78">
        <v>40</v>
      </c>
      <c r="AI155" s="78"/>
      <c r="AJ155" s="79"/>
      <c r="AK155" s="79"/>
      <c r="AL155" s="80"/>
      <c r="AM155" s="180"/>
      <c r="AN155" s="179"/>
    </row>
    <row r="156" spans="1:40" x14ac:dyDescent="0.25">
      <c r="A156" s="120"/>
      <c r="B156" s="879"/>
      <c r="C156" s="77" t="s">
        <v>21</v>
      </c>
      <c r="D156" s="78">
        <v>1000</v>
      </c>
      <c r="E156" s="78">
        <f t="shared" si="8"/>
        <v>390</v>
      </c>
      <c r="F156" s="78">
        <v>0</v>
      </c>
      <c r="G156" s="79" t="s">
        <v>38</v>
      </c>
      <c r="H156" s="79" t="s">
        <v>38</v>
      </c>
      <c r="I156" s="80" t="s">
        <v>38</v>
      </c>
      <c r="J156" s="79"/>
      <c r="K156" s="81"/>
      <c r="L156" s="589"/>
      <c r="M156" s="77" t="s">
        <v>21</v>
      </c>
      <c r="N156" s="78">
        <v>1000</v>
      </c>
      <c r="O156" s="78">
        <f t="shared" si="9"/>
        <v>270</v>
      </c>
      <c r="P156" s="78">
        <v>0</v>
      </c>
      <c r="Q156" s="79" t="s">
        <v>38</v>
      </c>
      <c r="R156" s="79" t="s">
        <v>38</v>
      </c>
      <c r="S156" s="80" t="s">
        <v>38</v>
      </c>
      <c r="T156" s="79"/>
      <c r="U156" s="81"/>
      <c r="V156" s="589"/>
      <c r="W156" s="77" t="s">
        <v>21</v>
      </c>
      <c r="X156" s="78">
        <v>1000</v>
      </c>
      <c r="Y156" s="78">
        <f t="shared" si="10"/>
        <v>150</v>
      </c>
      <c r="Z156" s="78">
        <v>0</v>
      </c>
      <c r="AA156" s="79" t="s">
        <v>38</v>
      </c>
      <c r="AB156" s="79" t="s">
        <v>38</v>
      </c>
      <c r="AC156" s="80" t="s">
        <v>38</v>
      </c>
      <c r="AD156" s="558"/>
      <c r="AE156" s="589"/>
      <c r="AF156" s="77" t="s">
        <v>21</v>
      </c>
      <c r="AG156" s="78">
        <v>1000</v>
      </c>
      <c r="AH156" s="78">
        <v>30</v>
      </c>
      <c r="AI156" s="78"/>
      <c r="AJ156" s="79"/>
      <c r="AK156" s="79"/>
      <c r="AL156" s="80"/>
      <c r="AM156" s="180"/>
      <c r="AN156" s="179"/>
    </row>
    <row r="157" spans="1:40" x14ac:dyDescent="0.25">
      <c r="A157" s="120"/>
      <c r="B157" s="879"/>
      <c r="C157" s="77" t="s">
        <v>22</v>
      </c>
      <c r="D157" s="78">
        <v>1000</v>
      </c>
      <c r="E157" s="78">
        <f t="shared" si="8"/>
        <v>380</v>
      </c>
      <c r="F157" s="78">
        <v>0</v>
      </c>
      <c r="G157" s="79" t="s">
        <v>38</v>
      </c>
      <c r="H157" s="79" t="s">
        <v>38</v>
      </c>
      <c r="I157" s="80" t="s">
        <v>38</v>
      </c>
      <c r="J157" s="79"/>
      <c r="K157" s="81"/>
      <c r="L157" s="585"/>
      <c r="M157" s="77" t="s">
        <v>22</v>
      </c>
      <c r="N157" s="78">
        <v>1000</v>
      </c>
      <c r="O157" s="78">
        <f t="shared" si="9"/>
        <v>260</v>
      </c>
      <c r="P157" s="78">
        <v>0</v>
      </c>
      <c r="Q157" s="79" t="s">
        <v>38</v>
      </c>
      <c r="R157" s="79" t="s">
        <v>38</v>
      </c>
      <c r="S157" s="80" t="s">
        <v>38</v>
      </c>
      <c r="T157" s="79"/>
      <c r="U157" s="81"/>
      <c r="V157" s="585"/>
      <c r="W157" s="77" t="s">
        <v>22</v>
      </c>
      <c r="X157" s="78">
        <v>1000</v>
      </c>
      <c r="Y157" s="78">
        <f t="shared" si="10"/>
        <v>140</v>
      </c>
      <c r="Z157" s="78">
        <v>0</v>
      </c>
      <c r="AA157" s="79" t="s">
        <v>38</v>
      </c>
      <c r="AB157" s="79" t="s">
        <v>38</v>
      </c>
      <c r="AC157" s="80" t="s">
        <v>38</v>
      </c>
      <c r="AD157" s="558"/>
      <c r="AE157" s="585"/>
      <c r="AF157" s="77" t="s">
        <v>22</v>
      </c>
      <c r="AG157" s="78">
        <v>1000</v>
      </c>
      <c r="AH157" s="78">
        <v>20</v>
      </c>
      <c r="AI157" s="78"/>
      <c r="AJ157" s="79"/>
      <c r="AK157" s="79"/>
      <c r="AL157" s="80"/>
      <c r="AM157" s="180">
        <v>42000</v>
      </c>
      <c r="AN157" s="179" t="s">
        <v>847</v>
      </c>
    </row>
    <row r="158" spans="1:40" x14ac:dyDescent="0.25">
      <c r="A158" s="120"/>
      <c r="B158" s="879"/>
      <c r="C158" s="77" t="s">
        <v>23</v>
      </c>
      <c r="D158" s="78">
        <v>1000</v>
      </c>
      <c r="E158" s="78">
        <f t="shared" si="8"/>
        <v>370</v>
      </c>
      <c r="F158" s="78">
        <v>0</v>
      </c>
      <c r="G158" s="79" t="s">
        <v>38</v>
      </c>
      <c r="H158" s="79" t="s">
        <v>38</v>
      </c>
      <c r="I158" s="80" t="s">
        <v>38</v>
      </c>
      <c r="J158" s="79"/>
      <c r="K158" s="81"/>
      <c r="L158" s="585"/>
      <c r="M158" s="77" t="s">
        <v>23</v>
      </c>
      <c r="N158" s="78">
        <v>1000</v>
      </c>
      <c r="O158" s="78">
        <f t="shared" si="9"/>
        <v>250</v>
      </c>
      <c r="P158" s="78">
        <v>0</v>
      </c>
      <c r="Q158" s="79" t="s">
        <v>38</v>
      </c>
      <c r="R158" s="79" t="s">
        <v>38</v>
      </c>
      <c r="S158" s="80" t="s">
        <v>38</v>
      </c>
      <c r="T158" s="79"/>
      <c r="U158" s="81"/>
      <c r="V158" s="585"/>
      <c r="W158" s="77" t="s">
        <v>23</v>
      </c>
      <c r="X158" s="78">
        <v>1000</v>
      </c>
      <c r="Y158" s="78">
        <f t="shared" si="10"/>
        <v>130</v>
      </c>
      <c r="Z158" s="78">
        <v>0</v>
      </c>
      <c r="AA158" s="79" t="s">
        <v>38</v>
      </c>
      <c r="AB158" s="79" t="s">
        <v>38</v>
      </c>
      <c r="AC158" s="80" t="s">
        <v>38</v>
      </c>
      <c r="AD158" s="558"/>
      <c r="AE158" s="585"/>
      <c r="AF158" s="77" t="s">
        <v>23</v>
      </c>
      <c r="AG158" s="78">
        <v>1000</v>
      </c>
      <c r="AH158" s="78">
        <v>10</v>
      </c>
      <c r="AI158" s="78"/>
      <c r="AJ158" s="79"/>
      <c r="AK158" s="79"/>
      <c r="AL158" s="80"/>
      <c r="AM158" s="180">
        <v>8610</v>
      </c>
      <c r="AN158" s="179" t="s">
        <v>848</v>
      </c>
    </row>
    <row r="159" spans="1:40" x14ac:dyDescent="0.25">
      <c r="A159" s="120"/>
      <c r="B159" s="879"/>
      <c r="C159" s="77" t="s">
        <v>24</v>
      </c>
      <c r="D159" s="78">
        <v>1000</v>
      </c>
      <c r="E159" s="78">
        <f t="shared" si="8"/>
        <v>360</v>
      </c>
      <c r="F159" s="78">
        <v>0</v>
      </c>
      <c r="G159" s="79" t="s">
        <v>38</v>
      </c>
      <c r="H159" s="79" t="s">
        <v>38</v>
      </c>
      <c r="I159" s="80" t="s">
        <v>38</v>
      </c>
      <c r="J159" s="79"/>
      <c r="K159" s="81"/>
      <c r="L159" s="585"/>
      <c r="M159" s="77" t="s">
        <v>24</v>
      </c>
      <c r="N159" s="78">
        <v>1000</v>
      </c>
      <c r="O159" s="78">
        <f t="shared" si="9"/>
        <v>240</v>
      </c>
      <c r="P159" s="78">
        <v>0</v>
      </c>
      <c r="Q159" s="79" t="s">
        <v>38</v>
      </c>
      <c r="R159" s="79" t="s">
        <v>38</v>
      </c>
      <c r="S159" s="80" t="s">
        <v>38</v>
      </c>
      <c r="T159" s="79"/>
      <c r="U159" s="81"/>
      <c r="V159" s="585"/>
      <c r="W159" s="77" t="s">
        <v>24</v>
      </c>
      <c r="X159" s="78">
        <v>1000</v>
      </c>
      <c r="Y159" s="78">
        <f t="shared" si="10"/>
        <v>120</v>
      </c>
      <c r="Z159" s="78">
        <v>0</v>
      </c>
      <c r="AA159" s="79" t="s">
        <v>38</v>
      </c>
      <c r="AB159" s="79" t="s">
        <v>38</v>
      </c>
      <c r="AC159" s="80" t="s">
        <v>38</v>
      </c>
      <c r="AD159" s="558"/>
      <c r="AE159" s="585"/>
      <c r="AF159" s="77" t="s">
        <v>24</v>
      </c>
      <c r="AG159" s="78">
        <v>1000</v>
      </c>
      <c r="AH159" s="78"/>
      <c r="AI159" s="78"/>
      <c r="AJ159" s="79"/>
      <c r="AK159" s="79"/>
      <c r="AL159" s="80"/>
      <c r="AM159" s="180"/>
      <c r="AN159" s="179"/>
    </row>
    <row r="160" spans="1:40" x14ac:dyDescent="0.25">
      <c r="A160" s="120"/>
      <c r="B160" s="879"/>
      <c r="C160" s="77" t="s">
        <v>25</v>
      </c>
      <c r="D160" s="78">
        <v>1000</v>
      </c>
      <c r="E160" s="78">
        <f t="shared" si="8"/>
        <v>350</v>
      </c>
      <c r="F160" s="78">
        <v>0</v>
      </c>
      <c r="G160" s="79" t="s">
        <v>38</v>
      </c>
      <c r="H160" s="79" t="s">
        <v>38</v>
      </c>
      <c r="I160" s="80" t="s">
        <v>38</v>
      </c>
      <c r="J160" s="79"/>
      <c r="K160" s="81"/>
      <c r="L160" s="585"/>
      <c r="M160" s="77" t="s">
        <v>25</v>
      </c>
      <c r="N160" s="78">
        <v>1000</v>
      </c>
      <c r="O160" s="78">
        <f t="shared" si="9"/>
        <v>230</v>
      </c>
      <c r="P160" s="78">
        <v>0</v>
      </c>
      <c r="Q160" s="79" t="s">
        <v>38</v>
      </c>
      <c r="R160" s="79" t="s">
        <v>38</v>
      </c>
      <c r="S160" s="80" t="s">
        <v>38</v>
      </c>
      <c r="T160" s="79"/>
      <c r="U160" s="81"/>
      <c r="V160" s="585"/>
      <c r="W160" s="77" t="s">
        <v>25</v>
      </c>
      <c r="X160" s="78">
        <v>1000</v>
      </c>
      <c r="Y160" s="78">
        <v>110</v>
      </c>
      <c r="Z160" s="78">
        <v>0</v>
      </c>
      <c r="AA160" s="79" t="s">
        <v>38</v>
      </c>
      <c r="AB160" s="79" t="s">
        <v>38</v>
      </c>
      <c r="AC160" s="80" t="s">
        <v>38</v>
      </c>
      <c r="AD160" s="558"/>
      <c r="AE160" s="585"/>
      <c r="AF160" s="77" t="s">
        <v>25</v>
      </c>
      <c r="AG160" s="78"/>
      <c r="AH160" s="78"/>
      <c r="AI160" s="78"/>
      <c r="AJ160" s="79"/>
      <c r="AK160" s="79"/>
      <c r="AL160" s="80"/>
      <c r="AM160" s="180"/>
      <c r="AN160" s="179"/>
    </row>
    <row r="161" spans="1:40" x14ac:dyDescent="0.25">
      <c r="A161" s="120"/>
      <c r="B161" s="879"/>
      <c r="C161" s="77" t="s">
        <v>26</v>
      </c>
      <c r="D161" s="78">
        <v>1000</v>
      </c>
      <c r="E161" s="78">
        <f t="shared" si="8"/>
        <v>340</v>
      </c>
      <c r="F161" s="78">
        <v>0</v>
      </c>
      <c r="G161" s="79" t="s">
        <v>38</v>
      </c>
      <c r="H161" s="79" t="s">
        <v>38</v>
      </c>
      <c r="I161" s="80" t="s">
        <v>38</v>
      </c>
      <c r="J161" s="79"/>
      <c r="K161" s="81"/>
      <c r="L161" s="585"/>
      <c r="M161" s="77" t="s">
        <v>26</v>
      </c>
      <c r="N161" s="78">
        <v>1000</v>
      </c>
      <c r="O161" s="78">
        <f t="shared" si="9"/>
        <v>220</v>
      </c>
      <c r="P161" s="78">
        <v>0</v>
      </c>
      <c r="Q161" s="79" t="s">
        <v>38</v>
      </c>
      <c r="R161" s="79" t="s">
        <v>38</v>
      </c>
      <c r="S161" s="80" t="s">
        <v>38</v>
      </c>
      <c r="T161" s="79"/>
      <c r="U161" s="81"/>
      <c r="V161" s="585"/>
      <c r="W161" s="77" t="s">
        <v>26</v>
      </c>
      <c r="X161" s="78">
        <v>1000</v>
      </c>
      <c r="Y161" s="78">
        <v>100</v>
      </c>
      <c r="Z161" s="78">
        <v>0</v>
      </c>
      <c r="AA161" s="79" t="s">
        <v>38</v>
      </c>
      <c r="AB161" s="79" t="s">
        <v>38</v>
      </c>
      <c r="AC161" s="80" t="s">
        <v>38</v>
      </c>
      <c r="AD161" s="558"/>
      <c r="AE161" s="585"/>
      <c r="AF161" s="77" t="s">
        <v>26</v>
      </c>
      <c r="AG161" s="78"/>
      <c r="AH161" s="78"/>
      <c r="AI161" s="78"/>
      <c r="AJ161" s="79"/>
      <c r="AK161" s="79"/>
      <c r="AL161" s="80"/>
      <c r="AM161" s="180"/>
      <c r="AN161" s="179"/>
    </row>
    <row r="162" spans="1:40" x14ac:dyDescent="0.25">
      <c r="A162" s="120"/>
      <c r="B162" s="879"/>
      <c r="C162" s="77" t="s">
        <v>27</v>
      </c>
      <c r="D162" s="78">
        <v>1000</v>
      </c>
      <c r="E162" s="78">
        <f t="shared" si="8"/>
        <v>330</v>
      </c>
      <c r="F162" s="78">
        <v>0</v>
      </c>
      <c r="G162" s="79" t="s">
        <v>38</v>
      </c>
      <c r="H162" s="79" t="s">
        <v>38</v>
      </c>
      <c r="I162" s="80" t="s">
        <v>38</v>
      </c>
      <c r="J162" s="79"/>
      <c r="K162" s="81"/>
      <c r="L162" s="585"/>
      <c r="M162" s="77" t="s">
        <v>27</v>
      </c>
      <c r="N162" s="78">
        <v>1000</v>
      </c>
      <c r="O162" s="78">
        <f t="shared" si="9"/>
        <v>210</v>
      </c>
      <c r="P162" s="78">
        <v>0</v>
      </c>
      <c r="Q162" s="79" t="s">
        <v>38</v>
      </c>
      <c r="R162" s="79" t="s">
        <v>38</v>
      </c>
      <c r="S162" s="80" t="s">
        <v>38</v>
      </c>
      <c r="T162" s="79"/>
      <c r="U162" s="81"/>
      <c r="V162" s="585"/>
      <c r="W162" s="77" t="s">
        <v>27</v>
      </c>
      <c r="X162" s="78">
        <v>1000</v>
      </c>
      <c r="Y162" s="78">
        <v>90</v>
      </c>
      <c r="Z162" s="78">
        <v>0</v>
      </c>
      <c r="AA162" s="79" t="s">
        <v>38</v>
      </c>
      <c r="AB162" s="79" t="s">
        <v>38</v>
      </c>
      <c r="AC162" s="80" t="s">
        <v>38</v>
      </c>
      <c r="AD162" s="558"/>
      <c r="AE162" s="585"/>
      <c r="AF162" s="77" t="s">
        <v>27</v>
      </c>
      <c r="AG162" s="78"/>
      <c r="AH162" s="78"/>
      <c r="AI162" s="78"/>
      <c r="AJ162" s="79"/>
      <c r="AK162" s="79"/>
      <c r="AL162" s="80"/>
      <c r="AM162" s="180"/>
      <c r="AN162" s="179"/>
    </row>
    <row r="163" spans="1:40" x14ac:dyDescent="0.25">
      <c r="A163" s="120"/>
      <c r="B163" s="879"/>
      <c r="C163" s="77" t="s">
        <v>28</v>
      </c>
      <c r="D163" s="78">
        <v>1000</v>
      </c>
      <c r="E163" s="78">
        <f t="shared" si="8"/>
        <v>320</v>
      </c>
      <c r="F163" s="78">
        <v>0</v>
      </c>
      <c r="G163" s="79" t="s">
        <v>38</v>
      </c>
      <c r="H163" s="79" t="s">
        <v>38</v>
      </c>
      <c r="I163" s="80" t="s">
        <v>38</v>
      </c>
      <c r="J163" s="79"/>
      <c r="K163" s="81"/>
      <c r="L163" s="611"/>
      <c r="M163" s="77" t="s">
        <v>28</v>
      </c>
      <c r="N163" s="78">
        <v>1000</v>
      </c>
      <c r="O163" s="78">
        <f t="shared" si="9"/>
        <v>200</v>
      </c>
      <c r="P163" s="78">
        <v>0</v>
      </c>
      <c r="Q163" s="79" t="s">
        <v>38</v>
      </c>
      <c r="R163" s="79" t="s">
        <v>38</v>
      </c>
      <c r="S163" s="80" t="s">
        <v>38</v>
      </c>
      <c r="T163" s="79"/>
      <c r="U163" s="81"/>
      <c r="V163" s="611"/>
      <c r="W163" s="77" t="s">
        <v>28</v>
      </c>
      <c r="X163" s="78">
        <v>1000</v>
      </c>
      <c r="Y163" s="78">
        <v>80</v>
      </c>
      <c r="Z163" s="78">
        <v>0</v>
      </c>
      <c r="AA163" s="79" t="s">
        <v>38</v>
      </c>
      <c r="AB163" s="79" t="s">
        <v>38</v>
      </c>
      <c r="AC163" s="80" t="s">
        <v>38</v>
      </c>
      <c r="AD163" s="558"/>
      <c r="AE163" s="611"/>
      <c r="AF163" s="77" t="s">
        <v>28</v>
      </c>
      <c r="AG163" s="78"/>
      <c r="AH163" s="78"/>
      <c r="AI163" s="78"/>
      <c r="AJ163" s="79"/>
      <c r="AK163" s="79"/>
      <c r="AL163" s="80"/>
      <c r="AM163" s="180"/>
      <c r="AN163" s="179"/>
    </row>
    <row r="164" spans="1:40" x14ac:dyDescent="0.25">
      <c r="A164" s="120"/>
      <c r="B164" s="879"/>
      <c r="C164" s="77" t="s">
        <v>29</v>
      </c>
      <c r="D164" s="78">
        <v>1000</v>
      </c>
      <c r="E164" s="78">
        <f>E165+10</f>
        <v>310</v>
      </c>
      <c r="F164" s="78">
        <v>0</v>
      </c>
      <c r="G164" s="79" t="s">
        <v>38</v>
      </c>
      <c r="H164" s="79" t="s">
        <v>38</v>
      </c>
      <c r="I164" s="80" t="s">
        <v>38</v>
      </c>
      <c r="J164" s="79"/>
      <c r="K164" s="81"/>
      <c r="L164" s="585"/>
      <c r="M164" s="77" t="s">
        <v>29</v>
      </c>
      <c r="N164" s="78">
        <v>1000</v>
      </c>
      <c r="O164" s="78">
        <f>O165+10</f>
        <v>190</v>
      </c>
      <c r="P164" s="78">
        <v>0</v>
      </c>
      <c r="Q164" s="79" t="s">
        <v>38</v>
      </c>
      <c r="R164" s="79" t="s">
        <v>38</v>
      </c>
      <c r="S164" s="80" t="s">
        <v>38</v>
      </c>
      <c r="T164" s="79"/>
      <c r="U164" s="81"/>
      <c r="V164" s="585"/>
      <c r="W164" s="77" t="s">
        <v>29</v>
      </c>
      <c r="X164" s="78">
        <v>1000</v>
      </c>
      <c r="Y164" s="78">
        <v>70</v>
      </c>
      <c r="Z164" s="78">
        <v>0</v>
      </c>
      <c r="AA164" s="79" t="s">
        <v>38</v>
      </c>
      <c r="AB164" s="79" t="s">
        <v>38</v>
      </c>
      <c r="AC164" s="80" t="s">
        <v>38</v>
      </c>
      <c r="AD164" s="558"/>
      <c r="AE164" s="585"/>
      <c r="AF164" s="77" t="s">
        <v>29</v>
      </c>
      <c r="AG164" s="78"/>
      <c r="AH164" s="78"/>
      <c r="AI164" s="78"/>
      <c r="AJ164" s="79"/>
      <c r="AK164" s="79"/>
      <c r="AL164" s="80"/>
      <c r="AM164" s="180"/>
      <c r="AN164" s="179"/>
    </row>
    <row r="165" spans="1:40" x14ac:dyDescent="0.25">
      <c r="A165" s="120"/>
      <c r="B165" s="879"/>
      <c r="C165" s="83" t="s">
        <v>30</v>
      </c>
      <c r="D165" s="84">
        <v>1000</v>
      </c>
      <c r="E165" s="78">
        <f>O154+10</f>
        <v>300</v>
      </c>
      <c r="F165" s="78">
        <v>0</v>
      </c>
      <c r="G165" s="79" t="s">
        <v>38</v>
      </c>
      <c r="H165" s="79" t="s">
        <v>38</v>
      </c>
      <c r="I165" s="80" t="s">
        <v>38</v>
      </c>
      <c r="J165" s="85"/>
      <c r="K165" s="86"/>
      <c r="L165" s="586"/>
      <c r="M165" s="83" t="s">
        <v>30</v>
      </c>
      <c r="N165" s="84">
        <v>1000</v>
      </c>
      <c r="O165" s="78">
        <f>Y154+10</f>
        <v>180</v>
      </c>
      <c r="P165" s="78">
        <v>0</v>
      </c>
      <c r="Q165" s="79" t="s">
        <v>38</v>
      </c>
      <c r="R165" s="79" t="s">
        <v>38</v>
      </c>
      <c r="S165" s="80" t="s">
        <v>38</v>
      </c>
      <c r="T165" s="79"/>
      <c r="U165" s="81"/>
      <c r="V165" s="586"/>
      <c r="W165" s="83" t="s">
        <v>30</v>
      </c>
      <c r="X165" s="78">
        <v>1000</v>
      </c>
      <c r="Y165" s="78">
        <v>60</v>
      </c>
      <c r="Z165" s="78">
        <v>0</v>
      </c>
      <c r="AA165" s="79" t="s">
        <v>38</v>
      </c>
      <c r="AB165" s="79" t="s">
        <v>38</v>
      </c>
      <c r="AC165" s="80" t="s">
        <v>38</v>
      </c>
      <c r="AD165" s="558"/>
      <c r="AE165" s="586"/>
      <c r="AF165" s="83" t="s">
        <v>30</v>
      </c>
      <c r="AG165" s="78"/>
      <c r="AH165" s="78"/>
      <c r="AI165" s="78"/>
      <c r="AJ165" s="79"/>
      <c r="AK165" s="79"/>
      <c r="AL165" s="80"/>
      <c r="AM165" s="181"/>
      <c r="AN165" s="182"/>
    </row>
    <row r="166" spans="1:40" x14ac:dyDescent="0.25">
      <c r="A166" s="121"/>
      <c r="B166" s="880"/>
      <c r="C166" s="89"/>
      <c r="D166" s="90">
        <f>SUM(D154:D165)</f>
        <v>12000</v>
      </c>
      <c r="E166" s="90">
        <f>SUM(E154:E165)</f>
        <v>4260</v>
      </c>
      <c r="F166" s="90">
        <f>SUM(F154:F165)</f>
        <v>0</v>
      </c>
      <c r="G166" s="91"/>
      <c r="H166" s="91"/>
      <c r="I166" s="92"/>
      <c r="J166" s="91"/>
      <c r="K166" s="93"/>
      <c r="L166" s="587"/>
      <c r="M166" s="89"/>
      <c r="N166" s="90">
        <f>SUM(N153:N165)</f>
        <v>24000</v>
      </c>
      <c r="O166" s="90">
        <f>SUM(O153:O165)</f>
        <v>7080</v>
      </c>
      <c r="P166" s="90">
        <f>SUM(P153:P165)</f>
        <v>0</v>
      </c>
      <c r="Q166" s="91"/>
      <c r="R166" s="91"/>
      <c r="S166" s="91"/>
      <c r="T166" s="91"/>
      <c r="U166" s="93"/>
      <c r="V166" s="587"/>
      <c r="W166" s="89"/>
      <c r="X166" s="90">
        <f>SUM(X153:X165)</f>
        <v>36000</v>
      </c>
      <c r="Y166" s="90">
        <f>SUM(Y153:Y165)</f>
        <v>8460</v>
      </c>
      <c r="Z166" s="90">
        <f>SUM(Z153:Z165)</f>
        <v>0</v>
      </c>
      <c r="AA166" s="91"/>
      <c r="AB166" s="91"/>
      <c r="AC166" s="91"/>
      <c r="AD166" s="91"/>
      <c r="AE166" s="587"/>
      <c r="AF166" s="89"/>
      <c r="AG166" s="90">
        <f>SUM(AG153:AG165)</f>
        <v>42000</v>
      </c>
      <c r="AH166" s="90">
        <f>SUM(AH153:AH165)</f>
        <v>8610</v>
      </c>
      <c r="AI166" s="90">
        <f>SUM(AI153:AI165)</f>
        <v>0</v>
      </c>
      <c r="AJ166" s="91"/>
      <c r="AK166" s="91"/>
      <c r="AL166" s="91"/>
      <c r="AM166" s="90"/>
      <c r="AN166" s="91"/>
    </row>
    <row r="167" spans="1:40" x14ac:dyDescent="0.25">
      <c r="A167" s="404"/>
      <c r="B167" s="330"/>
      <c r="C167" s="344"/>
      <c r="D167" s="345"/>
      <c r="E167" s="345"/>
      <c r="F167" s="345"/>
      <c r="G167" s="346"/>
      <c r="H167" s="346"/>
      <c r="I167" s="347"/>
      <c r="J167" s="346"/>
      <c r="K167" s="346"/>
      <c r="L167" s="588"/>
      <c r="M167" s="346"/>
      <c r="N167" s="345"/>
      <c r="O167" s="345"/>
      <c r="P167" s="345"/>
      <c r="Q167" s="346"/>
      <c r="R167" s="346"/>
      <c r="S167" s="346"/>
      <c r="T167" s="346"/>
      <c r="U167" s="346"/>
      <c r="V167" s="588"/>
      <c r="W167" s="346"/>
      <c r="X167" s="345"/>
      <c r="Y167" s="345"/>
      <c r="Z167" s="345"/>
      <c r="AA167" s="346"/>
      <c r="AB167" s="346"/>
      <c r="AC167" s="346"/>
      <c r="AD167" s="346"/>
      <c r="AE167" s="588"/>
      <c r="AF167" s="346"/>
      <c r="AG167" s="345"/>
      <c r="AH167" s="345"/>
      <c r="AI167" s="345"/>
      <c r="AJ167" s="346"/>
      <c r="AK167" s="346"/>
      <c r="AL167" s="346"/>
      <c r="AM167" s="778"/>
      <c r="AN167" s="348"/>
    </row>
    <row r="168" spans="1:40" x14ac:dyDescent="0.25">
      <c r="A168" s="404"/>
      <c r="B168" s="331"/>
      <c r="C168" s="350"/>
      <c r="D168" s="351"/>
      <c r="E168" s="352"/>
      <c r="F168" s="353"/>
      <c r="G168" s="352"/>
      <c r="H168" s="353"/>
      <c r="I168" s="353"/>
      <c r="J168" s="353"/>
      <c r="K168" s="354"/>
      <c r="L168" s="584"/>
      <c r="M168" s="355" t="s">
        <v>42</v>
      </c>
      <c r="N168" s="356">
        <f>D181</f>
        <v>12000</v>
      </c>
      <c r="O168" s="356">
        <f>E181</f>
        <v>0</v>
      </c>
      <c r="P168" s="356">
        <f>F181</f>
        <v>12000</v>
      </c>
      <c r="Q168" s="352"/>
      <c r="R168" s="353"/>
      <c r="S168" s="353"/>
      <c r="T168" s="353"/>
      <c r="U168" s="354"/>
      <c r="V168" s="584"/>
      <c r="W168" s="355" t="s">
        <v>42</v>
      </c>
      <c r="X168" s="356">
        <f>N181</f>
        <v>24000</v>
      </c>
      <c r="Y168" s="356">
        <f>O181</f>
        <v>30</v>
      </c>
      <c r="Z168" s="356">
        <f>P181</f>
        <v>24000</v>
      </c>
      <c r="AA168" s="352"/>
      <c r="AB168" s="353"/>
      <c r="AC168" s="353"/>
      <c r="AD168" s="353"/>
      <c r="AE168" s="584"/>
      <c r="AF168" s="355" t="s">
        <v>42</v>
      </c>
      <c r="AG168" s="356">
        <f>X181</f>
        <v>35500</v>
      </c>
      <c r="AH168" s="356">
        <f>Y181</f>
        <v>30</v>
      </c>
      <c r="AI168" s="356">
        <f>Z181</f>
        <v>35530</v>
      </c>
      <c r="AJ168" s="352"/>
      <c r="AK168" s="353"/>
      <c r="AL168" s="353"/>
      <c r="AM168" s="776" t="s">
        <v>221</v>
      </c>
      <c r="AN168" s="183" t="s">
        <v>36</v>
      </c>
    </row>
    <row r="169" spans="1:40" x14ac:dyDescent="0.25">
      <c r="A169" s="368" t="s">
        <v>10</v>
      </c>
      <c r="B169" s="332">
        <v>92</v>
      </c>
      <c r="C169" s="357" t="s">
        <v>19</v>
      </c>
      <c r="D169" s="124">
        <v>1000</v>
      </c>
      <c r="E169" s="124">
        <v>0</v>
      </c>
      <c r="F169" s="124">
        <v>1000</v>
      </c>
      <c r="G169" s="125" t="s">
        <v>38</v>
      </c>
      <c r="H169" s="125">
        <v>37</v>
      </c>
      <c r="I169" s="129">
        <v>43842</v>
      </c>
      <c r="J169" s="125"/>
      <c r="K169" s="358"/>
      <c r="L169" s="585"/>
      <c r="M169" s="357" t="s">
        <v>19</v>
      </c>
      <c r="N169" s="124">
        <v>1000</v>
      </c>
      <c r="O169" s="124">
        <v>0</v>
      </c>
      <c r="P169" s="124">
        <v>1000</v>
      </c>
      <c r="Q169" s="125" t="s">
        <v>38</v>
      </c>
      <c r="R169" s="125">
        <v>728</v>
      </c>
      <c r="S169" s="129">
        <v>44211</v>
      </c>
      <c r="T169" s="125"/>
      <c r="U169" s="358"/>
      <c r="V169" s="585"/>
      <c r="W169" s="357" t="s">
        <v>19</v>
      </c>
      <c r="X169" s="124">
        <v>1000</v>
      </c>
      <c r="Y169" s="124">
        <v>0</v>
      </c>
      <c r="Z169" s="124">
        <v>11500</v>
      </c>
      <c r="AA169" s="125" t="s">
        <v>50</v>
      </c>
      <c r="AB169" s="125">
        <v>1814</v>
      </c>
      <c r="AC169" s="129">
        <v>44568</v>
      </c>
      <c r="AD169" s="426"/>
      <c r="AE169" s="585"/>
      <c r="AF169" s="357" t="s">
        <v>19</v>
      </c>
      <c r="AG169" s="124">
        <v>1000</v>
      </c>
      <c r="AH169" s="124"/>
      <c r="AI169" s="124">
        <v>1000</v>
      </c>
      <c r="AJ169" s="125" t="s">
        <v>942</v>
      </c>
      <c r="AK169" s="125">
        <v>3178</v>
      </c>
      <c r="AL169" s="129">
        <v>44955</v>
      </c>
      <c r="AM169" s="341">
        <f>AG181+AH181-AI181</f>
        <v>0</v>
      </c>
      <c r="AN169" s="342" t="s">
        <v>979</v>
      </c>
    </row>
    <row r="170" spans="1:40" ht="21" customHeight="1" x14ac:dyDescent="0.25">
      <c r="A170" s="359"/>
      <c r="B170" s="877" t="s">
        <v>265</v>
      </c>
      <c r="C170" s="357" t="s">
        <v>20</v>
      </c>
      <c r="D170" s="124">
        <v>1000</v>
      </c>
      <c r="E170" s="124">
        <v>0</v>
      </c>
      <c r="F170" s="124">
        <v>1000</v>
      </c>
      <c r="G170" s="125" t="s">
        <v>38</v>
      </c>
      <c r="H170" s="125">
        <v>73</v>
      </c>
      <c r="I170" s="129">
        <v>43866</v>
      </c>
      <c r="J170" s="125"/>
      <c r="K170" s="358"/>
      <c r="L170" s="585"/>
      <c r="M170" s="357" t="s">
        <v>20</v>
      </c>
      <c r="N170" s="124">
        <v>1000</v>
      </c>
      <c r="O170" s="124">
        <v>0</v>
      </c>
      <c r="P170" s="124">
        <v>1000</v>
      </c>
      <c r="Q170" s="125" t="s">
        <v>38</v>
      </c>
      <c r="R170" s="125">
        <v>834</v>
      </c>
      <c r="S170" s="129">
        <v>44242</v>
      </c>
      <c r="T170" s="125"/>
      <c r="U170" s="358"/>
      <c r="V170" s="585"/>
      <c r="W170" s="357" t="s">
        <v>20</v>
      </c>
      <c r="X170" s="124">
        <v>1000</v>
      </c>
      <c r="Y170" s="124">
        <v>0</v>
      </c>
      <c r="Z170" s="124">
        <v>0</v>
      </c>
      <c r="AA170" s="125" t="s">
        <v>38</v>
      </c>
      <c r="AB170" s="125" t="s">
        <v>38</v>
      </c>
      <c r="AC170" s="129" t="s">
        <v>38</v>
      </c>
      <c r="AD170" s="629"/>
      <c r="AE170" s="585"/>
      <c r="AF170" s="357" t="s">
        <v>20</v>
      </c>
      <c r="AG170" s="124">
        <v>1000</v>
      </c>
      <c r="AH170" s="124"/>
      <c r="AI170" s="124">
        <v>1000</v>
      </c>
      <c r="AJ170" s="125" t="s">
        <v>942</v>
      </c>
      <c r="AK170" s="125">
        <v>3430</v>
      </c>
      <c r="AL170" s="129">
        <v>44965</v>
      </c>
      <c r="AM170" s="336"/>
      <c r="AN170" s="335"/>
    </row>
    <row r="171" spans="1:40" x14ac:dyDescent="0.25">
      <c r="A171" s="359"/>
      <c r="B171" s="877"/>
      <c r="C171" s="357" t="s">
        <v>21</v>
      </c>
      <c r="D171" s="124">
        <v>1000</v>
      </c>
      <c r="E171" s="124">
        <v>0</v>
      </c>
      <c r="F171" s="124">
        <v>1000</v>
      </c>
      <c r="G171" s="125" t="s">
        <v>38</v>
      </c>
      <c r="H171" s="125">
        <v>130</v>
      </c>
      <c r="I171" s="129">
        <v>43900</v>
      </c>
      <c r="J171" s="125"/>
      <c r="K171" s="358"/>
      <c r="L171" s="585"/>
      <c r="M171" s="357" t="s">
        <v>21</v>
      </c>
      <c r="N171" s="124">
        <v>1000</v>
      </c>
      <c r="O171" s="124">
        <v>0</v>
      </c>
      <c r="P171" s="124">
        <v>1000</v>
      </c>
      <c r="Q171" s="125" t="s">
        <v>38</v>
      </c>
      <c r="R171" s="125">
        <v>888</v>
      </c>
      <c r="S171" s="129">
        <v>44264</v>
      </c>
      <c r="T171" s="125"/>
      <c r="U171" s="358"/>
      <c r="V171" s="585"/>
      <c r="W171" s="357" t="s">
        <v>21</v>
      </c>
      <c r="X171" s="124">
        <v>1000</v>
      </c>
      <c r="Y171" s="124">
        <v>0</v>
      </c>
      <c r="Z171" s="124">
        <v>0</v>
      </c>
      <c r="AA171" s="125" t="s">
        <v>38</v>
      </c>
      <c r="AB171" s="125" t="s">
        <v>38</v>
      </c>
      <c r="AC171" s="129" t="s">
        <v>38</v>
      </c>
      <c r="AD171" s="629"/>
      <c r="AE171" s="585"/>
      <c r="AF171" s="357" t="s">
        <v>21</v>
      </c>
      <c r="AG171" s="124">
        <v>1000</v>
      </c>
      <c r="AH171" s="124"/>
      <c r="AI171" s="124">
        <v>1000</v>
      </c>
      <c r="AJ171" s="125" t="s">
        <v>942</v>
      </c>
      <c r="AK171" s="125">
        <v>3559</v>
      </c>
      <c r="AL171" s="129">
        <v>45016</v>
      </c>
      <c r="AM171" s="336"/>
      <c r="AN171" s="335"/>
    </row>
    <row r="172" spans="1:40" x14ac:dyDescent="0.25">
      <c r="A172" s="359"/>
      <c r="B172" s="877"/>
      <c r="C172" s="357" t="s">
        <v>22</v>
      </c>
      <c r="D172" s="124">
        <v>1000</v>
      </c>
      <c r="E172" s="124">
        <v>0</v>
      </c>
      <c r="F172" s="124">
        <v>1000</v>
      </c>
      <c r="G172" s="125" t="s">
        <v>38</v>
      </c>
      <c r="H172" s="125">
        <v>178</v>
      </c>
      <c r="I172" s="129">
        <v>43931</v>
      </c>
      <c r="J172" s="125"/>
      <c r="K172" s="358"/>
      <c r="L172" s="585"/>
      <c r="M172" s="357" t="s">
        <v>22</v>
      </c>
      <c r="N172" s="124">
        <v>1000</v>
      </c>
      <c r="O172" s="124">
        <v>0</v>
      </c>
      <c r="P172" s="124">
        <v>1000</v>
      </c>
      <c r="Q172" s="125" t="s">
        <v>38</v>
      </c>
      <c r="R172" s="125">
        <v>951</v>
      </c>
      <c r="S172" s="129">
        <v>44305</v>
      </c>
      <c r="T172" s="125"/>
      <c r="U172" s="358"/>
      <c r="V172" s="585"/>
      <c r="W172" s="357" t="s">
        <v>22</v>
      </c>
      <c r="X172" s="124">
        <v>1000</v>
      </c>
      <c r="Y172" s="124">
        <v>0</v>
      </c>
      <c r="Z172" s="124">
        <v>0</v>
      </c>
      <c r="AA172" s="125" t="s">
        <v>38</v>
      </c>
      <c r="AB172" s="125" t="s">
        <v>38</v>
      </c>
      <c r="AC172" s="129" t="s">
        <v>38</v>
      </c>
      <c r="AD172" s="629"/>
      <c r="AE172" s="585"/>
      <c r="AF172" s="357" t="s">
        <v>22</v>
      </c>
      <c r="AG172" s="124">
        <v>1000</v>
      </c>
      <c r="AH172" s="124"/>
      <c r="AI172" s="124">
        <v>3000</v>
      </c>
      <c r="AJ172" s="125" t="s">
        <v>942</v>
      </c>
      <c r="AK172" s="125">
        <v>3675</v>
      </c>
      <c r="AL172" s="129">
        <v>45029</v>
      </c>
      <c r="AM172" s="336"/>
      <c r="AN172" s="335"/>
    </row>
    <row r="173" spans="1:40" x14ac:dyDescent="0.25">
      <c r="A173" s="359"/>
      <c r="B173" s="877"/>
      <c r="C173" s="357" t="s">
        <v>23</v>
      </c>
      <c r="D173" s="124">
        <v>1000</v>
      </c>
      <c r="E173" s="124">
        <v>0</v>
      </c>
      <c r="F173" s="124">
        <v>1000</v>
      </c>
      <c r="G173" s="125" t="s">
        <v>38</v>
      </c>
      <c r="H173" s="125">
        <v>231</v>
      </c>
      <c r="I173" s="129">
        <v>43964</v>
      </c>
      <c r="J173" s="125"/>
      <c r="K173" s="358"/>
      <c r="L173" s="585"/>
      <c r="M173" s="357" t="s">
        <v>23</v>
      </c>
      <c r="N173" s="124">
        <v>1000</v>
      </c>
      <c r="O173" s="124">
        <v>0</v>
      </c>
      <c r="P173" s="124">
        <v>1000</v>
      </c>
      <c r="Q173" s="125" t="s">
        <v>38</v>
      </c>
      <c r="R173" s="125">
        <v>989</v>
      </c>
      <c r="S173" s="129">
        <v>44330</v>
      </c>
      <c r="T173" s="125"/>
      <c r="U173" s="358"/>
      <c r="V173" s="585"/>
      <c r="W173" s="357" t="s">
        <v>23</v>
      </c>
      <c r="X173" s="124">
        <v>1000</v>
      </c>
      <c r="Y173" s="124">
        <v>0</v>
      </c>
      <c r="Z173" s="124">
        <v>0</v>
      </c>
      <c r="AA173" s="125" t="s">
        <v>38</v>
      </c>
      <c r="AB173" s="125" t="s">
        <v>38</v>
      </c>
      <c r="AC173" s="129" t="s">
        <v>38</v>
      </c>
      <c r="AD173" s="629"/>
      <c r="AE173" s="585"/>
      <c r="AF173" s="357" t="s">
        <v>23</v>
      </c>
      <c r="AG173" s="124">
        <v>1000</v>
      </c>
      <c r="AH173" s="124"/>
      <c r="AI173" s="124"/>
      <c r="AJ173" s="125"/>
      <c r="AK173" s="125"/>
      <c r="AL173" s="129"/>
      <c r="AM173" s="336"/>
      <c r="AN173" s="335"/>
    </row>
    <row r="174" spans="1:40" x14ac:dyDescent="0.25">
      <c r="A174" s="359"/>
      <c r="B174" s="877"/>
      <c r="C174" s="357" t="s">
        <v>24</v>
      </c>
      <c r="D174" s="124">
        <v>1000</v>
      </c>
      <c r="E174" s="124">
        <v>0</v>
      </c>
      <c r="F174" s="124">
        <v>1000</v>
      </c>
      <c r="G174" s="125" t="s">
        <v>38</v>
      </c>
      <c r="H174" s="125">
        <v>278</v>
      </c>
      <c r="I174" s="129">
        <v>43987</v>
      </c>
      <c r="J174" s="125"/>
      <c r="K174" s="358"/>
      <c r="L174" s="585"/>
      <c r="M174" s="357" t="s">
        <v>24</v>
      </c>
      <c r="N174" s="124">
        <v>1000</v>
      </c>
      <c r="O174" s="124">
        <v>10</v>
      </c>
      <c r="P174" s="124">
        <v>0</v>
      </c>
      <c r="Q174" s="125" t="s">
        <v>38</v>
      </c>
      <c r="R174" s="402">
        <v>1099</v>
      </c>
      <c r="S174" s="129" t="s">
        <v>38</v>
      </c>
      <c r="T174" s="125"/>
      <c r="U174" s="358"/>
      <c r="V174" s="585"/>
      <c r="W174" s="357" t="s">
        <v>24</v>
      </c>
      <c r="X174" s="124">
        <v>1000</v>
      </c>
      <c r="Y174" s="124">
        <v>0</v>
      </c>
      <c r="Z174" s="124">
        <v>0</v>
      </c>
      <c r="AA174" s="125" t="s">
        <v>38</v>
      </c>
      <c r="AB174" s="125" t="s">
        <v>38</v>
      </c>
      <c r="AC174" s="129" t="s">
        <v>38</v>
      </c>
      <c r="AD174" s="629"/>
      <c r="AE174" s="585"/>
      <c r="AF174" s="357" t="s">
        <v>24</v>
      </c>
      <c r="AG174" s="124">
        <v>1000</v>
      </c>
      <c r="AH174" s="124"/>
      <c r="AI174" s="124"/>
      <c r="AJ174" s="125"/>
      <c r="AK174" s="125"/>
      <c r="AL174" s="129"/>
      <c r="AM174" s="336"/>
      <c r="AN174" s="335"/>
    </row>
    <row r="175" spans="1:40" x14ac:dyDescent="0.25">
      <c r="A175" s="359"/>
      <c r="B175" s="877"/>
      <c r="C175" s="357" t="s">
        <v>25</v>
      </c>
      <c r="D175" s="124">
        <v>1000</v>
      </c>
      <c r="E175" s="124">
        <v>0</v>
      </c>
      <c r="F175" s="124">
        <v>1000</v>
      </c>
      <c r="G175" s="125" t="s">
        <v>38</v>
      </c>
      <c r="H175" s="125">
        <v>348</v>
      </c>
      <c r="I175" s="129">
        <v>44023</v>
      </c>
      <c r="J175" s="125"/>
      <c r="K175" s="358"/>
      <c r="L175" s="585"/>
      <c r="M175" s="357" t="s">
        <v>25</v>
      </c>
      <c r="N175" s="124">
        <v>1000</v>
      </c>
      <c r="O175" s="124">
        <v>0</v>
      </c>
      <c r="P175" s="124">
        <v>2000</v>
      </c>
      <c r="Q175" s="125" t="s">
        <v>38</v>
      </c>
      <c r="R175" s="402">
        <v>1099</v>
      </c>
      <c r="S175" s="129">
        <v>44382</v>
      </c>
      <c r="T175" s="125"/>
      <c r="U175" s="358"/>
      <c r="V175" s="585"/>
      <c r="W175" s="357" t="s">
        <v>25</v>
      </c>
      <c r="X175" s="124">
        <v>1000</v>
      </c>
      <c r="Y175" s="124">
        <v>0</v>
      </c>
      <c r="Z175" s="124">
        <v>0</v>
      </c>
      <c r="AA175" s="125" t="s">
        <v>38</v>
      </c>
      <c r="AB175" s="125" t="s">
        <v>38</v>
      </c>
      <c r="AC175" s="129" t="s">
        <v>38</v>
      </c>
      <c r="AD175" s="629"/>
      <c r="AE175" s="585"/>
      <c r="AF175" s="357" t="s">
        <v>25</v>
      </c>
      <c r="AG175" s="124">
        <v>1000</v>
      </c>
      <c r="AH175" s="124"/>
      <c r="AI175" s="124">
        <v>3000</v>
      </c>
      <c r="AJ175" s="125" t="s">
        <v>50</v>
      </c>
      <c r="AK175" s="125">
        <v>3998</v>
      </c>
      <c r="AL175" s="129">
        <v>45129</v>
      </c>
      <c r="AM175" s="336"/>
      <c r="AN175" s="335"/>
    </row>
    <row r="176" spans="1:40" x14ac:dyDescent="0.25">
      <c r="A176" s="359"/>
      <c r="B176" s="877"/>
      <c r="C176" s="357" t="s">
        <v>26</v>
      </c>
      <c r="D176" s="124">
        <v>1000</v>
      </c>
      <c r="E176" s="124">
        <v>0</v>
      </c>
      <c r="F176" s="124">
        <v>1000</v>
      </c>
      <c r="G176" s="125" t="s">
        <v>38</v>
      </c>
      <c r="H176" s="125">
        <v>403</v>
      </c>
      <c r="I176" s="129">
        <v>44052</v>
      </c>
      <c r="J176" s="125"/>
      <c r="K176" s="358"/>
      <c r="L176" s="585"/>
      <c r="M176" s="357" t="s">
        <v>26</v>
      </c>
      <c r="N176" s="124">
        <v>1000</v>
      </c>
      <c r="O176" s="124">
        <v>10</v>
      </c>
      <c r="P176" s="124">
        <v>1000</v>
      </c>
      <c r="Q176" s="125" t="s">
        <v>38</v>
      </c>
      <c r="R176" s="125">
        <v>1244</v>
      </c>
      <c r="S176" s="127">
        <v>44440</v>
      </c>
      <c r="T176" s="125"/>
      <c r="U176" s="358"/>
      <c r="V176" s="585"/>
      <c r="W176" s="357" t="s">
        <v>26</v>
      </c>
      <c r="X176" s="124">
        <v>1000</v>
      </c>
      <c r="Y176" s="124">
        <v>0</v>
      </c>
      <c r="Z176" s="124">
        <v>30</v>
      </c>
      <c r="AA176" s="125" t="s">
        <v>41</v>
      </c>
      <c r="AB176" s="125">
        <v>2629</v>
      </c>
      <c r="AC176" s="129">
        <v>44783</v>
      </c>
      <c r="AD176" s="629"/>
      <c r="AE176" s="585"/>
      <c r="AF176" s="357" t="s">
        <v>26</v>
      </c>
      <c r="AG176" s="124">
        <v>1000</v>
      </c>
      <c r="AH176" s="124"/>
      <c r="AI176" s="124"/>
      <c r="AJ176" s="125"/>
      <c r="AK176" s="125"/>
      <c r="AL176" s="129"/>
      <c r="AM176" s="336"/>
      <c r="AN176" s="335"/>
    </row>
    <row r="177" spans="1:40" x14ac:dyDescent="0.25">
      <c r="A177" s="359"/>
      <c r="B177" s="877"/>
      <c r="C177" s="357" t="s">
        <v>27</v>
      </c>
      <c r="D177" s="124">
        <v>1000</v>
      </c>
      <c r="E177" s="124">
        <v>0</v>
      </c>
      <c r="F177" s="124">
        <v>1000</v>
      </c>
      <c r="G177" s="125" t="s">
        <v>38</v>
      </c>
      <c r="H177" s="125">
        <v>465</v>
      </c>
      <c r="I177" s="129">
        <v>44085</v>
      </c>
      <c r="J177" s="125"/>
      <c r="K177" s="358"/>
      <c r="L177" s="585"/>
      <c r="M177" s="357" t="s">
        <v>27</v>
      </c>
      <c r="N177" s="124">
        <v>1000</v>
      </c>
      <c r="O177" s="124">
        <v>0</v>
      </c>
      <c r="P177" s="124">
        <v>1000</v>
      </c>
      <c r="Q177" s="125" t="s">
        <v>38</v>
      </c>
      <c r="R177" s="125">
        <v>1321</v>
      </c>
      <c r="S177" s="129">
        <v>44463</v>
      </c>
      <c r="T177" s="125"/>
      <c r="U177" s="358"/>
      <c r="V177" s="585"/>
      <c r="W177" s="357" t="s">
        <v>27</v>
      </c>
      <c r="X177" s="124">
        <v>1000</v>
      </c>
      <c r="Y177" s="124">
        <v>0</v>
      </c>
      <c r="Z177" s="124">
        <v>0</v>
      </c>
      <c r="AA177" s="125" t="s">
        <v>38</v>
      </c>
      <c r="AB177" s="125" t="s">
        <v>38</v>
      </c>
      <c r="AC177" s="129" t="s">
        <v>38</v>
      </c>
      <c r="AD177" s="629"/>
      <c r="AE177" s="585"/>
      <c r="AF177" s="357" t="s">
        <v>27</v>
      </c>
      <c r="AG177" s="124">
        <v>1000</v>
      </c>
      <c r="AH177" s="124"/>
      <c r="AI177" s="124"/>
      <c r="AJ177" s="125"/>
      <c r="AK177" s="125"/>
      <c r="AL177" s="129"/>
      <c r="AM177" s="336"/>
      <c r="AN177" s="335"/>
    </row>
    <row r="178" spans="1:40" x14ac:dyDescent="0.25">
      <c r="A178" s="359"/>
      <c r="B178" s="877"/>
      <c r="C178" s="357" t="s">
        <v>28</v>
      </c>
      <c r="D178" s="124">
        <v>1000</v>
      </c>
      <c r="E178" s="124">
        <v>0</v>
      </c>
      <c r="F178" s="124">
        <v>1000</v>
      </c>
      <c r="G178" s="125" t="s">
        <v>38</v>
      </c>
      <c r="H178" s="125">
        <v>515</v>
      </c>
      <c r="I178" s="129">
        <v>44108</v>
      </c>
      <c r="J178" s="125"/>
      <c r="K178" s="358"/>
      <c r="L178" s="585"/>
      <c r="M178" s="357" t="s">
        <v>28</v>
      </c>
      <c r="N178" s="124">
        <v>1000</v>
      </c>
      <c r="O178" s="124">
        <v>10</v>
      </c>
      <c r="P178" s="124">
        <v>0</v>
      </c>
      <c r="Q178" s="125" t="s">
        <v>38</v>
      </c>
      <c r="R178" s="402">
        <v>1572</v>
      </c>
      <c r="S178" s="129" t="s">
        <v>38</v>
      </c>
      <c r="T178" s="125"/>
      <c r="U178" s="358"/>
      <c r="V178" s="585"/>
      <c r="W178" s="357" t="s">
        <v>28</v>
      </c>
      <c r="X178" s="124">
        <v>1000</v>
      </c>
      <c r="Y178" s="124">
        <v>0</v>
      </c>
      <c r="Z178" s="124">
        <v>0</v>
      </c>
      <c r="AA178" s="125" t="s">
        <v>38</v>
      </c>
      <c r="AB178" s="125" t="s">
        <v>38</v>
      </c>
      <c r="AC178" s="129" t="s">
        <v>38</v>
      </c>
      <c r="AD178" s="629"/>
      <c r="AE178" s="585"/>
      <c r="AF178" s="357" t="s">
        <v>28</v>
      </c>
      <c r="AG178" s="124"/>
      <c r="AH178" s="124"/>
      <c r="AI178" s="124"/>
      <c r="AJ178" s="125"/>
      <c r="AK178" s="125"/>
      <c r="AL178" s="129"/>
      <c r="AM178" s="336"/>
      <c r="AN178" s="335"/>
    </row>
    <row r="179" spans="1:40" x14ac:dyDescent="0.25">
      <c r="A179" s="359"/>
      <c r="B179" s="877"/>
      <c r="C179" s="357" t="s">
        <v>29</v>
      </c>
      <c r="D179" s="124">
        <v>1000</v>
      </c>
      <c r="E179" s="124">
        <v>0</v>
      </c>
      <c r="F179" s="124">
        <v>1000</v>
      </c>
      <c r="G179" s="125" t="s">
        <v>38</v>
      </c>
      <c r="H179" s="125">
        <v>603</v>
      </c>
      <c r="I179" s="129">
        <v>44153</v>
      </c>
      <c r="J179" s="125"/>
      <c r="K179" s="358"/>
      <c r="L179" s="585"/>
      <c r="M179" s="357" t="s">
        <v>29</v>
      </c>
      <c r="N179" s="124">
        <v>1000</v>
      </c>
      <c r="O179" s="124">
        <v>0</v>
      </c>
      <c r="P179" s="124">
        <v>2000</v>
      </c>
      <c r="Q179" s="125" t="s">
        <v>38</v>
      </c>
      <c r="R179" s="402">
        <v>1572</v>
      </c>
      <c r="S179" s="129">
        <v>44526</v>
      </c>
      <c r="T179" s="125"/>
      <c r="U179" s="358"/>
      <c r="V179" s="585"/>
      <c r="W179" s="357" t="s">
        <v>29</v>
      </c>
      <c r="X179" s="124">
        <v>1000</v>
      </c>
      <c r="Y179" s="124">
        <v>0</v>
      </c>
      <c r="Z179" s="124">
        <v>0</v>
      </c>
      <c r="AA179" s="125" t="s">
        <v>38</v>
      </c>
      <c r="AB179" s="125" t="s">
        <v>38</v>
      </c>
      <c r="AC179" s="129" t="s">
        <v>38</v>
      </c>
      <c r="AD179" s="629"/>
      <c r="AE179" s="585"/>
      <c r="AF179" s="357" t="s">
        <v>29</v>
      </c>
      <c r="AG179" s="124"/>
      <c r="AH179" s="124"/>
      <c r="AI179" s="124"/>
      <c r="AJ179" s="125"/>
      <c r="AK179" s="125"/>
      <c r="AL179" s="129"/>
      <c r="AM179" s="336"/>
      <c r="AN179" s="335"/>
    </row>
    <row r="180" spans="1:40" x14ac:dyDescent="0.25">
      <c r="A180" s="359"/>
      <c r="B180" s="877"/>
      <c r="C180" s="360" t="s">
        <v>30</v>
      </c>
      <c r="D180" s="278">
        <v>1000</v>
      </c>
      <c r="E180" s="124">
        <v>0</v>
      </c>
      <c r="F180" s="124">
        <v>1000</v>
      </c>
      <c r="G180" s="125" t="s">
        <v>38</v>
      </c>
      <c r="H180" s="125">
        <v>662</v>
      </c>
      <c r="I180" s="129">
        <v>44181</v>
      </c>
      <c r="J180" s="361"/>
      <c r="K180" s="362"/>
      <c r="L180" s="586"/>
      <c r="M180" s="360" t="s">
        <v>30</v>
      </c>
      <c r="N180" s="278">
        <v>1000</v>
      </c>
      <c r="O180" s="124">
        <v>0</v>
      </c>
      <c r="P180" s="124">
        <v>1000</v>
      </c>
      <c r="Q180" s="125" t="s">
        <v>38</v>
      </c>
      <c r="R180" s="125">
        <v>1637</v>
      </c>
      <c r="S180" s="129">
        <v>44557</v>
      </c>
      <c r="T180" s="125"/>
      <c r="U180" s="358"/>
      <c r="V180" s="586"/>
      <c r="W180" s="360" t="s">
        <v>30</v>
      </c>
      <c r="X180" s="276">
        <v>500</v>
      </c>
      <c r="Y180" s="124">
        <v>0</v>
      </c>
      <c r="Z180" s="124">
        <v>0</v>
      </c>
      <c r="AA180" s="125" t="s">
        <v>38</v>
      </c>
      <c r="AB180" s="125" t="s">
        <v>38</v>
      </c>
      <c r="AC180" s="129" t="s">
        <v>38</v>
      </c>
      <c r="AD180" s="629"/>
      <c r="AE180" s="586"/>
      <c r="AF180" s="360" t="s">
        <v>30</v>
      </c>
      <c r="AG180" s="276"/>
      <c r="AH180" s="124"/>
      <c r="AI180" s="124"/>
      <c r="AJ180" s="125"/>
      <c r="AK180" s="125"/>
      <c r="AL180" s="129"/>
      <c r="AM180" s="338"/>
      <c r="AN180" s="339"/>
    </row>
    <row r="181" spans="1:40" x14ac:dyDescent="0.25">
      <c r="A181" s="363"/>
      <c r="B181" s="878"/>
      <c r="C181" s="364"/>
      <c r="D181" s="365">
        <f>SUM(D169:D180)</f>
        <v>12000</v>
      </c>
      <c r="E181" s="365">
        <f>SUM(E169:E180)</f>
        <v>0</v>
      </c>
      <c r="F181" s="365">
        <f>SUM(F169:F180)</f>
        <v>12000</v>
      </c>
      <c r="G181" s="340"/>
      <c r="H181" s="340"/>
      <c r="I181" s="366"/>
      <c r="J181" s="340"/>
      <c r="K181" s="367"/>
      <c r="L181" s="587"/>
      <c r="M181" s="364"/>
      <c r="N181" s="365">
        <f>SUM(N168:N180)</f>
        <v>24000</v>
      </c>
      <c r="O181" s="365">
        <f>SUM(O168:O180)</f>
        <v>30</v>
      </c>
      <c r="P181" s="365">
        <f>SUM(P168:P180)</f>
        <v>24000</v>
      </c>
      <c r="Q181" s="340"/>
      <c r="R181" s="340"/>
      <c r="S181" s="340"/>
      <c r="T181" s="340"/>
      <c r="U181" s="367"/>
      <c r="V181" s="587"/>
      <c r="W181" s="364"/>
      <c r="X181" s="365">
        <f>SUM(X168:X180)</f>
        <v>35500</v>
      </c>
      <c r="Y181" s="365">
        <f>SUM(Y168:Y180)</f>
        <v>30</v>
      </c>
      <c r="Z181" s="365">
        <f>SUM(Z168:Z180)</f>
        <v>35530</v>
      </c>
      <c r="AA181" s="340"/>
      <c r="AB181" s="340"/>
      <c r="AC181" s="340"/>
      <c r="AD181" s="340"/>
      <c r="AE181" s="587"/>
      <c r="AF181" s="364"/>
      <c r="AG181" s="365">
        <f>SUM(AG168:AG180)</f>
        <v>44500</v>
      </c>
      <c r="AH181" s="365">
        <f>SUM(AH168:AH180)</f>
        <v>30</v>
      </c>
      <c r="AI181" s="365">
        <f>SUM(AI168:AI180)</f>
        <v>44530</v>
      </c>
      <c r="AJ181" s="340"/>
      <c r="AK181" s="340"/>
      <c r="AL181" s="340"/>
      <c r="AM181" s="365"/>
      <c r="AN181" s="340"/>
    </row>
    <row r="182" spans="1:40" x14ac:dyDescent="0.25">
      <c r="B182" s="106"/>
      <c r="C182" s="65"/>
      <c r="D182" s="66"/>
      <c r="E182" s="66"/>
      <c r="F182" s="66"/>
      <c r="G182" s="67"/>
      <c r="H182" s="67"/>
      <c r="I182" s="68"/>
      <c r="J182" s="67"/>
      <c r="K182" s="67"/>
      <c r="L182" s="588"/>
      <c r="M182" s="67"/>
      <c r="N182" s="66"/>
      <c r="O182" s="66"/>
      <c r="P182" s="66"/>
      <c r="Q182" s="67"/>
      <c r="R182" s="67"/>
      <c r="S182" s="67"/>
      <c r="T182" s="67"/>
      <c r="U182" s="67"/>
      <c r="V182" s="588"/>
      <c r="W182" s="67"/>
      <c r="X182" s="66"/>
      <c r="Y182" s="66"/>
      <c r="Z182" s="66"/>
      <c r="AA182" s="67"/>
      <c r="AB182" s="67"/>
      <c r="AC182" s="67"/>
      <c r="AD182" s="67"/>
      <c r="AE182" s="588"/>
      <c r="AF182" s="67"/>
      <c r="AG182" s="66"/>
      <c r="AH182" s="66"/>
      <c r="AI182" s="66"/>
      <c r="AJ182" s="67"/>
      <c r="AK182" s="67"/>
      <c r="AL182" s="67"/>
      <c r="AM182" s="777"/>
      <c r="AN182" s="123"/>
    </row>
    <row r="183" spans="1:40" x14ac:dyDescent="0.25">
      <c r="B183" s="107"/>
      <c r="C183" s="70"/>
      <c r="D183" s="71"/>
      <c r="E183" s="72"/>
      <c r="F183" s="73"/>
      <c r="G183" s="72"/>
      <c r="H183" s="73"/>
      <c r="I183" s="73"/>
      <c r="J183" s="73"/>
      <c r="K183" s="74"/>
      <c r="L183" s="584"/>
      <c r="M183" s="75" t="s">
        <v>42</v>
      </c>
      <c r="N183" s="76">
        <f>D196</f>
        <v>12000</v>
      </c>
      <c r="O183" s="76">
        <f>E196</f>
        <v>30</v>
      </c>
      <c r="P183" s="76">
        <f>F196</f>
        <v>12000</v>
      </c>
      <c r="Q183" s="72"/>
      <c r="R183" s="73"/>
      <c r="S183" s="73"/>
      <c r="T183" s="73"/>
      <c r="U183" s="74"/>
      <c r="V183" s="584"/>
      <c r="W183" s="75" t="s">
        <v>42</v>
      </c>
      <c r="X183" s="76">
        <f>N196</f>
        <v>23500</v>
      </c>
      <c r="Y183" s="76">
        <f>O196</f>
        <v>30</v>
      </c>
      <c r="Z183" s="76">
        <f>P196</f>
        <v>23500</v>
      </c>
      <c r="AA183" s="72"/>
      <c r="AB183" s="73"/>
      <c r="AC183" s="73"/>
      <c r="AD183" s="73"/>
      <c r="AE183" s="584"/>
      <c r="AF183" s="75" t="s">
        <v>42</v>
      </c>
      <c r="AG183" s="76">
        <f>X196</f>
        <v>35000</v>
      </c>
      <c r="AH183" s="76">
        <f>Y196</f>
        <v>30</v>
      </c>
      <c r="AI183" s="76">
        <f>Z196</f>
        <v>35030</v>
      </c>
      <c r="AJ183" s="72"/>
      <c r="AK183" s="73"/>
      <c r="AL183" s="73"/>
      <c r="AM183" s="776" t="s">
        <v>221</v>
      </c>
      <c r="AN183" s="183" t="s">
        <v>36</v>
      </c>
    </row>
    <row r="184" spans="1:40" x14ac:dyDescent="0.25">
      <c r="A184" s="97" t="s">
        <v>10</v>
      </c>
      <c r="B184" s="108">
        <v>93</v>
      </c>
      <c r="C184" s="77" t="s">
        <v>19</v>
      </c>
      <c r="D184" s="78">
        <v>1000</v>
      </c>
      <c r="E184" s="78">
        <v>0</v>
      </c>
      <c r="F184" s="78">
        <v>1000</v>
      </c>
      <c r="G184" s="79" t="s">
        <v>38</v>
      </c>
      <c r="H184" s="79">
        <v>15</v>
      </c>
      <c r="I184" s="80">
        <v>43850</v>
      </c>
      <c r="J184" s="79"/>
      <c r="K184" s="81"/>
      <c r="L184" s="585"/>
      <c r="M184" s="77" t="s">
        <v>19</v>
      </c>
      <c r="N184" s="78">
        <v>1000</v>
      </c>
      <c r="O184" s="78">
        <v>0</v>
      </c>
      <c r="P184" s="78">
        <v>11500</v>
      </c>
      <c r="Q184" s="79" t="s">
        <v>38</v>
      </c>
      <c r="R184" s="79">
        <v>760</v>
      </c>
      <c r="S184" s="80">
        <v>44221</v>
      </c>
      <c r="T184" s="79"/>
      <c r="U184" s="81"/>
      <c r="V184" s="585"/>
      <c r="W184" s="77" t="s">
        <v>19</v>
      </c>
      <c r="X184" s="78">
        <v>1000</v>
      </c>
      <c r="Y184" s="78">
        <v>0</v>
      </c>
      <c r="Z184" s="78">
        <v>11500</v>
      </c>
      <c r="AA184" s="79" t="s">
        <v>73</v>
      </c>
      <c r="AB184" s="79">
        <v>1860</v>
      </c>
      <c r="AC184" s="80">
        <v>44582</v>
      </c>
      <c r="AD184" s="651"/>
      <c r="AE184" s="585"/>
      <c r="AF184" s="77" t="s">
        <v>19</v>
      </c>
      <c r="AG184" s="78">
        <v>1000</v>
      </c>
      <c r="AH184" s="78">
        <v>70</v>
      </c>
      <c r="AI184" s="78"/>
      <c r="AJ184" s="79"/>
      <c r="AK184" s="79"/>
      <c r="AL184" s="80"/>
      <c r="AM184" s="177">
        <f>AG196+AH196-AI196</f>
        <v>8280</v>
      </c>
      <c r="AN184" s="178" t="s">
        <v>1028</v>
      </c>
    </row>
    <row r="185" spans="1:40" ht="21" customHeight="1" x14ac:dyDescent="0.25">
      <c r="A185" s="120"/>
      <c r="B185" s="879" t="s">
        <v>111</v>
      </c>
      <c r="C185" s="77" t="s">
        <v>20</v>
      </c>
      <c r="D185" s="78">
        <v>1000</v>
      </c>
      <c r="E185" s="78">
        <v>0</v>
      </c>
      <c r="F185" s="78">
        <v>1000</v>
      </c>
      <c r="G185" s="79" t="s">
        <v>38</v>
      </c>
      <c r="H185" s="79">
        <v>94</v>
      </c>
      <c r="I185" s="80">
        <v>43887</v>
      </c>
      <c r="J185" s="79"/>
      <c r="K185" s="81"/>
      <c r="L185" s="585"/>
      <c r="M185" s="77" t="s">
        <v>20</v>
      </c>
      <c r="N185" s="78">
        <v>1000</v>
      </c>
      <c r="O185" s="78">
        <v>0</v>
      </c>
      <c r="P185" s="78">
        <v>0</v>
      </c>
      <c r="Q185" s="79" t="s">
        <v>38</v>
      </c>
      <c r="R185" s="79" t="s">
        <v>38</v>
      </c>
      <c r="S185" s="80" t="s">
        <v>38</v>
      </c>
      <c r="T185" s="79"/>
      <c r="U185" s="81"/>
      <c r="V185" s="585"/>
      <c r="W185" s="77" t="s">
        <v>20</v>
      </c>
      <c r="X185" s="78">
        <v>1000</v>
      </c>
      <c r="Y185" s="78">
        <v>0</v>
      </c>
      <c r="Z185" s="78">
        <v>0</v>
      </c>
      <c r="AA185" s="79" t="s">
        <v>38</v>
      </c>
      <c r="AB185" s="79" t="s">
        <v>38</v>
      </c>
      <c r="AC185" s="80" t="s">
        <v>38</v>
      </c>
      <c r="AD185" s="558"/>
      <c r="AE185" s="585"/>
      <c r="AF185" s="77" t="s">
        <v>20</v>
      </c>
      <c r="AG185" s="78">
        <v>1000</v>
      </c>
      <c r="AH185" s="78">
        <v>60</v>
      </c>
      <c r="AI185" s="78"/>
      <c r="AJ185" s="79"/>
      <c r="AK185" s="79"/>
      <c r="AL185" s="80"/>
      <c r="AM185" s="180"/>
      <c r="AN185" s="179"/>
    </row>
    <row r="186" spans="1:40" x14ac:dyDescent="0.25">
      <c r="A186" s="120"/>
      <c r="B186" s="879"/>
      <c r="C186" s="77" t="s">
        <v>21</v>
      </c>
      <c r="D186" s="78">
        <v>1000</v>
      </c>
      <c r="E186" s="78">
        <v>0</v>
      </c>
      <c r="F186" s="78">
        <v>1000</v>
      </c>
      <c r="G186" s="79" t="s">
        <v>38</v>
      </c>
      <c r="H186" s="79">
        <v>136</v>
      </c>
      <c r="I186" s="80">
        <v>43910</v>
      </c>
      <c r="J186" s="79"/>
      <c r="K186" s="81"/>
      <c r="L186" s="585"/>
      <c r="M186" s="77" t="s">
        <v>21</v>
      </c>
      <c r="N186" s="78">
        <v>1000</v>
      </c>
      <c r="O186" s="78">
        <v>0</v>
      </c>
      <c r="P186" s="78">
        <v>0</v>
      </c>
      <c r="Q186" s="79" t="s">
        <v>38</v>
      </c>
      <c r="R186" s="79" t="s">
        <v>38</v>
      </c>
      <c r="S186" s="80" t="s">
        <v>38</v>
      </c>
      <c r="T186" s="79"/>
      <c r="U186" s="81"/>
      <c r="V186" s="585"/>
      <c r="W186" s="77" t="s">
        <v>21</v>
      </c>
      <c r="X186" s="78">
        <v>1000</v>
      </c>
      <c r="Y186" s="78">
        <v>0</v>
      </c>
      <c r="Z186" s="78">
        <v>0</v>
      </c>
      <c r="AA186" s="79" t="s">
        <v>38</v>
      </c>
      <c r="AB186" s="79" t="s">
        <v>38</v>
      </c>
      <c r="AC186" s="80" t="s">
        <v>38</v>
      </c>
      <c r="AD186" s="558"/>
      <c r="AE186" s="585"/>
      <c r="AF186" s="77" t="s">
        <v>21</v>
      </c>
      <c r="AG186" s="78">
        <v>1000</v>
      </c>
      <c r="AH186" s="78">
        <v>50</v>
      </c>
      <c r="AI186" s="78"/>
      <c r="AJ186" s="79"/>
      <c r="AK186" s="79"/>
      <c r="AL186" s="80"/>
      <c r="AM186" s="180"/>
      <c r="AN186" s="179"/>
    </row>
    <row r="187" spans="1:40" x14ac:dyDescent="0.25">
      <c r="A187" s="120"/>
      <c r="B187" s="879"/>
      <c r="C187" s="77" t="s">
        <v>22</v>
      </c>
      <c r="D187" s="78">
        <v>1000</v>
      </c>
      <c r="E187" s="78">
        <v>10</v>
      </c>
      <c r="F187" s="78">
        <v>0</v>
      </c>
      <c r="G187" s="79" t="s">
        <v>38</v>
      </c>
      <c r="H187" s="79" t="s">
        <v>38</v>
      </c>
      <c r="I187" s="80" t="s">
        <v>38</v>
      </c>
      <c r="J187" s="79"/>
      <c r="K187" s="81"/>
      <c r="L187" s="585"/>
      <c r="M187" s="77" t="s">
        <v>22</v>
      </c>
      <c r="N187" s="78">
        <v>1000</v>
      </c>
      <c r="O187" s="78">
        <v>0</v>
      </c>
      <c r="P187" s="78">
        <v>0</v>
      </c>
      <c r="Q187" s="79" t="s">
        <v>38</v>
      </c>
      <c r="R187" s="79" t="s">
        <v>38</v>
      </c>
      <c r="S187" s="80" t="s">
        <v>38</v>
      </c>
      <c r="T187" s="79"/>
      <c r="U187" s="81"/>
      <c r="V187" s="585"/>
      <c r="W187" s="77" t="s">
        <v>22</v>
      </c>
      <c r="X187" s="78">
        <v>1000</v>
      </c>
      <c r="Y187" s="78">
        <v>0</v>
      </c>
      <c r="Z187" s="78">
        <v>0</v>
      </c>
      <c r="AA187" s="79" t="s">
        <v>38</v>
      </c>
      <c r="AB187" s="79" t="s">
        <v>38</v>
      </c>
      <c r="AC187" s="80" t="s">
        <v>38</v>
      </c>
      <c r="AD187" s="558"/>
      <c r="AE187" s="585"/>
      <c r="AF187" s="77" t="s">
        <v>22</v>
      </c>
      <c r="AG187" s="78">
        <v>1000</v>
      </c>
      <c r="AH187" s="78">
        <v>40</v>
      </c>
      <c r="AI187" s="78"/>
      <c r="AJ187" s="79"/>
      <c r="AK187" s="79"/>
      <c r="AL187" s="80"/>
      <c r="AM187" s="180">
        <v>8000</v>
      </c>
      <c r="AN187" s="179" t="s">
        <v>948</v>
      </c>
    </row>
    <row r="188" spans="1:40" x14ac:dyDescent="0.25">
      <c r="A188" s="120"/>
      <c r="B188" s="879"/>
      <c r="C188" s="77" t="s">
        <v>23</v>
      </c>
      <c r="D188" s="78">
        <v>1000</v>
      </c>
      <c r="E188" s="78">
        <v>10</v>
      </c>
      <c r="F188" s="78">
        <v>1000</v>
      </c>
      <c r="G188" s="79" t="s">
        <v>38</v>
      </c>
      <c r="H188" s="79">
        <v>192</v>
      </c>
      <c r="I188" s="44">
        <v>43970</v>
      </c>
      <c r="J188" s="79"/>
      <c r="K188" s="81"/>
      <c r="L188" s="585"/>
      <c r="M188" s="77" t="s">
        <v>23</v>
      </c>
      <c r="N188" s="78">
        <v>1000</v>
      </c>
      <c r="O188" s="78">
        <v>0</v>
      </c>
      <c r="P188" s="78">
        <v>0</v>
      </c>
      <c r="Q188" s="79" t="s">
        <v>38</v>
      </c>
      <c r="R188" s="79" t="s">
        <v>38</v>
      </c>
      <c r="S188" s="80" t="s">
        <v>38</v>
      </c>
      <c r="T188" s="79"/>
      <c r="U188" s="81"/>
      <c r="V188" s="585"/>
      <c r="W188" s="77" t="s">
        <v>23</v>
      </c>
      <c r="X188" s="78">
        <v>1000</v>
      </c>
      <c r="Y188" s="78">
        <v>0</v>
      </c>
      <c r="Z188" s="78">
        <v>0</v>
      </c>
      <c r="AA188" s="79" t="s">
        <v>38</v>
      </c>
      <c r="AB188" s="79" t="s">
        <v>38</v>
      </c>
      <c r="AC188" s="80" t="s">
        <v>38</v>
      </c>
      <c r="AD188" s="558"/>
      <c r="AE188" s="585"/>
      <c r="AF188" s="77" t="s">
        <v>23</v>
      </c>
      <c r="AG188" s="78">
        <v>1000</v>
      </c>
      <c r="AH188" s="78">
        <v>30</v>
      </c>
      <c r="AI188" s="78"/>
      <c r="AJ188" s="79"/>
      <c r="AK188" s="79"/>
      <c r="AL188" s="80"/>
      <c r="AM188" s="180">
        <v>280</v>
      </c>
      <c r="AN188" s="179" t="s">
        <v>952</v>
      </c>
    </row>
    <row r="189" spans="1:40" x14ac:dyDescent="0.25">
      <c r="A189" s="120"/>
      <c r="B189" s="879"/>
      <c r="C189" s="77" t="s">
        <v>24</v>
      </c>
      <c r="D189" s="78">
        <v>1000</v>
      </c>
      <c r="E189" s="78">
        <v>0</v>
      </c>
      <c r="F189" s="78">
        <v>2000</v>
      </c>
      <c r="G189" s="79" t="s">
        <v>38</v>
      </c>
      <c r="H189" s="79">
        <v>250</v>
      </c>
      <c r="I189" s="44">
        <v>43984</v>
      </c>
      <c r="J189" s="79"/>
      <c r="K189" s="81"/>
      <c r="L189" s="585"/>
      <c r="M189" s="77" t="s">
        <v>24</v>
      </c>
      <c r="N189" s="78">
        <v>1000</v>
      </c>
      <c r="O189" s="78">
        <v>0</v>
      </c>
      <c r="P189" s="78">
        <v>0</v>
      </c>
      <c r="Q189" s="79" t="s">
        <v>38</v>
      </c>
      <c r="R189" s="79" t="s">
        <v>38</v>
      </c>
      <c r="S189" s="80" t="s">
        <v>38</v>
      </c>
      <c r="T189" s="79"/>
      <c r="U189" s="81"/>
      <c r="V189" s="585"/>
      <c r="W189" s="77" t="s">
        <v>24</v>
      </c>
      <c r="X189" s="78">
        <v>1000</v>
      </c>
      <c r="Y189" s="78">
        <v>0</v>
      </c>
      <c r="Z189" s="78">
        <v>0</v>
      </c>
      <c r="AA189" s="79" t="s">
        <v>38</v>
      </c>
      <c r="AB189" s="79" t="s">
        <v>38</v>
      </c>
      <c r="AC189" s="80" t="s">
        <v>38</v>
      </c>
      <c r="AD189" s="558"/>
      <c r="AE189" s="585"/>
      <c r="AF189" s="77" t="s">
        <v>24</v>
      </c>
      <c r="AG189" s="78">
        <v>1000</v>
      </c>
      <c r="AH189" s="78">
        <v>20</v>
      </c>
      <c r="AI189" s="78"/>
      <c r="AJ189" s="79"/>
      <c r="AK189" s="79"/>
      <c r="AL189" s="80"/>
      <c r="AM189" s="180"/>
      <c r="AN189" s="179"/>
    </row>
    <row r="190" spans="1:40" x14ac:dyDescent="0.25">
      <c r="A190" s="120"/>
      <c r="B190" s="879"/>
      <c r="C190" s="77" t="s">
        <v>25</v>
      </c>
      <c r="D190" s="78">
        <v>1000</v>
      </c>
      <c r="E190" s="78">
        <v>10</v>
      </c>
      <c r="F190" s="78">
        <v>0</v>
      </c>
      <c r="G190" s="79" t="s">
        <v>38</v>
      </c>
      <c r="H190" s="79" t="s">
        <v>38</v>
      </c>
      <c r="I190" s="80" t="s">
        <v>38</v>
      </c>
      <c r="J190" s="79"/>
      <c r="K190" s="81"/>
      <c r="L190" s="585"/>
      <c r="M190" s="77" t="s">
        <v>25</v>
      </c>
      <c r="N190" s="78">
        <v>1000</v>
      </c>
      <c r="O190" s="78">
        <v>0</v>
      </c>
      <c r="P190" s="78">
        <v>0</v>
      </c>
      <c r="Q190" s="79" t="s">
        <v>38</v>
      </c>
      <c r="R190" s="79" t="s">
        <v>38</v>
      </c>
      <c r="S190" s="80" t="s">
        <v>38</v>
      </c>
      <c r="T190" s="79"/>
      <c r="U190" s="81"/>
      <c r="V190" s="585"/>
      <c r="W190" s="77" t="s">
        <v>25</v>
      </c>
      <c r="X190" s="78">
        <v>1000</v>
      </c>
      <c r="Y190" s="78">
        <v>0</v>
      </c>
      <c r="Z190" s="78">
        <v>0</v>
      </c>
      <c r="AA190" s="79" t="s">
        <v>38</v>
      </c>
      <c r="AB190" s="79" t="s">
        <v>38</v>
      </c>
      <c r="AC190" s="80" t="s">
        <v>38</v>
      </c>
      <c r="AD190" s="558"/>
      <c r="AE190" s="585"/>
      <c r="AF190" s="77" t="s">
        <v>25</v>
      </c>
      <c r="AG190" s="78">
        <v>1000</v>
      </c>
      <c r="AH190" s="78">
        <v>10</v>
      </c>
      <c r="AI190" s="78"/>
      <c r="AJ190" s="79"/>
      <c r="AK190" s="79"/>
      <c r="AL190" s="80"/>
      <c r="AM190" s="180"/>
      <c r="AN190" s="179"/>
    </row>
    <row r="191" spans="1:40" x14ac:dyDescent="0.25">
      <c r="A191" s="120"/>
      <c r="B191" s="879"/>
      <c r="C191" s="77" t="s">
        <v>26</v>
      </c>
      <c r="D191" s="78">
        <v>1000</v>
      </c>
      <c r="E191" s="78">
        <v>0</v>
      </c>
      <c r="F191" s="78">
        <v>6000</v>
      </c>
      <c r="G191" s="79" t="s">
        <v>38</v>
      </c>
      <c r="H191" s="79">
        <v>373</v>
      </c>
      <c r="I191" s="80">
        <v>44046</v>
      </c>
      <c r="J191" s="79"/>
      <c r="K191" s="81"/>
      <c r="L191" s="585"/>
      <c r="M191" s="77" t="s">
        <v>26</v>
      </c>
      <c r="N191" s="78">
        <v>1000</v>
      </c>
      <c r="O191" s="78">
        <v>0</v>
      </c>
      <c r="P191" s="78">
        <v>0</v>
      </c>
      <c r="Q191" s="79" t="s">
        <v>38</v>
      </c>
      <c r="R191" s="79" t="s">
        <v>38</v>
      </c>
      <c r="S191" s="80" t="s">
        <v>38</v>
      </c>
      <c r="T191" s="79"/>
      <c r="U191" s="81"/>
      <c r="V191" s="585"/>
      <c r="W191" s="77" t="s">
        <v>26</v>
      </c>
      <c r="X191" s="78">
        <v>1000</v>
      </c>
      <c r="Y191" s="78">
        <v>0</v>
      </c>
      <c r="Z191" s="78">
        <v>0</v>
      </c>
      <c r="AA191" s="79" t="s">
        <v>38</v>
      </c>
      <c r="AB191" s="79" t="s">
        <v>38</v>
      </c>
      <c r="AC191" s="80" t="s">
        <v>38</v>
      </c>
      <c r="AD191" s="558"/>
      <c r="AE191" s="585"/>
      <c r="AF191" s="77" t="s">
        <v>26</v>
      </c>
      <c r="AG191" s="78">
        <v>1000</v>
      </c>
      <c r="AH191" s="78"/>
      <c r="AI191" s="78"/>
      <c r="AJ191" s="79"/>
      <c r="AK191" s="79"/>
      <c r="AL191" s="80"/>
      <c r="AM191" s="180"/>
      <c r="AN191" s="179"/>
    </row>
    <row r="192" spans="1:40" x14ac:dyDescent="0.25">
      <c r="A192" s="120"/>
      <c r="B192" s="879"/>
      <c r="C192" s="77" t="s">
        <v>27</v>
      </c>
      <c r="D192" s="78">
        <v>1000</v>
      </c>
      <c r="E192" s="78">
        <v>0</v>
      </c>
      <c r="F192" s="78">
        <v>0</v>
      </c>
      <c r="G192" s="79" t="s">
        <v>38</v>
      </c>
      <c r="H192" s="79" t="s">
        <v>38</v>
      </c>
      <c r="I192" s="80" t="s">
        <v>38</v>
      </c>
      <c r="J192" s="79"/>
      <c r="K192" s="81"/>
      <c r="L192" s="585"/>
      <c r="M192" s="77" t="s">
        <v>27</v>
      </c>
      <c r="N192" s="78">
        <v>1000</v>
      </c>
      <c r="O192" s="78">
        <v>0</v>
      </c>
      <c r="P192" s="78">
        <v>0</v>
      </c>
      <c r="Q192" s="79" t="s">
        <v>38</v>
      </c>
      <c r="R192" s="79" t="s">
        <v>38</v>
      </c>
      <c r="S192" s="80" t="s">
        <v>38</v>
      </c>
      <c r="T192" s="79"/>
      <c r="U192" s="81"/>
      <c r="V192" s="585"/>
      <c r="W192" s="77" t="s">
        <v>27</v>
      </c>
      <c r="X192" s="78">
        <v>1000</v>
      </c>
      <c r="Y192" s="78">
        <v>0</v>
      </c>
      <c r="Z192" s="78">
        <v>30</v>
      </c>
      <c r="AA192" s="79" t="s">
        <v>41</v>
      </c>
      <c r="AB192" s="79">
        <v>2864</v>
      </c>
      <c r="AC192" s="80">
        <v>44831</v>
      </c>
      <c r="AD192" s="558"/>
      <c r="AE192" s="585"/>
      <c r="AF192" s="77" t="s">
        <v>27</v>
      </c>
      <c r="AG192" s="78"/>
      <c r="AH192" s="78"/>
      <c r="AI192" s="78"/>
      <c r="AJ192" s="79"/>
      <c r="AK192" s="79"/>
      <c r="AL192" s="80"/>
      <c r="AM192" s="180"/>
      <c r="AN192" s="179"/>
    </row>
    <row r="193" spans="1:40" x14ac:dyDescent="0.25">
      <c r="A193" s="120"/>
      <c r="B193" s="879"/>
      <c r="C193" s="77" t="s">
        <v>28</v>
      </c>
      <c r="D193" s="78">
        <v>1000</v>
      </c>
      <c r="E193" s="78">
        <v>0</v>
      </c>
      <c r="F193" s="78">
        <v>0</v>
      </c>
      <c r="G193" s="79" t="s">
        <v>38</v>
      </c>
      <c r="H193" s="79" t="s">
        <v>38</v>
      </c>
      <c r="I193" s="80" t="s">
        <v>38</v>
      </c>
      <c r="J193" s="79"/>
      <c r="K193" s="81"/>
      <c r="L193" s="585"/>
      <c r="M193" s="77" t="s">
        <v>28</v>
      </c>
      <c r="N193" s="78">
        <v>1000</v>
      </c>
      <c r="O193" s="78">
        <v>0</v>
      </c>
      <c r="P193" s="78">
        <v>0</v>
      </c>
      <c r="Q193" s="79" t="s">
        <v>38</v>
      </c>
      <c r="R193" s="79" t="s">
        <v>38</v>
      </c>
      <c r="S193" s="80" t="s">
        <v>38</v>
      </c>
      <c r="T193" s="79"/>
      <c r="U193" s="81"/>
      <c r="V193" s="585"/>
      <c r="W193" s="77" t="s">
        <v>28</v>
      </c>
      <c r="X193" s="78">
        <v>1000</v>
      </c>
      <c r="Y193" s="78">
        <v>0</v>
      </c>
      <c r="Z193" s="78">
        <v>0</v>
      </c>
      <c r="AA193" s="79" t="s">
        <v>38</v>
      </c>
      <c r="AB193" s="79" t="s">
        <v>38</v>
      </c>
      <c r="AC193" s="80" t="s">
        <v>38</v>
      </c>
      <c r="AD193" s="558"/>
      <c r="AE193" s="585"/>
      <c r="AF193" s="77" t="s">
        <v>28</v>
      </c>
      <c r="AG193" s="78"/>
      <c r="AH193" s="78"/>
      <c r="AI193" s="78"/>
      <c r="AJ193" s="79"/>
      <c r="AK193" s="79"/>
      <c r="AL193" s="80"/>
      <c r="AM193" s="180"/>
      <c r="AN193" s="179"/>
    </row>
    <row r="194" spans="1:40" x14ac:dyDescent="0.25">
      <c r="A194" s="120"/>
      <c r="B194" s="879"/>
      <c r="C194" s="77" t="s">
        <v>29</v>
      </c>
      <c r="D194" s="78">
        <v>1000</v>
      </c>
      <c r="E194" s="78">
        <v>0</v>
      </c>
      <c r="F194" s="78">
        <v>0</v>
      </c>
      <c r="G194" s="79" t="s">
        <v>38</v>
      </c>
      <c r="H194" s="79" t="s">
        <v>38</v>
      </c>
      <c r="I194" s="80" t="s">
        <v>38</v>
      </c>
      <c r="J194" s="79"/>
      <c r="K194" s="81"/>
      <c r="L194" s="585"/>
      <c r="M194" s="77" t="s">
        <v>29</v>
      </c>
      <c r="N194" s="78">
        <v>1000</v>
      </c>
      <c r="O194" s="78">
        <v>0</v>
      </c>
      <c r="P194" s="78">
        <v>0</v>
      </c>
      <c r="Q194" s="79" t="s">
        <v>38</v>
      </c>
      <c r="R194" s="79" t="s">
        <v>38</v>
      </c>
      <c r="S194" s="80" t="s">
        <v>38</v>
      </c>
      <c r="T194" s="79"/>
      <c r="U194" s="81"/>
      <c r="V194" s="585"/>
      <c r="W194" s="77" t="s">
        <v>29</v>
      </c>
      <c r="X194" s="78">
        <v>1000</v>
      </c>
      <c r="Y194" s="78">
        <v>0</v>
      </c>
      <c r="Z194" s="78">
        <v>0</v>
      </c>
      <c r="AA194" s="79" t="s">
        <v>38</v>
      </c>
      <c r="AB194" s="79" t="s">
        <v>38</v>
      </c>
      <c r="AC194" s="80" t="s">
        <v>38</v>
      </c>
      <c r="AD194" s="558"/>
      <c r="AE194" s="585"/>
      <c r="AF194" s="77" t="s">
        <v>29</v>
      </c>
      <c r="AG194" s="78"/>
      <c r="AH194" s="78"/>
      <c r="AI194" s="78"/>
      <c r="AJ194" s="79"/>
      <c r="AK194" s="79"/>
      <c r="AL194" s="80"/>
      <c r="AM194" s="180"/>
      <c r="AN194" s="179"/>
    </row>
    <row r="195" spans="1:40" x14ac:dyDescent="0.25">
      <c r="A195" s="120"/>
      <c r="B195" s="879"/>
      <c r="C195" s="83" t="s">
        <v>30</v>
      </c>
      <c r="D195" s="84">
        <v>1000</v>
      </c>
      <c r="E195" s="78">
        <v>0</v>
      </c>
      <c r="F195" s="78">
        <v>0</v>
      </c>
      <c r="G195" s="79" t="s">
        <v>38</v>
      </c>
      <c r="H195" s="79" t="s">
        <v>38</v>
      </c>
      <c r="I195" s="80" t="s">
        <v>38</v>
      </c>
      <c r="J195" s="85"/>
      <c r="K195" s="86"/>
      <c r="L195" s="586"/>
      <c r="M195" s="83" t="s">
        <v>30</v>
      </c>
      <c r="N195" s="42">
        <v>500</v>
      </c>
      <c r="O195" s="78">
        <v>0</v>
      </c>
      <c r="P195" s="78">
        <v>0</v>
      </c>
      <c r="Q195" s="79" t="s">
        <v>38</v>
      </c>
      <c r="R195" s="79" t="s">
        <v>38</v>
      </c>
      <c r="S195" s="80" t="s">
        <v>38</v>
      </c>
      <c r="T195" s="79"/>
      <c r="U195" s="81"/>
      <c r="V195" s="586"/>
      <c r="W195" s="83" t="s">
        <v>30</v>
      </c>
      <c r="X195" s="42">
        <v>500</v>
      </c>
      <c r="Y195" s="78">
        <v>0</v>
      </c>
      <c r="Z195" s="78">
        <v>0</v>
      </c>
      <c r="AA195" s="79" t="s">
        <v>38</v>
      </c>
      <c r="AB195" s="79" t="s">
        <v>38</v>
      </c>
      <c r="AC195" s="80" t="s">
        <v>38</v>
      </c>
      <c r="AD195" s="558"/>
      <c r="AE195" s="586"/>
      <c r="AF195" s="83" t="s">
        <v>30</v>
      </c>
      <c r="AG195" s="42"/>
      <c r="AH195" s="78"/>
      <c r="AI195" s="78"/>
      <c r="AJ195" s="79"/>
      <c r="AK195" s="79"/>
      <c r="AL195" s="80"/>
      <c r="AM195" s="181"/>
      <c r="AN195" s="182"/>
    </row>
    <row r="196" spans="1:40" x14ac:dyDescent="0.25">
      <c r="A196" s="121"/>
      <c r="B196" s="880"/>
      <c r="C196" s="89"/>
      <c r="D196" s="90">
        <f>SUM(D184:D195)</f>
        <v>12000</v>
      </c>
      <c r="E196" s="90">
        <f>SUM(E184:E195)</f>
        <v>30</v>
      </c>
      <c r="F196" s="90">
        <f>SUM(F184:F195)</f>
        <v>12000</v>
      </c>
      <c r="G196" s="91"/>
      <c r="H196" s="91"/>
      <c r="I196" s="92"/>
      <c r="J196" s="91"/>
      <c r="K196" s="93"/>
      <c r="L196" s="587"/>
      <c r="M196" s="89"/>
      <c r="N196" s="90">
        <f>SUM(N183:N195)</f>
        <v>23500</v>
      </c>
      <c r="O196" s="90">
        <f>SUM(O183:O195)</f>
        <v>30</v>
      </c>
      <c r="P196" s="90">
        <f>SUM(P183:P195)</f>
        <v>23500</v>
      </c>
      <c r="Q196" s="91"/>
      <c r="R196" s="91"/>
      <c r="S196" s="91"/>
      <c r="T196" s="91"/>
      <c r="U196" s="93"/>
      <c r="V196" s="587"/>
      <c r="W196" s="89"/>
      <c r="X196" s="90">
        <f>SUM(X183:X195)</f>
        <v>35000</v>
      </c>
      <c r="Y196" s="90">
        <f>SUM(Y183:Y195)</f>
        <v>30</v>
      </c>
      <c r="Z196" s="90">
        <f>SUM(Z183:Z195)</f>
        <v>35030</v>
      </c>
      <c r="AA196" s="91"/>
      <c r="AB196" s="91"/>
      <c r="AC196" s="91"/>
      <c r="AD196" s="91"/>
      <c r="AE196" s="587"/>
      <c r="AF196" s="89"/>
      <c r="AG196" s="90">
        <f>SUM(AG183:AG195)</f>
        <v>43000</v>
      </c>
      <c r="AH196" s="90">
        <f>SUM(AH183:AH195)</f>
        <v>310</v>
      </c>
      <c r="AI196" s="90">
        <f>SUM(AI183:AI195)</f>
        <v>35030</v>
      </c>
      <c r="AJ196" s="91"/>
      <c r="AK196" s="91"/>
      <c r="AL196" s="91"/>
      <c r="AM196" s="90"/>
      <c r="AN196" s="91"/>
    </row>
    <row r="197" spans="1:40" x14ac:dyDescent="0.25">
      <c r="B197" s="106"/>
      <c r="C197" s="65"/>
      <c r="D197" s="66"/>
      <c r="E197" s="66"/>
      <c r="F197" s="66"/>
      <c r="G197" s="67"/>
      <c r="H197" s="67"/>
      <c r="I197" s="68"/>
      <c r="J197" s="67"/>
      <c r="K197" s="67"/>
      <c r="L197" s="588"/>
      <c r="M197" s="67"/>
      <c r="N197" s="66"/>
      <c r="O197" s="66"/>
      <c r="P197" s="66"/>
      <c r="Q197" s="67"/>
      <c r="R197" s="67"/>
      <c r="S197" s="67"/>
      <c r="T197" s="67"/>
      <c r="U197" s="67"/>
      <c r="V197" s="588"/>
      <c r="W197" s="67"/>
      <c r="X197" s="66"/>
      <c r="Y197" s="66"/>
      <c r="Z197" s="66"/>
      <c r="AA197" s="67"/>
      <c r="AB197" s="67"/>
      <c r="AC197" s="67"/>
      <c r="AD197" s="67"/>
      <c r="AE197" s="588"/>
      <c r="AF197" s="67"/>
      <c r="AG197" s="66"/>
      <c r="AH197" s="66"/>
      <c r="AI197" s="66"/>
      <c r="AJ197" s="67"/>
      <c r="AK197" s="67"/>
      <c r="AL197" s="67"/>
      <c r="AM197" s="777"/>
      <c r="AN197" s="123"/>
    </row>
    <row r="198" spans="1:40" x14ac:dyDescent="0.25">
      <c r="B198" s="107"/>
      <c r="C198" s="70"/>
      <c r="D198" s="71"/>
      <c r="E198" s="72"/>
      <c r="F198" s="73"/>
      <c r="G198" s="72"/>
      <c r="H198" s="73"/>
      <c r="I198" s="73"/>
      <c r="J198" s="73"/>
      <c r="K198" s="74"/>
      <c r="L198" s="584"/>
      <c r="M198" s="75" t="s">
        <v>42</v>
      </c>
      <c r="N198" s="76">
        <f>D211</f>
        <v>12000</v>
      </c>
      <c r="O198" s="76">
        <f>E211</f>
        <v>1660</v>
      </c>
      <c r="P198" s="76">
        <f>F211</f>
        <v>0</v>
      </c>
      <c r="Q198" s="72"/>
      <c r="R198" s="73"/>
      <c r="S198" s="73"/>
      <c r="T198" s="73"/>
      <c r="U198" s="74"/>
      <c r="V198" s="584"/>
      <c r="W198" s="75" t="s">
        <v>42</v>
      </c>
      <c r="X198" s="76">
        <f>N211</f>
        <v>24000</v>
      </c>
      <c r="Y198" s="76">
        <f>O211</f>
        <v>2920</v>
      </c>
      <c r="Z198" s="76">
        <f>P211</f>
        <v>10000</v>
      </c>
      <c r="AA198" s="72"/>
      <c r="AB198" s="73"/>
      <c r="AC198" s="73"/>
      <c r="AD198" s="73"/>
      <c r="AE198" s="584"/>
      <c r="AF198" s="75" t="s">
        <v>42</v>
      </c>
      <c r="AG198" s="76">
        <f>X211</f>
        <v>36000</v>
      </c>
      <c r="AH198" s="76">
        <f>Y211</f>
        <v>3950</v>
      </c>
      <c r="AI198" s="76">
        <f>Z211</f>
        <v>25000</v>
      </c>
      <c r="AJ198" s="72"/>
      <c r="AK198" s="73"/>
      <c r="AL198" s="73"/>
      <c r="AM198" s="776" t="s">
        <v>221</v>
      </c>
      <c r="AN198" s="183" t="s">
        <v>36</v>
      </c>
    </row>
    <row r="199" spans="1:40" x14ac:dyDescent="0.25">
      <c r="A199" s="97" t="s">
        <v>10</v>
      </c>
      <c r="B199" s="108">
        <v>94</v>
      </c>
      <c r="C199" s="77" t="s">
        <v>19</v>
      </c>
      <c r="D199" s="78">
        <v>1000</v>
      </c>
      <c r="E199" s="52">
        <f>E200+10</f>
        <v>140</v>
      </c>
      <c r="F199" s="78">
        <v>0</v>
      </c>
      <c r="G199" s="79" t="s">
        <v>38</v>
      </c>
      <c r="H199" s="79" t="s">
        <v>38</v>
      </c>
      <c r="I199" s="80" t="s">
        <v>38</v>
      </c>
      <c r="J199" s="79"/>
      <c r="K199" s="81"/>
      <c r="L199" s="585"/>
      <c r="M199" s="77" t="s">
        <v>19</v>
      </c>
      <c r="N199" s="78">
        <v>1000</v>
      </c>
      <c r="O199" s="231">
        <f t="shared" ref="O199:O208" si="11">O200+10</f>
        <v>160</v>
      </c>
      <c r="P199" s="78">
        <v>0</v>
      </c>
      <c r="Q199" s="79" t="s">
        <v>38</v>
      </c>
      <c r="R199" s="79" t="s">
        <v>38</v>
      </c>
      <c r="S199" s="80" t="s">
        <v>38</v>
      </c>
      <c r="T199" s="79"/>
      <c r="U199" s="81"/>
      <c r="V199" s="585"/>
      <c r="W199" s="77" t="s">
        <v>19</v>
      </c>
      <c r="X199" s="78">
        <v>1000</v>
      </c>
      <c r="Y199" s="231">
        <v>40</v>
      </c>
      <c r="Z199" s="78">
        <v>0</v>
      </c>
      <c r="AA199" s="79" t="s">
        <v>38</v>
      </c>
      <c r="AB199" s="79" t="s">
        <v>38</v>
      </c>
      <c r="AC199" s="80" t="s">
        <v>38</v>
      </c>
      <c r="AD199" s="651"/>
      <c r="AE199" s="585"/>
      <c r="AF199" s="77" t="s">
        <v>19</v>
      </c>
      <c r="AG199" s="78">
        <v>1000</v>
      </c>
      <c r="AH199" s="231">
        <v>30</v>
      </c>
      <c r="AI199" s="78"/>
      <c r="AJ199" s="79"/>
      <c r="AK199" s="79"/>
      <c r="AL199" s="80"/>
      <c r="AM199" s="177">
        <f>AG211+AH211-AI211</f>
        <v>0</v>
      </c>
      <c r="AN199" s="178" t="s">
        <v>1028</v>
      </c>
    </row>
    <row r="200" spans="1:40" ht="21" customHeight="1" x14ac:dyDescent="0.25">
      <c r="A200" s="120"/>
      <c r="B200" s="879" t="s">
        <v>103</v>
      </c>
      <c r="C200" s="77" t="s">
        <v>20</v>
      </c>
      <c r="D200" s="78">
        <v>1000</v>
      </c>
      <c r="E200" s="52">
        <f>E201+10</f>
        <v>130</v>
      </c>
      <c r="F200" s="78">
        <v>0</v>
      </c>
      <c r="G200" s="79" t="s">
        <v>38</v>
      </c>
      <c r="H200" s="79" t="s">
        <v>38</v>
      </c>
      <c r="I200" s="80" t="s">
        <v>38</v>
      </c>
      <c r="J200" s="79"/>
      <c r="K200" s="81"/>
      <c r="L200" s="585"/>
      <c r="M200" s="77" t="s">
        <v>20</v>
      </c>
      <c r="N200" s="78">
        <v>1000</v>
      </c>
      <c r="O200" s="231">
        <f t="shared" si="11"/>
        <v>150</v>
      </c>
      <c r="P200" s="78">
        <v>0</v>
      </c>
      <c r="Q200" s="79" t="s">
        <v>38</v>
      </c>
      <c r="R200" s="79" t="s">
        <v>38</v>
      </c>
      <c r="S200" s="80" t="s">
        <v>38</v>
      </c>
      <c r="T200" s="79"/>
      <c r="U200" s="81"/>
      <c r="V200" s="585"/>
      <c r="W200" s="77" t="s">
        <v>20</v>
      </c>
      <c r="X200" s="78">
        <v>1000</v>
      </c>
      <c r="Y200" s="78">
        <f t="shared" ref="Y200:Y204" si="12">Y201+10</f>
        <v>140</v>
      </c>
      <c r="Z200" s="78">
        <v>0</v>
      </c>
      <c r="AA200" s="79" t="s">
        <v>38</v>
      </c>
      <c r="AB200" s="79" t="s">
        <v>38</v>
      </c>
      <c r="AC200" s="80" t="s">
        <v>38</v>
      </c>
      <c r="AD200" s="558"/>
      <c r="AE200" s="585"/>
      <c r="AF200" s="77" t="s">
        <v>20</v>
      </c>
      <c r="AG200" s="78">
        <v>1000</v>
      </c>
      <c r="AH200" s="78">
        <v>20</v>
      </c>
      <c r="AI200" s="78"/>
      <c r="AJ200" s="79"/>
      <c r="AK200" s="79"/>
      <c r="AL200" s="80"/>
      <c r="AM200" s="180"/>
      <c r="AN200" s="179"/>
    </row>
    <row r="201" spans="1:40" x14ac:dyDescent="0.25">
      <c r="A201" s="120"/>
      <c r="B201" s="879"/>
      <c r="C201" s="77" t="s">
        <v>21</v>
      </c>
      <c r="D201" s="78">
        <v>1000</v>
      </c>
      <c r="E201" s="52">
        <v>120</v>
      </c>
      <c r="F201" s="78">
        <v>0</v>
      </c>
      <c r="G201" s="79" t="s">
        <v>38</v>
      </c>
      <c r="H201" s="79" t="s">
        <v>38</v>
      </c>
      <c r="I201" s="80" t="s">
        <v>38</v>
      </c>
      <c r="J201" s="79"/>
      <c r="K201" s="81"/>
      <c r="L201" s="585"/>
      <c r="M201" s="77" t="s">
        <v>21</v>
      </c>
      <c r="N201" s="78">
        <v>1000</v>
      </c>
      <c r="O201" s="231">
        <f t="shared" si="11"/>
        <v>140</v>
      </c>
      <c r="P201" s="78">
        <v>3000</v>
      </c>
      <c r="Q201" s="79" t="s">
        <v>38</v>
      </c>
      <c r="R201" s="79">
        <v>1130</v>
      </c>
      <c r="S201" s="80">
        <v>44265</v>
      </c>
      <c r="T201" s="79"/>
      <c r="U201" s="81"/>
      <c r="V201" s="585"/>
      <c r="W201" s="77" t="s">
        <v>21</v>
      </c>
      <c r="X201" s="78">
        <v>1000</v>
      </c>
      <c r="Y201" s="78">
        <f t="shared" si="12"/>
        <v>130</v>
      </c>
      <c r="Z201" s="78">
        <v>0</v>
      </c>
      <c r="AA201" s="79" t="s">
        <v>38</v>
      </c>
      <c r="AB201" s="79" t="s">
        <v>38</v>
      </c>
      <c r="AC201" s="80" t="s">
        <v>38</v>
      </c>
      <c r="AD201" s="558"/>
      <c r="AE201" s="585"/>
      <c r="AF201" s="77" t="s">
        <v>21</v>
      </c>
      <c r="AG201" s="78">
        <v>1000</v>
      </c>
      <c r="AH201" s="78">
        <v>10</v>
      </c>
      <c r="AI201" s="78"/>
      <c r="AJ201" s="79"/>
      <c r="AK201" s="79"/>
      <c r="AL201" s="80"/>
      <c r="AM201" s="180"/>
      <c r="AN201" s="179"/>
    </row>
    <row r="202" spans="1:40" x14ac:dyDescent="0.25">
      <c r="A202" s="120"/>
      <c r="B202" s="879"/>
      <c r="C202" s="77" t="s">
        <v>22</v>
      </c>
      <c r="D202" s="78">
        <v>1000</v>
      </c>
      <c r="E202" s="103">
        <v>130</v>
      </c>
      <c r="F202" s="78">
        <v>0</v>
      </c>
      <c r="G202" s="79" t="s">
        <v>38</v>
      </c>
      <c r="H202" s="79" t="s">
        <v>38</v>
      </c>
      <c r="I202" s="80" t="s">
        <v>38</v>
      </c>
      <c r="J202" s="79"/>
      <c r="K202" s="81"/>
      <c r="L202" s="585"/>
      <c r="M202" s="77" t="s">
        <v>22</v>
      </c>
      <c r="N202" s="78">
        <v>1000</v>
      </c>
      <c r="O202" s="231">
        <f t="shared" si="11"/>
        <v>130</v>
      </c>
      <c r="P202" s="78">
        <v>0</v>
      </c>
      <c r="Q202" s="79" t="s">
        <v>38</v>
      </c>
      <c r="R202" s="79" t="s">
        <v>38</v>
      </c>
      <c r="S202" s="80" t="s">
        <v>38</v>
      </c>
      <c r="T202" s="79"/>
      <c r="U202" s="81"/>
      <c r="V202" s="585"/>
      <c r="W202" s="77" t="s">
        <v>22</v>
      </c>
      <c r="X202" s="78">
        <v>1000</v>
      </c>
      <c r="Y202" s="78">
        <f t="shared" si="12"/>
        <v>120</v>
      </c>
      <c r="Z202" s="78">
        <v>0</v>
      </c>
      <c r="AA202" s="79" t="s">
        <v>38</v>
      </c>
      <c r="AB202" s="79" t="s">
        <v>38</v>
      </c>
      <c r="AC202" s="80" t="s">
        <v>38</v>
      </c>
      <c r="AD202" s="558"/>
      <c r="AE202" s="585"/>
      <c r="AF202" s="77" t="s">
        <v>22</v>
      </c>
      <c r="AG202" s="78">
        <v>1000</v>
      </c>
      <c r="AH202" s="78"/>
      <c r="AI202" s="78">
        <v>19010</v>
      </c>
      <c r="AJ202" s="79" t="s">
        <v>47</v>
      </c>
      <c r="AK202" s="79">
        <v>3700</v>
      </c>
      <c r="AL202" s="80">
        <v>45046</v>
      </c>
      <c r="AM202" s="180"/>
      <c r="AN202" s="179"/>
    </row>
    <row r="203" spans="1:40" x14ac:dyDescent="0.25">
      <c r="A203" s="120"/>
      <c r="B203" s="879"/>
      <c r="C203" s="77" t="s">
        <v>23</v>
      </c>
      <c r="D203" s="78">
        <v>1000</v>
      </c>
      <c r="E203" s="52">
        <f>E204+10</f>
        <v>150</v>
      </c>
      <c r="F203" s="78">
        <v>0</v>
      </c>
      <c r="G203" s="79" t="s">
        <v>38</v>
      </c>
      <c r="H203" s="79" t="s">
        <v>38</v>
      </c>
      <c r="I203" s="80" t="s">
        <v>38</v>
      </c>
      <c r="J203" s="79"/>
      <c r="K203" s="81"/>
      <c r="L203" s="585"/>
      <c r="M203" s="77" t="s">
        <v>23</v>
      </c>
      <c r="N203" s="78">
        <v>1000</v>
      </c>
      <c r="O203" s="231">
        <f t="shared" si="11"/>
        <v>120</v>
      </c>
      <c r="P203" s="78">
        <v>1000</v>
      </c>
      <c r="Q203" s="79" t="s">
        <v>38</v>
      </c>
      <c r="R203" s="79">
        <v>1132</v>
      </c>
      <c r="S203" s="80">
        <v>44317</v>
      </c>
      <c r="T203" s="79"/>
      <c r="U203" s="81"/>
      <c r="V203" s="585"/>
      <c r="W203" s="77" t="s">
        <v>23</v>
      </c>
      <c r="X203" s="78">
        <v>1000</v>
      </c>
      <c r="Y203" s="78">
        <f t="shared" si="12"/>
        <v>110</v>
      </c>
      <c r="Z203" s="78">
        <v>15000</v>
      </c>
      <c r="AA203" s="79" t="s">
        <v>38</v>
      </c>
      <c r="AB203" s="79">
        <v>2347</v>
      </c>
      <c r="AC203" s="80">
        <v>44710</v>
      </c>
      <c r="AD203" s="558"/>
      <c r="AE203" s="585"/>
      <c r="AF203" s="77" t="s">
        <v>23</v>
      </c>
      <c r="AG203" s="78">
        <v>1000</v>
      </c>
      <c r="AH203" s="78"/>
      <c r="AI203" s="78">
        <v>1000</v>
      </c>
      <c r="AJ203" s="79" t="s">
        <v>44</v>
      </c>
      <c r="AK203" s="79">
        <v>3867</v>
      </c>
      <c r="AL203" s="80">
        <v>45051</v>
      </c>
      <c r="AM203" s="180"/>
      <c r="AN203" s="179"/>
    </row>
    <row r="204" spans="1:40" x14ac:dyDescent="0.25">
      <c r="A204" s="120"/>
      <c r="B204" s="879"/>
      <c r="C204" s="77" t="s">
        <v>24</v>
      </c>
      <c r="D204" s="78">
        <v>1000</v>
      </c>
      <c r="E204" s="52">
        <f>E205+10</f>
        <v>140</v>
      </c>
      <c r="F204" s="78">
        <v>0</v>
      </c>
      <c r="G204" s="79" t="s">
        <v>38</v>
      </c>
      <c r="H204" s="79" t="s">
        <v>38</v>
      </c>
      <c r="I204" s="80" t="s">
        <v>38</v>
      </c>
      <c r="J204" s="79"/>
      <c r="K204" s="81"/>
      <c r="L204" s="585"/>
      <c r="M204" s="77" t="s">
        <v>24</v>
      </c>
      <c r="N204" s="78">
        <v>1000</v>
      </c>
      <c r="O204" s="231">
        <f t="shared" si="11"/>
        <v>110</v>
      </c>
      <c r="P204" s="78">
        <v>0</v>
      </c>
      <c r="Q204" s="79" t="s">
        <v>38</v>
      </c>
      <c r="R204" s="79" t="s">
        <v>38</v>
      </c>
      <c r="S204" s="80" t="s">
        <v>38</v>
      </c>
      <c r="T204" s="79"/>
      <c r="U204" s="81"/>
      <c r="V204" s="585"/>
      <c r="W204" s="77" t="s">
        <v>24</v>
      </c>
      <c r="X204" s="78">
        <v>1000</v>
      </c>
      <c r="Y204" s="78">
        <f t="shared" si="12"/>
        <v>100</v>
      </c>
      <c r="Z204" s="78">
        <v>0</v>
      </c>
      <c r="AA204" s="79" t="s">
        <v>38</v>
      </c>
      <c r="AB204" s="79" t="s">
        <v>38</v>
      </c>
      <c r="AC204" s="80" t="s">
        <v>38</v>
      </c>
      <c r="AD204" s="558"/>
      <c r="AE204" s="585"/>
      <c r="AF204" s="77" t="s">
        <v>24</v>
      </c>
      <c r="AG204" s="78">
        <v>1000</v>
      </c>
      <c r="AH204" s="78"/>
      <c r="AI204" s="78">
        <v>1000</v>
      </c>
      <c r="AJ204" s="79" t="s">
        <v>44</v>
      </c>
      <c r="AK204" s="79">
        <v>3983</v>
      </c>
      <c r="AL204" s="80">
        <v>45076</v>
      </c>
      <c r="AM204" s="180"/>
      <c r="AN204" s="179"/>
    </row>
    <row r="205" spans="1:40" x14ac:dyDescent="0.25">
      <c r="A205" s="120"/>
      <c r="B205" s="879"/>
      <c r="C205" s="77" t="s">
        <v>25</v>
      </c>
      <c r="D205" s="78">
        <v>1000</v>
      </c>
      <c r="E205" s="52">
        <f>E206+10</f>
        <v>130</v>
      </c>
      <c r="F205" s="78">
        <v>0</v>
      </c>
      <c r="G205" s="79" t="s">
        <v>38</v>
      </c>
      <c r="H205" s="79" t="s">
        <v>38</v>
      </c>
      <c r="I205" s="80" t="s">
        <v>38</v>
      </c>
      <c r="J205" s="79"/>
      <c r="K205" s="81"/>
      <c r="L205" s="585"/>
      <c r="M205" s="77" t="s">
        <v>25</v>
      </c>
      <c r="N205" s="78">
        <v>1000</v>
      </c>
      <c r="O205" s="231">
        <f t="shared" si="11"/>
        <v>100</v>
      </c>
      <c r="P205" s="78">
        <v>0</v>
      </c>
      <c r="Q205" s="79" t="s">
        <v>38</v>
      </c>
      <c r="R205" s="79" t="s">
        <v>38</v>
      </c>
      <c r="S205" s="80" t="s">
        <v>38</v>
      </c>
      <c r="T205" s="79"/>
      <c r="U205" s="81"/>
      <c r="V205" s="585"/>
      <c r="W205" s="77" t="s">
        <v>25</v>
      </c>
      <c r="X205" s="78">
        <v>1000</v>
      </c>
      <c r="Y205" s="78">
        <v>90</v>
      </c>
      <c r="Z205" s="78">
        <v>0</v>
      </c>
      <c r="AA205" s="79" t="s">
        <v>38</v>
      </c>
      <c r="AB205" s="79" t="s">
        <v>38</v>
      </c>
      <c r="AC205" s="80" t="s">
        <v>38</v>
      </c>
      <c r="AD205" s="558"/>
      <c r="AE205" s="585"/>
      <c r="AF205" s="77" t="s">
        <v>25</v>
      </c>
      <c r="AG205" s="78">
        <v>1000</v>
      </c>
      <c r="AH205" s="78"/>
      <c r="AI205" s="78">
        <v>1000</v>
      </c>
      <c r="AJ205" s="79" t="s">
        <v>44</v>
      </c>
      <c r="AK205" s="79">
        <v>3984</v>
      </c>
      <c r="AL205" s="80">
        <v>45109</v>
      </c>
      <c r="AM205" s="180"/>
      <c r="AN205" s="179"/>
    </row>
    <row r="206" spans="1:40" x14ac:dyDescent="0.25">
      <c r="A206" s="120"/>
      <c r="B206" s="879"/>
      <c r="C206" s="77" t="s">
        <v>26</v>
      </c>
      <c r="D206" s="78">
        <v>1000</v>
      </c>
      <c r="E206" s="52">
        <v>120</v>
      </c>
      <c r="F206" s="78">
        <v>0</v>
      </c>
      <c r="G206" s="79" t="s">
        <v>38</v>
      </c>
      <c r="H206" s="79" t="s">
        <v>38</v>
      </c>
      <c r="I206" s="80" t="s">
        <v>38</v>
      </c>
      <c r="J206" s="79"/>
      <c r="K206" s="81"/>
      <c r="L206" s="585"/>
      <c r="M206" s="77" t="s">
        <v>26</v>
      </c>
      <c r="N206" s="78">
        <v>1000</v>
      </c>
      <c r="O206" s="231">
        <f t="shared" si="11"/>
        <v>90</v>
      </c>
      <c r="P206" s="78">
        <v>4000</v>
      </c>
      <c r="Q206" s="79" t="s">
        <v>38</v>
      </c>
      <c r="R206" s="79">
        <v>1230</v>
      </c>
      <c r="S206" s="80">
        <v>44436</v>
      </c>
      <c r="T206" s="79"/>
      <c r="U206" s="81"/>
      <c r="V206" s="585"/>
      <c r="W206" s="77" t="s">
        <v>26</v>
      </c>
      <c r="X206" s="78">
        <v>1000</v>
      </c>
      <c r="Y206" s="78">
        <v>80</v>
      </c>
      <c r="Z206" s="78">
        <v>0</v>
      </c>
      <c r="AA206" s="79" t="s">
        <v>38</v>
      </c>
      <c r="AB206" s="79" t="s">
        <v>38</v>
      </c>
      <c r="AC206" s="80" t="s">
        <v>38</v>
      </c>
      <c r="AD206" s="558"/>
      <c r="AE206" s="585"/>
      <c r="AF206" s="77" t="s">
        <v>26</v>
      </c>
      <c r="AG206" s="78">
        <v>1000</v>
      </c>
      <c r="AH206" s="78"/>
      <c r="AI206" s="78">
        <v>1000</v>
      </c>
      <c r="AJ206" s="79" t="s">
        <v>44</v>
      </c>
      <c r="AK206" s="79">
        <v>3985</v>
      </c>
      <c r="AL206" s="80">
        <v>45123</v>
      </c>
      <c r="AM206" s="180"/>
      <c r="AN206" s="179"/>
    </row>
    <row r="207" spans="1:40" x14ac:dyDescent="0.25">
      <c r="A207" s="120"/>
      <c r="B207" s="879"/>
      <c r="C207" s="77" t="s">
        <v>27</v>
      </c>
      <c r="D207" s="78">
        <v>1000</v>
      </c>
      <c r="E207" s="78">
        <v>130</v>
      </c>
      <c r="F207" s="78">
        <v>0</v>
      </c>
      <c r="G207" s="79" t="s">
        <v>38</v>
      </c>
      <c r="H207" s="79" t="s">
        <v>38</v>
      </c>
      <c r="I207" s="80" t="s">
        <v>38</v>
      </c>
      <c r="J207" s="79"/>
      <c r="K207" s="81"/>
      <c r="L207" s="585"/>
      <c r="M207" s="77" t="s">
        <v>27</v>
      </c>
      <c r="N207" s="78">
        <v>1000</v>
      </c>
      <c r="O207" s="231">
        <f t="shared" si="11"/>
        <v>80</v>
      </c>
      <c r="P207" s="78">
        <v>0</v>
      </c>
      <c r="Q207" s="79" t="s">
        <v>38</v>
      </c>
      <c r="R207" s="79" t="s">
        <v>38</v>
      </c>
      <c r="S207" s="80" t="s">
        <v>38</v>
      </c>
      <c r="T207" s="79"/>
      <c r="U207" s="81"/>
      <c r="V207" s="585"/>
      <c r="W207" s="77" t="s">
        <v>27</v>
      </c>
      <c r="X207" s="78">
        <v>1000</v>
      </c>
      <c r="Y207" s="78">
        <v>70</v>
      </c>
      <c r="Z207" s="78">
        <v>0</v>
      </c>
      <c r="AA207" s="79" t="s">
        <v>38</v>
      </c>
      <c r="AB207" s="79" t="s">
        <v>38</v>
      </c>
      <c r="AC207" s="80" t="s">
        <v>38</v>
      </c>
      <c r="AD207" s="558"/>
      <c r="AE207" s="585"/>
      <c r="AF207" s="77" t="s">
        <v>27</v>
      </c>
      <c r="AG207" s="78"/>
      <c r="AH207" s="78"/>
      <c r="AI207" s="78"/>
      <c r="AJ207" s="79"/>
      <c r="AK207" s="79"/>
      <c r="AL207" s="80"/>
      <c r="AM207" s="180"/>
      <c r="AN207" s="179"/>
    </row>
    <row r="208" spans="1:40" x14ac:dyDescent="0.25">
      <c r="A208" s="120"/>
      <c r="B208" s="879"/>
      <c r="C208" s="77" t="s">
        <v>28</v>
      </c>
      <c r="D208" s="78">
        <v>1000</v>
      </c>
      <c r="E208" s="78">
        <v>120</v>
      </c>
      <c r="F208" s="78">
        <v>0</v>
      </c>
      <c r="G208" s="79" t="s">
        <v>38</v>
      </c>
      <c r="H208" s="79" t="s">
        <v>38</v>
      </c>
      <c r="I208" s="80" t="s">
        <v>38</v>
      </c>
      <c r="J208" s="79"/>
      <c r="K208" s="81"/>
      <c r="L208" s="585"/>
      <c r="M208" s="77" t="s">
        <v>28</v>
      </c>
      <c r="N208" s="78">
        <v>1000</v>
      </c>
      <c r="O208" s="231">
        <f t="shared" si="11"/>
        <v>70</v>
      </c>
      <c r="P208" s="78">
        <v>2000</v>
      </c>
      <c r="Q208" s="79" t="s">
        <v>38</v>
      </c>
      <c r="R208" s="79" t="s">
        <v>38</v>
      </c>
      <c r="S208" s="80">
        <v>44493</v>
      </c>
      <c r="T208" s="79"/>
      <c r="U208" s="81"/>
      <c r="V208" s="585"/>
      <c r="W208" s="77" t="s">
        <v>28</v>
      </c>
      <c r="X208" s="78">
        <v>1000</v>
      </c>
      <c r="Y208" s="78">
        <v>60</v>
      </c>
      <c r="Z208" s="78">
        <v>0</v>
      </c>
      <c r="AA208" s="79" t="s">
        <v>38</v>
      </c>
      <c r="AB208" s="79" t="s">
        <v>38</v>
      </c>
      <c r="AC208" s="80" t="s">
        <v>38</v>
      </c>
      <c r="AD208" s="558"/>
      <c r="AE208" s="585"/>
      <c r="AF208" s="77" t="s">
        <v>28</v>
      </c>
      <c r="AG208" s="78"/>
      <c r="AH208" s="78"/>
      <c r="AI208" s="78"/>
      <c r="AJ208" s="79"/>
      <c r="AK208" s="79"/>
      <c r="AL208" s="80"/>
      <c r="AM208" s="180"/>
      <c r="AN208" s="179"/>
    </row>
    <row r="209" spans="1:40" x14ac:dyDescent="0.25">
      <c r="A209" s="120"/>
      <c r="B209" s="879"/>
      <c r="C209" s="77" t="s">
        <v>29</v>
      </c>
      <c r="D209" s="78">
        <v>1000</v>
      </c>
      <c r="E209" s="231">
        <v>180</v>
      </c>
      <c r="F209" s="78">
        <v>0</v>
      </c>
      <c r="G209" s="79" t="s">
        <v>38</v>
      </c>
      <c r="H209" s="79" t="s">
        <v>38</v>
      </c>
      <c r="I209" s="80" t="s">
        <v>38</v>
      </c>
      <c r="J209" s="79"/>
      <c r="K209" s="81"/>
      <c r="L209" s="585"/>
      <c r="M209" s="77" t="s">
        <v>29</v>
      </c>
      <c r="N209" s="78">
        <v>1000</v>
      </c>
      <c r="O209" s="231">
        <f>O210+10</f>
        <v>60</v>
      </c>
      <c r="P209" s="78">
        <v>0</v>
      </c>
      <c r="Q209" s="79" t="s">
        <v>38</v>
      </c>
      <c r="R209" s="79" t="s">
        <v>38</v>
      </c>
      <c r="S209" s="80" t="s">
        <v>38</v>
      </c>
      <c r="T209" s="79"/>
      <c r="U209" s="81"/>
      <c r="V209" s="585"/>
      <c r="W209" s="77" t="s">
        <v>29</v>
      </c>
      <c r="X209" s="78">
        <v>1000</v>
      </c>
      <c r="Y209" s="78">
        <v>50</v>
      </c>
      <c r="Z209" s="78">
        <v>0</v>
      </c>
      <c r="AA209" s="79" t="s">
        <v>38</v>
      </c>
      <c r="AB209" s="79" t="s">
        <v>38</v>
      </c>
      <c r="AC209" s="80" t="s">
        <v>38</v>
      </c>
      <c r="AD209" s="558"/>
      <c r="AE209" s="585"/>
      <c r="AF209" s="77" t="s">
        <v>29</v>
      </c>
      <c r="AG209" s="78"/>
      <c r="AH209" s="78"/>
      <c r="AI209" s="78"/>
      <c r="AJ209" s="79"/>
      <c r="AK209" s="79"/>
      <c r="AL209" s="80"/>
      <c r="AM209" s="180"/>
      <c r="AN209" s="179"/>
    </row>
    <row r="210" spans="1:40" x14ac:dyDescent="0.25">
      <c r="A210" s="120"/>
      <c r="B210" s="879"/>
      <c r="C210" s="83" t="s">
        <v>30</v>
      </c>
      <c r="D210" s="84">
        <v>1000</v>
      </c>
      <c r="E210" s="231">
        <v>170</v>
      </c>
      <c r="F210" s="78">
        <v>0</v>
      </c>
      <c r="G210" s="79" t="s">
        <v>38</v>
      </c>
      <c r="H210" s="79" t="s">
        <v>38</v>
      </c>
      <c r="I210" s="80" t="s">
        <v>38</v>
      </c>
      <c r="J210" s="85"/>
      <c r="K210" s="86"/>
      <c r="L210" s="586"/>
      <c r="M210" s="83" t="s">
        <v>30</v>
      </c>
      <c r="N210" s="84">
        <v>1000</v>
      </c>
      <c r="O210" s="231">
        <v>50</v>
      </c>
      <c r="P210" s="78">
        <v>0</v>
      </c>
      <c r="Q210" s="79" t="s">
        <v>38</v>
      </c>
      <c r="R210" s="79" t="s">
        <v>38</v>
      </c>
      <c r="S210" s="80" t="s">
        <v>38</v>
      </c>
      <c r="T210" s="79"/>
      <c r="U210" s="81"/>
      <c r="V210" s="586"/>
      <c r="W210" s="83" t="s">
        <v>30</v>
      </c>
      <c r="X210" s="78">
        <v>1000</v>
      </c>
      <c r="Y210" s="78">
        <v>40</v>
      </c>
      <c r="Z210" s="78">
        <v>0</v>
      </c>
      <c r="AA210" s="79" t="s">
        <v>38</v>
      </c>
      <c r="AB210" s="79" t="s">
        <v>38</v>
      </c>
      <c r="AC210" s="80" t="s">
        <v>38</v>
      </c>
      <c r="AD210" s="558"/>
      <c r="AE210" s="586"/>
      <c r="AF210" s="83" t="s">
        <v>30</v>
      </c>
      <c r="AG210" s="78"/>
      <c r="AH210" s="78"/>
      <c r="AI210" s="78"/>
      <c r="AJ210" s="79"/>
      <c r="AK210" s="79"/>
      <c r="AL210" s="80"/>
      <c r="AM210" s="181"/>
      <c r="AN210" s="182"/>
    </row>
    <row r="211" spans="1:40" x14ac:dyDescent="0.25">
      <c r="A211" s="121"/>
      <c r="B211" s="880"/>
      <c r="C211" s="89"/>
      <c r="D211" s="90">
        <f>SUM(D199:D210)</f>
        <v>12000</v>
      </c>
      <c r="E211" s="90">
        <f>SUM(E199:E210)</f>
        <v>1660</v>
      </c>
      <c r="F211" s="90">
        <f>SUM(F199:F210)</f>
        <v>0</v>
      </c>
      <c r="G211" s="91"/>
      <c r="H211" s="91"/>
      <c r="I211" s="92"/>
      <c r="J211" s="91"/>
      <c r="K211" s="93"/>
      <c r="L211" s="587"/>
      <c r="M211" s="89"/>
      <c r="N211" s="90">
        <f>SUM(N198:N210)</f>
        <v>24000</v>
      </c>
      <c r="O211" s="90">
        <f>SUM(O198:O210)</f>
        <v>2920</v>
      </c>
      <c r="P211" s="90">
        <f>SUM(P198:P210)</f>
        <v>10000</v>
      </c>
      <c r="Q211" s="91"/>
      <c r="R211" s="91"/>
      <c r="S211" s="91"/>
      <c r="T211" s="91"/>
      <c r="U211" s="93"/>
      <c r="V211" s="587"/>
      <c r="W211" s="89"/>
      <c r="X211" s="90">
        <f>SUM(X198:X210)</f>
        <v>36000</v>
      </c>
      <c r="Y211" s="90">
        <f>SUM(Y198:Y210)</f>
        <v>3950</v>
      </c>
      <c r="Z211" s="90">
        <f>SUM(Z198:Z210)</f>
        <v>25000</v>
      </c>
      <c r="AA211" s="91"/>
      <c r="AB211" s="91"/>
      <c r="AC211" s="91"/>
      <c r="AD211" s="91"/>
      <c r="AE211" s="587"/>
      <c r="AF211" s="89"/>
      <c r="AG211" s="90">
        <f>SUM(AG198:AG210)</f>
        <v>44000</v>
      </c>
      <c r="AH211" s="90">
        <f>SUM(AH198:AH210)</f>
        <v>4010</v>
      </c>
      <c r="AI211" s="90">
        <f>SUM(AI198:AI210)</f>
        <v>48010</v>
      </c>
      <c r="AJ211" s="91"/>
      <c r="AK211" s="91"/>
      <c r="AL211" s="91"/>
      <c r="AM211" s="90"/>
      <c r="AN211" s="91"/>
    </row>
    <row r="212" spans="1:40" x14ac:dyDescent="0.25">
      <c r="A212" s="404"/>
      <c r="B212" s="330"/>
      <c r="C212" s="344"/>
      <c r="D212" s="345"/>
      <c r="E212" s="345"/>
      <c r="F212" s="345"/>
      <c r="G212" s="346"/>
      <c r="H212" s="346"/>
      <c r="I212" s="347"/>
      <c r="J212" s="346"/>
      <c r="K212" s="346"/>
      <c r="L212" s="588"/>
      <c r="M212" s="346"/>
      <c r="N212" s="345"/>
      <c r="O212" s="345"/>
      <c r="P212" s="345"/>
      <c r="Q212" s="346"/>
      <c r="R212" s="346"/>
      <c r="S212" s="346"/>
      <c r="T212" s="346"/>
      <c r="U212" s="346"/>
      <c r="V212" s="588"/>
      <c r="W212" s="346"/>
      <c r="X212" s="345"/>
      <c r="Y212" s="345"/>
      <c r="Z212" s="345"/>
      <c r="AA212" s="346"/>
      <c r="AB212" s="346"/>
      <c r="AC212" s="346"/>
      <c r="AD212" s="346"/>
      <c r="AE212" s="588"/>
      <c r="AF212" s="346"/>
      <c r="AG212" s="345"/>
      <c r="AH212" s="345"/>
      <c r="AI212" s="345"/>
      <c r="AJ212" s="346"/>
      <c r="AK212" s="346"/>
      <c r="AL212" s="346"/>
      <c r="AM212" s="778"/>
      <c r="AN212" s="348"/>
    </row>
    <row r="213" spans="1:40" x14ac:dyDescent="0.25">
      <c r="A213" s="404"/>
      <c r="B213" s="331"/>
      <c r="C213" s="350"/>
      <c r="D213" s="351"/>
      <c r="E213" s="352"/>
      <c r="F213" s="353"/>
      <c r="G213" s="352"/>
      <c r="H213" s="353"/>
      <c r="I213" s="353"/>
      <c r="J213" s="353"/>
      <c r="K213" s="354"/>
      <c r="L213" s="584"/>
      <c r="M213" s="355" t="s">
        <v>42</v>
      </c>
      <c r="N213" s="356">
        <f>D226</f>
        <v>12000</v>
      </c>
      <c r="O213" s="356">
        <f>E226</f>
        <v>0</v>
      </c>
      <c r="P213" s="356">
        <f>F226</f>
        <v>12000</v>
      </c>
      <c r="Q213" s="352"/>
      <c r="R213" s="353"/>
      <c r="S213" s="353"/>
      <c r="T213" s="353"/>
      <c r="U213" s="354"/>
      <c r="V213" s="584"/>
      <c r="W213" s="355" t="s">
        <v>42</v>
      </c>
      <c r="X213" s="356">
        <f>N226</f>
        <v>24000</v>
      </c>
      <c r="Y213" s="356">
        <f>O226</f>
        <v>0</v>
      </c>
      <c r="Z213" s="356">
        <f>P226</f>
        <v>24000</v>
      </c>
      <c r="AA213" s="352"/>
      <c r="AB213" s="353"/>
      <c r="AC213" s="353"/>
      <c r="AD213" s="353"/>
      <c r="AE213" s="584"/>
      <c r="AF213" s="355" t="s">
        <v>42</v>
      </c>
      <c r="AG213" s="356">
        <f>X226</f>
        <v>36000</v>
      </c>
      <c r="AH213" s="356">
        <f>Y226</f>
        <v>0</v>
      </c>
      <c r="AI213" s="356">
        <f>Z226</f>
        <v>37010</v>
      </c>
      <c r="AJ213" s="352"/>
      <c r="AK213" s="353"/>
      <c r="AL213" s="353"/>
      <c r="AM213" s="776" t="s">
        <v>221</v>
      </c>
      <c r="AN213" s="183" t="s">
        <v>36</v>
      </c>
    </row>
    <row r="214" spans="1:40" x14ac:dyDescent="0.25">
      <c r="A214" s="368" t="s">
        <v>10</v>
      </c>
      <c r="B214" s="332">
        <v>95</v>
      </c>
      <c r="C214" s="357" t="s">
        <v>19</v>
      </c>
      <c r="D214" s="124">
        <v>1000</v>
      </c>
      <c r="E214" s="124">
        <v>0</v>
      </c>
      <c r="F214" s="124">
        <v>1000</v>
      </c>
      <c r="G214" s="125" t="s">
        <v>38</v>
      </c>
      <c r="H214" s="125">
        <v>14</v>
      </c>
      <c r="I214" s="129">
        <v>43839</v>
      </c>
      <c r="J214" s="125"/>
      <c r="K214" s="358"/>
      <c r="L214" s="589"/>
      <c r="M214" s="357" t="s">
        <v>19</v>
      </c>
      <c r="N214" s="124">
        <v>1000</v>
      </c>
      <c r="O214" s="124">
        <v>0</v>
      </c>
      <c r="P214" s="124">
        <v>1000</v>
      </c>
      <c r="Q214" s="125" t="s">
        <v>38</v>
      </c>
      <c r="R214" s="125">
        <v>694</v>
      </c>
      <c r="S214" s="129">
        <v>44202</v>
      </c>
      <c r="T214" s="125"/>
      <c r="U214" s="358"/>
      <c r="V214" s="589"/>
      <c r="W214" s="357" t="s">
        <v>19</v>
      </c>
      <c r="X214" s="124">
        <v>1000</v>
      </c>
      <c r="Y214" s="124">
        <v>0</v>
      </c>
      <c r="Z214" s="124">
        <v>1000</v>
      </c>
      <c r="AA214" s="125" t="s">
        <v>38</v>
      </c>
      <c r="AB214" s="125">
        <v>1339</v>
      </c>
      <c r="AC214" s="403">
        <v>44481</v>
      </c>
      <c r="AD214" s="430"/>
      <c r="AE214" s="589"/>
      <c r="AF214" s="357" t="s">
        <v>19</v>
      </c>
      <c r="AG214" s="124">
        <v>1000</v>
      </c>
      <c r="AH214" s="124"/>
      <c r="AI214" s="124">
        <v>1000</v>
      </c>
      <c r="AJ214" s="125" t="s">
        <v>44</v>
      </c>
      <c r="AK214" s="125">
        <v>3246</v>
      </c>
      <c r="AL214" s="403">
        <v>44931</v>
      </c>
      <c r="AM214" s="341">
        <f>AG226+AH226-AI226</f>
        <v>-10</v>
      </c>
      <c r="AN214" s="342" t="s">
        <v>979</v>
      </c>
    </row>
    <row r="215" spans="1:40" ht="21" customHeight="1" x14ac:dyDescent="0.25">
      <c r="A215" s="359"/>
      <c r="B215" s="877" t="s">
        <v>264</v>
      </c>
      <c r="C215" s="357" t="s">
        <v>20</v>
      </c>
      <c r="D215" s="124">
        <v>1000</v>
      </c>
      <c r="E215" s="124">
        <v>0</v>
      </c>
      <c r="F215" s="124">
        <v>1000</v>
      </c>
      <c r="G215" s="125" t="s">
        <v>38</v>
      </c>
      <c r="H215" s="125">
        <v>58</v>
      </c>
      <c r="I215" s="129">
        <v>43866</v>
      </c>
      <c r="J215" s="125"/>
      <c r="K215" s="358"/>
      <c r="L215" s="589"/>
      <c r="M215" s="357" t="s">
        <v>20</v>
      </c>
      <c r="N215" s="124">
        <v>1000</v>
      </c>
      <c r="O215" s="124">
        <v>0</v>
      </c>
      <c r="P215" s="124">
        <v>0</v>
      </c>
      <c r="Q215" s="125" t="s">
        <v>38</v>
      </c>
      <c r="R215" s="425">
        <v>972</v>
      </c>
      <c r="S215" s="129">
        <v>372952</v>
      </c>
      <c r="T215" s="402"/>
      <c r="U215" s="358"/>
      <c r="V215" s="589"/>
      <c r="W215" s="357" t="s">
        <v>20</v>
      </c>
      <c r="X215" s="124">
        <v>1000</v>
      </c>
      <c r="Y215" s="124">
        <v>0</v>
      </c>
      <c r="Z215" s="124">
        <v>1000</v>
      </c>
      <c r="AA215" s="125" t="s">
        <v>38</v>
      </c>
      <c r="AB215" s="125">
        <v>1526</v>
      </c>
      <c r="AC215" s="403">
        <v>44513</v>
      </c>
      <c r="AD215" s="705"/>
      <c r="AE215" s="589"/>
      <c r="AF215" s="357" t="s">
        <v>20</v>
      </c>
      <c r="AG215" s="124">
        <v>1000</v>
      </c>
      <c r="AH215" s="124"/>
      <c r="AI215" s="124"/>
      <c r="AJ215" s="125"/>
      <c r="AK215" s="125"/>
      <c r="AL215" s="403"/>
      <c r="AM215" s="336"/>
      <c r="AN215" s="335"/>
    </row>
    <row r="216" spans="1:40" x14ac:dyDescent="0.25">
      <c r="A216" s="359"/>
      <c r="B216" s="877"/>
      <c r="C216" s="357" t="s">
        <v>21</v>
      </c>
      <c r="D216" s="124">
        <v>1000</v>
      </c>
      <c r="E216" s="124">
        <v>0</v>
      </c>
      <c r="F216" s="124">
        <v>1000</v>
      </c>
      <c r="G216" s="125" t="s">
        <v>38</v>
      </c>
      <c r="H216" s="125">
        <v>120</v>
      </c>
      <c r="I216" s="129">
        <v>43896</v>
      </c>
      <c r="J216" s="125"/>
      <c r="K216" s="358"/>
      <c r="L216" s="589"/>
      <c r="M216" s="357" t="s">
        <v>21</v>
      </c>
      <c r="N216" s="124">
        <v>1000</v>
      </c>
      <c r="O216" s="124">
        <v>0</v>
      </c>
      <c r="P216" s="124">
        <v>0</v>
      </c>
      <c r="Q216" s="125" t="s">
        <v>38</v>
      </c>
      <c r="R216" s="425">
        <v>972</v>
      </c>
      <c r="S216" s="127">
        <v>44290</v>
      </c>
      <c r="T216" s="402"/>
      <c r="U216" s="358"/>
      <c r="V216" s="589"/>
      <c r="W216" s="357" t="s">
        <v>21</v>
      </c>
      <c r="X216" s="124">
        <v>1000</v>
      </c>
      <c r="Y216" s="124">
        <v>0</v>
      </c>
      <c r="Z216" s="124">
        <v>1000</v>
      </c>
      <c r="AA216" s="125" t="s">
        <v>38</v>
      </c>
      <c r="AB216" s="125">
        <v>1584</v>
      </c>
      <c r="AC216" s="403">
        <v>44549</v>
      </c>
      <c r="AD216" s="705"/>
      <c r="AE216" s="589"/>
      <c r="AF216" s="357" t="s">
        <v>21</v>
      </c>
      <c r="AG216" s="124">
        <v>1000</v>
      </c>
      <c r="AH216" s="124"/>
      <c r="AI216" s="124">
        <v>1000</v>
      </c>
      <c r="AJ216" s="125" t="s">
        <v>44</v>
      </c>
      <c r="AK216" s="125">
        <v>3503</v>
      </c>
      <c r="AL216" s="403">
        <v>44998</v>
      </c>
      <c r="AM216" s="336"/>
      <c r="AN216" s="335" t="s">
        <v>849</v>
      </c>
    </row>
    <row r="217" spans="1:40" x14ac:dyDescent="0.25">
      <c r="A217" s="359"/>
      <c r="B217" s="877"/>
      <c r="C217" s="357" t="s">
        <v>22</v>
      </c>
      <c r="D217" s="124">
        <v>1000</v>
      </c>
      <c r="E217" s="124">
        <v>0</v>
      </c>
      <c r="F217" s="124">
        <v>1000</v>
      </c>
      <c r="G217" s="125" t="s">
        <v>38</v>
      </c>
      <c r="H217" s="125">
        <v>166</v>
      </c>
      <c r="I217" s="129">
        <v>43923</v>
      </c>
      <c r="J217" s="125"/>
      <c r="K217" s="358"/>
      <c r="L217" s="589"/>
      <c r="M217" s="357" t="s">
        <v>22</v>
      </c>
      <c r="N217" s="124">
        <v>1000</v>
      </c>
      <c r="O217" s="124">
        <v>0</v>
      </c>
      <c r="P217" s="124">
        <v>0</v>
      </c>
      <c r="Q217" s="125" t="s">
        <v>38</v>
      </c>
      <c r="R217" s="425">
        <v>972</v>
      </c>
      <c r="S217" s="129">
        <v>44320</v>
      </c>
      <c r="T217" s="402"/>
      <c r="U217" s="358"/>
      <c r="V217" s="589"/>
      <c r="W217" s="357" t="s">
        <v>22</v>
      </c>
      <c r="X217" s="124">
        <v>1000</v>
      </c>
      <c r="Y217" s="124">
        <v>0</v>
      </c>
      <c r="Z217" s="124">
        <v>1000</v>
      </c>
      <c r="AA217" s="125" t="s">
        <v>38</v>
      </c>
      <c r="AB217" s="125">
        <v>1691</v>
      </c>
      <c r="AC217" s="403">
        <v>44566</v>
      </c>
      <c r="AD217" s="705"/>
      <c r="AE217" s="589"/>
      <c r="AF217" s="357" t="s">
        <v>22</v>
      </c>
      <c r="AG217" s="124">
        <v>1000</v>
      </c>
      <c r="AH217" s="124"/>
      <c r="AI217" s="124">
        <v>3000</v>
      </c>
      <c r="AJ217" s="125" t="s">
        <v>44</v>
      </c>
      <c r="AK217" s="125">
        <v>3600</v>
      </c>
      <c r="AL217" s="403">
        <v>45021</v>
      </c>
      <c r="AM217" s="336"/>
      <c r="AN217" s="335"/>
    </row>
    <row r="218" spans="1:40" x14ac:dyDescent="0.25">
      <c r="A218" s="359"/>
      <c r="B218" s="877"/>
      <c r="C218" s="357" t="s">
        <v>23</v>
      </c>
      <c r="D218" s="124">
        <v>1000</v>
      </c>
      <c r="E218" s="124">
        <v>0</v>
      </c>
      <c r="F218" s="124">
        <v>1000</v>
      </c>
      <c r="G218" s="125" t="s">
        <v>38</v>
      </c>
      <c r="H218" s="125">
        <v>237</v>
      </c>
      <c r="I218" s="129">
        <v>43956</v>
      </c>
      <c r="J218" s="125"/>
      <c r="K218" s="358"/>
      <c r="L218" s="589"/>
      <c r="M218" s="357" t="s">
        <v>23</v>
      </c>
      <c r="N218" s="124">
        <v>1000</v>
      </c>
      <c r="O218" s="124">
        <v>0</v>
      </c>
      <c r="P218" s="124">
        <v>4000</v>
      </c>
      <c r="Q218" s="125" t="s">
        <v>38</v>
      </c>
      <c r="R218" s="425">
        <v>972</v>
      </c>
      <c r="S218" s="129">
        <v>44324</v>
      </c>
      <c r="T218" s="402"/>
      <c r="U218" s="358"/>
      <c r="V218" s="589"/>
      <c r="W218" s="357" t="s">
        <v>23</v>
      </c>
      <c r="X218" s="124">
        <v>1000</v>
      </c>
      <c r="Y218" s="124">
        <v>0</v>
      </c>
      <c r="Z218" s="124">
        <v>1000</v>
      </c>
      <c r="AA218" s="125" t="s">
        <v>38</v>
      </c>
      <c r="AB218" s="125">
        <v>2199</v>
      </c>
      <c r="AC218" s="403">
        <v>44653</v>
      </c>
      <c r="AD218" s="705"/>
      <c r="AE218" s="589"/>
      <c r="AF218" s="357" t="s">
        <v>23</v>
      </c>
      <c r="AG218" s="124">
        <v>1000</v>
      </c>
      <c r="AH218" s="124"/>
      <c r="AI218" s="124"/>
      <c r="AJ218" s="125"/>
      <c r="AK218" s="125"/>
      <c r="AL218" s="403" t="s">
        <v>250</v>
      </c>
      <c r="AM218" s="336"/>
      <c r="AN218" s="335"/>
    </row>
    <row r="219" spans="1:40" x14ac:dyDescent="0.25">
      <c r="A219" s="359"/>
      <c r="B219" s="877"/>
      <c r="C219" s="357" t="s">
        <v>24</v>
      </c>
      <c r="D219" s="124">
        <v>1000</v>
      </c>
      <c r="E219" s="124">
        <v>0</v>
      </c>
      <c r="F219" s="124">
        <v>1000</v>
      </c>
      <c r="G219" s="125" t="s">
        <v>38</v>
      </c>
      <c r="H219" s="125">
        <v>258</v>
      </c>
      <c r="I219" s="129">
        <v>43984</v>
      </c>
      <c r="J219" s="125"/>
      <c r="K219" s="358"/>
      <c r="L219" s="589"/>
      <c r="M219" s="357" t="s">
        <v>24</v>
      </c>
      <c r="N219" s="124">
        <v>1000</v>
      </c>
      <c r="O219" s="124">
        <v>0</v>
      </c>
      <c r="P219" s="124">
        <v>1000</v>
      </c>
      <c r="Q219" s="125" t="s">
        <v>38</v>
      </c>
      <c r="R219" s="125">
        <v>1022</v>
      </c>
      <c r="S219" s="129">
        <v>44349</v>
      </c>
      <c r="T219" s="402"/>
      <c r="U219" s="358"/>
      <c r="V219" s="589"/>
      <c r="W219" s="357" t="s">
        <v>24</v>
      </c>
      <c r="X219" s="124">
        <v>1000</v>
      </c>
      <c r="Y219" s="124">
        <v>0</v>
      </c>
      <c r="Z219" s="124">
        <v>1000</v>
      </c>
      <c r="AA219" s="125" t="s">
        <v>44</v>
      </c>
      <c r="AB219" s="125">
        <v>2302</v>
      </c>
      <c r="AC219" s="403">
        <v>44687</v>
      </c>
      <c r="AD219" s="705"/>
      <c r="AE219" s="589"/>
      <c r="AF219" s="357" t="s">
        <v>24</v>
      </c>
      <c r="AG219" s="124">
        <v>1000</v>
      </c>
      <c r="AH219" s="124"/>
      <c r="AI219" s="124"/>
      <c r="AJ219" s="125"/>
      <c r="AK219" s="125"/>
      <c r="AL219" s="403"/>
      <c r="AM219" s="336"/>
      <c r="AN219" s="335"/>
    </row>
    <row r="220" spans="1:40" x14ac:dyDescent="0.25">
      <c r="A220" s="359"/>
      <c r="B220" s="877"/>
      <c r="C220" s="360" t="s">
        <v>25</v>
      </c>
      <c r="D220" s="278">
        <v>1000</v>
      </c>
      <c r="E220" s="278">
        <v>0</v>
      </c>
      <c r="F220" s="278">
        <v>1000</v>
      </c>
      <c r="G220" s="361" t="s">
        <v>38</v>
      </c>
      <c r="H220" s="361">
        <v>340</v>
      </c>
      <c r="I220" s="426">
        <v>44018</v>
      </c>
      <c r="J220" s="361"/>
      <c r="K220" s="362"/>
      <c r="L220" s="585"/>
      <c r="M220" s="360" t="s">
        <v>25</v>
      </c>
      <c r="N220" s="278">
        <v>1000</v>
      </c>
      <c r="O220" s="278">
        <v>0</v>
      </c>
      <c r="P220" s="278">
        <v>0</v>
      </c>
      <c r="Q220" s="361" t="s">
        <v>38</v>
      </c>
      <c r="R220" s="427">
        <v>1134</v>
      </c>
      <c r="S220" s="428">
        <v>43906</v>
      </c>
      <c r="T220" s="429"/>
      <c r="U220" s="362"/>
      <c r="V220" s="585"/>
      <c r="W220" s="360" t="s">
        <v>25</v>
      </c>
      <c r="X220" s="278">
        <v>1000</v>
      </c>
      <c r="Y220" s="278">
        <v>0</v>
      </c>
      <c r="Z220" s="278">
        <v>2010</v>
      </c>
      <c r="AA220" s="361" t="s">
        <v>44</v>
      </c>
      <c r="AB220" s="361">
        <v>2494</v>
      </c>
      <c r="AC220" s="430">
        <v>44747</v>
      </c>
      <c r="AD220" s="705"/>
      <c r="AE220" s="585"/>
      <c r="AF220" s="360" t="s">
        <v>25</v>
      </c>
      <c r="AG220" s="124">
        <v>1000</v>
      </c>
      <c r="AH220" s="278"/>
      <c r="AI220" s="278">
        <v>3000</v>
      </c>
      <c r="AJ220" s="361" t="s">
        <v>44</v>
      </c>
      <c r="AK220" s="361">
        <v>3904</v>
      </c>
      <c r="AL220" s="430">
        <v>45108</v>
      </c>
      <c r="AM220" s="336"/>
      <c r="AN220" s="335"/>
    </row>
    <row r="221" spans="1:40" x14ac:dyDescent="0.25">
      <c r="A221" s="359"/>
      <c r="B221" s="877"/>
      <c r="C221" s="357" t="s">
        <v>26</v>
      </c>
      <c r="D221" s="124">
        <v>1000</v>
      </c>
      <c r="E221" s="124">
        <v>0</v>
      </c>
      <c r="F221" s="124">
        <v>2000</v>
      </c>
      <c r="G221" s="125" t="s">
        <v>38</v>
      </c>
      <c r="H221" s="431">
        <v>443</v>
      </c>
      <c r="I221" s="129">
        <v>44045</v>
      </c>
      <c r="J221" s="125"/>
      <c r="K221" s="358"/>
      <c r="L221" s="585"/>
      <c r="M221" s="357" t="s">
        <v>26</v>
      </c>
      <c r="N221" s="124">
        <v>1000</v>
      </c>
      <c r="O221" s="124">
        <v>0</v>
      </c>
      <c r="P221" s="124">
        <v>0</v>
      </c>
      <c r="Q221" s="125" t="s">
        <v>38</v>
      </c>
      <c r="R221" s="126">
        <v>1134</v>
      </c>
      <c r="S221" s="127">
        <v>43906</v>
      </c>
      <c r="T221" s="402"/>
      <c r="U221" s="358"/>
      <c r="V221" s="585"/>
      <c r="W221" s="357" t="s">
        <v>26</v>
      </c>
      <c r="X221" s="124">
        <v>1000</v>
      </c>
      <c r="Y221" s="124">
        <v>0</v>
      </c>
      <c r="Z221" s="124">
        <v>1000</v>
      </c>
      <c r="AA221" s="125" t="s">
        <v>44</v>
      </c>
      <c r="AB221" s="125">
        <v>2583</v>
      </c>
      <c r="AC221" s="129">
        <v>44776</v>
      </c>
      <c r="AD221" s="629"/>
      <c r="AE221" s="585"/>
      <c r="AF221" s="357" t="s">
        <v>26</v>
      </c>
      <c r="AG221" s="124">
        <v>1000</v>
      </c>
      <c r="AH221" s="124"/>
      <c r="AI221" s="124"/>
      <c r="AJ221" s="125"/>
      <c r="AK221" s="125"/>
      <c r="AL221" s="129"/>
      <c r="AM221" s="336"/>
      <c r="AN221" s="335"/>
    </row>
    <row r="222" spans="1:40" x14ac:dyDescent="0.25">
      <c r="A222" s="359"/>
      <c r="B222" s="877"/>
      <c r="C222" s="357" t="s">
        <v>27</v>
      </c>
      <c r="D222" s="124">
        <v>1000</v>
      </c>
      <c r="E222" s="124">
        <v>0</v>
      </c>
      <c r="F222" s="124">
        <v>0</v>
      </c>
      <c r="G222" s="125" t="s">
        <v>38</v>
      </c>
      <c r="H222" s="431">
        <v>443</v>
      </c>
      <c r="I222" s="129" t="s">
        <v>38</v>
      </c>
      <c r="J222" s="125"/>
      <c r="K222" s="358"/>
      <c r="L222" s="585"/>
      <c r="M222" s="357" t="s">
        <v>27</v>
      </c>
      <c r="N222" s="124">
        <v>1000</v>
      </c>
      <c r="O222" s="124">
        <v>0</v>
      </c>
      <c r="P222" s="124">
        <v>3000</v>
      </c>
      <c r="Q222" s="125" t="s">
        <v>38</v>
      </c>
      <c r="R222" s="126">
        <v>1134</v>
      </c>
      <c r="S222" s="127">
        <v>43906</v>
      </c>
      <c r="T222" s="402"/>
      <c r="U222" s="358"/>
      <c r="V222" s="585"/>
      <c r="W222" s="357" t="s">
        <v>27</v>
      </c>
      <c r="X222" s="124">
        <v>1000</v>
      </c>
      <c r="Y222" s="124">
        <v>0</v>
      </c>
      <c r="Z222" s="124">
        <v>1000</v>
      </c>
      <c r="AA222" s="125" t="s">
        <v>44</v>
      </c>
      <c r="AB222" s="125">
        <v>2814</v>
      </c>
      <c r="AC222" s="129">
        <v>44810</v>
      </c>
      <c r="AD222" s="629"/>
      <c r="AE222" s="585"/>
      <c r="AF222" s="357" t="s">
        <v>27</v>
      </c>
      <c r="AG222" s="124">
        <v>1000</v>
      </c>
      <c r="AH222" s="124"/>
      <c r="AI222" s="124"/>
      <c r="AJ222" s="125"/>
      <c r="AK222" s="125"/>
      <c r="AL222" s="129"/>
      <c r="AM222" s="336"/>
      <c r="AN222" s="335"/>
    </row>
    <row r="223" spans="1:40" x14ac:dyDescent="0.25">
      <c r="A223" s="359"/>
      <c r="B223" s="877"/>
      <c r="C223" s="357" t="s">
        <v>28</v>
      </c>
      <c r="D223" s="124">
        <v>1000</v>
      </c>
      <c r="E223" s="124">
        <v>0</v>
      </c>
      <c r="F223" s="124">
        <v>1000</v>
      </c>
      <c r="G223" s="125" t="s">
        <v>38</v>
      </c>
      <c r="H223" s="125">
        <v>511</v>
      </c>
      <c r="I223" s="129">
        <v>44107</v>
      </c>
      <c r="J223" s="125"/>
      <c r="K223" s="358"/>
      <c r="L223" s="585"/>
      <c r="M223" s="357" t="s">
        <v>28</v>
      </c>
      <c r="N223" s="124">
        <v>1000</v>
      </c>
      <c r="O223" s="124">
        <v>0</v>
      </c>
      <c r="P223" s="124">
        <v>1000</v>
      </c>
      <c r="Q223" s="125" t="s">
        <v>38</v>
      </c>
      <c r="R223" s="125">
        <v>1135</v>
      </c>
      <c r="S223" s="403">
        <v>44384</v>
      </c>
      <c r="T223" s="402"/>
      <c r="U223" s="358"/>
      <c r="V223" s="585"/>
      <c r="W223" s="357" t="s">
        <v>28</v>
      </c>
      <c r="X223" s="124">
        <v>1000</v>
      </c>
      <c r="Y223" s="124">
        <v>0</v>
      </c>
      <c r="Z223" s="124">
        <v>1000</v>
      </c>
      <c r="AA223" s="125" t="s">
        <v>44</v>
      </c>
      <c r="AB223" s="125">
        <v>2909</v>
      </c>
      <c r="AC223" s="129">
        <v>44839</v>
      </c>
      <c r="AD223" s="629"/>
      <c r="AE223" s="585"/>
      <c r="AF223" s="357" t="s">
        <v>28</v>
      </c>
      <c r="AG223" s="124"/>
      <c r="AH223" s="124"/>
      <c r="AI223" s="124"/>
      <c r="AJ223" s="125"/>
      <c r="AK223" s="125"/>
      <c r="AL223" s="129"/>
      <c r="AM223" s="336"/>
      <c r="AN223" s="335"/>
    </row>
    <row r="224" spans="1:40" x14ac:dyDescent="0.25">
      <c r="A224" s="359"/>
      <c r="B224" s="877"/>
      <c r="C224" s="357" t="s">
        <v>29</v>
      </c>
      <c r="D224" s="124">
        <v>1000</v>
      </c>
      <c r="E224" s="124">
        <v>0</v>
      </c>
      <c r="F224" s="124">
        <v>1000</v>
      </c>
      <c r="G224" s="125" t="s">
        <v>38</v>
      </c>
      <c r="H224" s="125">
        <v>620</v>
      </c>
      <c r="I224" s="129">
        <v>44137</v>
      </c>
      <c r="J224" s="125"/>
      <c r="K224" s="358"/>
      <c r="L224" s="585"/>
      <c r="M224" s="357" t="s">
        <v>29</v>
      </c>
      <c r="N224" s="124">
        <v>1000</v>
      </c>
      <c r="O224" s="124">
        <v>0</v>
      </c>
      <c r="P224" s="124">
        <v>1000</v>
      </c>
      <c r="Q224" s="125" t="s">
        <v>38</v>
      </c>
      <c r="R224" s="125">
        <v>1215</v>
      </c>
      <c r="S224" s="403">
        <v>44420</v>
      </c>
      <c r="T224" s="402"/>
      <c r="U224" s="358"/>
      <c r="V224" s="585"/>
      <c r="W224" s="357" t="s">
        <v>29</v>
      </c>
      <c r="X224" s="124">
        <v>1000</v>
      </c>
      <c r="Y224" s="124">
        <v>0</v>
      </c>
      <c r="Z224" s="124">
        <v>1000</v>
      </c>
      <c r="AA224" s="125" t="s">
        <v>44</v>
      </c>
      <c r="AB224" s="125">
        <v>3004</v>
      </c>
      <c r="AC224" s="129">
        <v>44869</v>
      </c>
      <c r="AD224" s="629"/>
      <c r="AE224" s="585"/>
      <c r="AF224" s="357" t="s">
        <v>29</v>
      </c>
      <c r="AG224" s="124"/>
      <c r="AH224" s="124"/>
      <c r="AI224" s="124"/>
      <c r="AJ224" s="125"/>
      <c r="AK224" s="125"/>
      <c r="AL224" s="129"/>
      <c r="AM224" s="336"/>
      <c r="AN224" s="335"/>
    </row>
    <row r="225" spans="1:40" x14ac:dyDescent="0.25">
      <c r="A225" s="359"/>
      <c r="B225" s="877"/>
      <c r="C225" s="360" t="s">
        <v>30</v>
      </c>
      <c r="D225" s="278">
        <v>1000</v>
      </c>
      <c r="E225" s="124">
        <v>0</v>
      </c>
      <c r="F225" s="124">
        <v>1000</v>
      </c>
      <c r="G225" s="125" t="s">
        <v>38</v>
      </c>
      <c r="H225" s="125">
        <v>632</v>
      </c>
      <c r="I225" s="129">
        <v>44168</v>
      </c>
      <c r="J225" s="361"/>
      <c r="K225" s="362"/>
      <c r="L225" s="586"/>
      <c r="M225" s="360" t="s">
        <v>30</v>
      </c>
      <c r="N225" s="278">
        <v>1000</v>
      </c>
      <c r="O225" s="124">
        <v>0</v>
      </c>
      <c r="P225" s="124">
        <v>1000</v>
      </c>
      <c r="Q225" s="125" t="s">
        <v>38</v>
      </c>
      <c r="R225" s="125">
        <v>1252</v>
      </c>
      <c r="S225" s="403">
        <v>44441</v>
      </c>
      <c r="T225" s="402"/>
      <c r="U225" s="358"/>
      <c r="V225" s="586"/>
      <c r="W225" s="360" t="s">
        <v>30</v>
      </c>
      <c r="X225" s="278">
        <v>1000</v>
      </c>
      <c r="Y225" s="124">
        <v>0</v>
      </c>
      <c r="Z225" s="124">
        <v>1000</v>
      </c>
      <c r="AA225" s="125" t="s">
        <v>44</v>
      </c>
      <c r="AB225" s="125">
        <v>3095</v>
      </c>
      <c r="AC225" s="129">
        <v>44898</v>
      </c>
      <c r="AD225" s="556">
        <v>44927</v>
      </c>
      <c r="AE225" s="586"/>
      <c r="AF225" s="360" t="s">
        <v>30</v>
      </c>
      <c r="AG225" s="278"/>
      <c r="AH225" s="124"/>
      <c r="AI225" s="124"/>
      <c r="AJ225" s="125"/>
      <c r="AK225" s="125"/>
      <c r="AL225" s="129"/>
      <c r="AM225" s="338"/>
      <c r="AN225" s="339"/>
    </row>
    <row r="226" spans="1:40" x14ac:dyDescent="0.25">
      <c r="A226" s="363"/>
      <c r="B226" s="878"/>
      <c r="C226" s="364"/>
      <c r="D226" s="365">
        <f>SUM(D214:D225)</f>
        <v>12000</v>
      </c>
      <c r="E226" s="365">
        <f>SUM(E214:E225)</f>
        <v>0</v>
      </c>
      <c r="F226" s="365">
        <f>SUM(F214:F225)</f>
        <v>12000</v>
      </c>
      <c r="G226" s="340"/>
      <c r="H226" s="340"/>
      <c r="I226" s="366"/>
      <c r="J226" s="340"/>
      <c r="K226" s="367"/>
      <c r="L226" s="587"/>
      <c r="M226" s="364"/>
      <c r="N226" s="365">
        <f>SUM(N213:N225)</f>
        <v>24000</v>
      </c>
      <c r="O226" s="365">
        <f>SUM(O213:O225)</f>
        <v>0</v>
      </c>
      <c r="P226" s="365">
        <f>SUM(P213:P225)</f>
        <v>24000</v>
      </c>
      <c r="Q226" s="340"/>
      <c r="R226" s="340"/>
      <c r="S226" s="340"/>
      <c r="T226" s="340"/>
      <c r="U226" s="367"/>
      <c r="V226" s="587"/>
      <c r="W226" s="364"/>
      <c r="X226" s="365">
        <f>SUM(X213:X225)</f>
        <v>36000</v>
      </c>
      <c r="Y226" s="365">
        <f>SUM(Y213:Y225)</f>
        <v>0</v>
      </c>
      <c r="Z226" s="365">
        <f>SUM(Z213:Z225)</f>
        <v>37010</v>
      </c>
      <c r="AA226" s="340"/>
      <c r="AB226" s="340"/>
      <c r="AC226" s="340"/>
      <c r="AD226" s="340"/>
      <c r="AE226" s="587"/>
      <c r="AF226" s="364"/>
      <c r="AG226" s="365">
        <f>SUM(AG213:AG225)</f>
        <v>45000</v>
      </c>
      <c r="AH226" s="365">
        <f>SUM(AH213:AH225)</f>
        <v>0</v>
      </c>
      <c r="AI226" s="365">
        <f>SUM(AI213:AI225)</f>
        <v>45010</v>
      </c>
      <c r="AJ226" s="340"/>
      <c r="AK226" s="340"/>
      <c r="AL226" s="340"/>
      <c r="AM226" s="365"/>
      <c r="AN226" s="340"/>
    </row>
    <row r="227" spans="1:40" x14ac:dyDescent="0.25">
      <c r="A227" s="404"/>
      <c r="B227" s="330"/>
      <c r="C227" s="344"/>
      <c r="D227" s="345"/>
      <c r="E227" s="345"/>
      <c r="F227" s="345"/>
      <c r="G227" s="346"/>
      <c r="H227" s="346"/>
      <c r="I227" s="347"/>
      <c r="J227" s="346"/>
      <c r="K227" s="346"/>
      <c r="L227" s="588"/>
      <c r="M227" s="346"/>
      <c r="N227" s="345"/>
      <c r="O227" s="345"/>
      <c r="P227" s="345"/>
      <c r="Q227" s="346"/>
      <c r="R227" s="346"/>
      <c r="S227" s="346"/>
      <c r="T227" s="346"/>
      <c r="U227" s="346"/>
      <c r="V227" s="588"/>
      <c r="W227" s="346"/>
      <c r="X227" s="345"/>
      <c r="Y227" s="345"/>
      <c r="Z227" s="345"/>
      <c r="AA227" s="346"/>
      <c r="AB227" s="346"/>
      <c r="AC227" s="346"/>
      <c r="AD227" s="346"/>
      <c r="AE227" s="588"/>
      <c r="AF227" s="346"/>
      <c r="AG227" s="345"/>
      <c r="AH227" s="345"/>
      <c r="AI227" s="345"/>
      <c r="AJ227" s="346"/>
      <c r="AK227" s="346"/>
      <c r="AL227" s="346"/>
      <c r="AM227" s="778"/>
      <c r="AN227" s="348"/>
    </row>
    <row r="228" spans="1:40" x14ac:dyDescent="0.25">
      <c r="A228" s="404"/>
      <c r="B228" s="331"/>
      <c r="C228" s="350"/>
      <c r="D228" s="351"/>
      <c r="E228" s="352"/>
      <c r="F228" s="353"/>
      <c r="G228" s="352"/>
      <c r="H228" s="353"/>
      <c r="I228" s="353"/>
      <c r="J228" s="353"/>
      <c r="K228" s="354"/>
      <c r="L228" s="584"/>
      <c r="M228" s="355" t="s">
        <v>42</v>
      </c>
      <c r="N228" s="356">
        <f>D241</f>
        <v>12000</v>
      </c>
      <c r="O228" s="356">
        <f>E241</f>
        <v>2580</v>
      </c>
      <c r="P228" s="356">
        <f>F241</f>
        <v>0</v>
      </c>
      <c r="Q228" s="352"/>
      <c r="R228" s="353"/>
      <c r="S228" s="353"/>
      <c r="T228" s="353"/>
      <c r="U228" s="354"/>
      <c r="V228" s="584"/>
      <c r="W228" s="355" t="s">
        <v>42</v>
      </c>
      <c r="X228" s="356">
        <f>N241</f>
        <v>24000</v>
      </c>
      <c r="Y228" s="356">
        <f>O241</f>
        <v>3720</v>
      </c>
      <c r="Z228" s="356">
        <f>P241</f>
        <v>0</v>
      </c>
      <c r="AA228" s="352"/>
      <c r="AB228" s="353"/>
      <c r="AC228" s="353"/>
      <c r="AD228" s="353"/>
      <c r="AE228" s="584"/>
      <c r="AF228" s="355" t="s">
        <v>42</v>
      </c>
      <c r="AG228" s="356">
        <f>X241</f>
        <v>36000</v>
      </c>
      <c r="AH228" s="356">
        <f>Y241</f>
        <v>3780</v>
      </c>
      <c r="AI228" s="356">
        <f>Z241</f>
        <v>39780</v>
      </c>
      <c r="AJ228" s="352"/>
      <c r="AK228" s="353"/>
      <c r="AL228" s="353"/>
      <c r="AM228" s="776" t="s">
        <v>221</v>
      </c>
      <c r="AN228" s="183" t="s">
        <v>36</v>
      </c>
    </row>
    <row r="229" spans="1:40" x14ac:dyDescent="0.25">
      <c r="A229" s="368" t="s">
        <v>10</v>
      </c>
      <c r="B229" s="332">
        <v>96</v>
      </c>
      <c r="C229" s="357" t="s">
        <v>19</v>
      </c>
      <c r="D229" s="124">
        <v>1000</v>
      </c>
      <c r="E229" s="124">
        <f t="shared" ref="E229:E238" si="13">E230+10</f>
        <v>270</v>
      </c>
      <c r="F229" s="124">
        <v>0</v>
      </c>
      <c r="G229" s="125" t="s">
        <v>38</v>
      </c>
      <c r="H229" s="125" t="s">
        <v>38</v>
      </c>
      <c r="I229" s="129" t="s">
        <v>38</v>
      </c>
      <c r="J229" s="125"/>
      <c r="K229" s="358"/>
      <c r="L229" s="585"/>
      <c r="M229" s="357" t="s">
        <v>19</v>
      </c>
      <c r="N229" s="124">
        <v>1000</v>
      </c>
      <c r="O229" s="124">
        <f t="shared" ref="O229:O238" si="14">O230+10</f>
        <v>150</v>
      </c>
      <c r="P229" s="124">
        <v>0</v>
      </c>
      <c r="Q229" s="125" t="s">
        <v>38</v>
      </c>
      <c r="R229" s="125" t="s">
        <v>38</v>
      </c>
      <c r="S229" s="129" t="s">
        <v>38</v>
      </c>
      <c r="T229" s="125"/>
      <c r="U229" s="358"/>
      <c r="V229" s="585"/>
      <c r="W229" s="357" t="s">
        <v>19</v>
      </c>
      <c r="X229" s="124">
        <v>1000</v>
      </c>
      <c r="Y229" s="124">
        <f>Y230+10</f>
        <v>30</v>
      </c>
      <c r="Z229" s="124">
        <v>0</v>
      </c>
      <c r="AA229" s="125" t="s">
        <v>38</v>
      </c>
      <c r="AB229" s="125" t="s">
        <v>38</v>
      </c>
      <c r="AC229" s="129" t="s">
        <v>38</v>
      </c>
      <c r="AD229" s="426"/>
      <c r="AE229" s="585"/>
      <c r="AF229" s="357" t="s">
        <v>19</v>
      </c>
      <c r="AG229" s="124">
        <v>1000</v>
      </c>
      <c r="AH229" s="124"/>
      <c r="AI229" s="124">
        <v>1000</v>
      </c>
      <c r="AJ229" s="125" t="s">
        <v>44</v>
      </c>
      <c r="AK229" s="125">
        <v>3227</v>
      </c>
      <c r="AL229" s="129">
        <v>44930</v>
      </c>
      <c r="AM229" s="341">
        <f>AG241+AH241-AI241</f>
        <v>-8100</v>
      </c>
      <c r="AN229" s="342" t="s">
        <v>969</v>
      </c>
    </row>
    <row r="230" spans="1:40" ht="21" customHeight="1" x14ac:dyDescent="0.25">
      <c r="A230" s="359"/>
      <c r="B230" s="877" t="s">
        <v>112</v>
      </c>
      <c r="C230" s="357" t="s">
        <v>20</v>
      </c>
      <c r="D230" s="124">
        <v>1000</v>
      </c>
      <c r="E230" s="124">
        <f t="shared" si="13"/>
        <v>260</v>
      </c>
      <c r="F230" s="124">
        <v>0</v>
      </c>
      <c r="G230" s="125" t="s">
        <v>38</v>
      </c>
      <c r="H230" s="125" t="s">
        <v>38</v>
      </c>
      <c r="I230" s="129" t="s">
        <v>38</v>
      </c>
      <c r="J230" s="125"/>
      <c r="K230" s="358"/>
      <c r="L230" s="585"/>
      <c r="M230" s="357" t="s">
        <v>20</v>
      </c>
      <c r="N230" s="124">
        <v>1000</v>
      </c>
      <c r="O230" s="124">
        <f t="shared" si="14"/>
        <v>140</v>
      </c>
      <c r="P230" s="124">
        <v>0</v>
      </c>
      <c r="Q230" s="125" t="s">
        <v>38</v>
      </c>
      <c r="R230" s="125" t="s">
        <v>38</v>
      </c>
      <c r="S230" s="129" t="s">
        <v>38</v>
      </c>
      <c r="T230" s="125"/>
      <c r="U230" s="358"/>
      <c r="V230" s="585"/>
      <c r="W230" s="357" t="s">
        <v>20</v>
      </c>
      <c r="X230" s="124">
        <v>1000</v>
      </c>
      <c r="Y230" s="124">
        <f>Y231+10</f>
        <v>20</v>
      </c>
      <c r="Z230" s="124">
        <v>0</v>
      </c>
      <c r="AA230" s="125" t="s">
        <v>38</v>
      </c>
      <c r="AB230" s="125" t="s">
        <v>38</v>
      </c>
      <c r="AC230" s="129" t="s">
        <v>38</v>
      </c>
      <c r="AD230" s="629"/>
      <c r="AE230" s="585"/>
      <c r="AF230" s="357" t="s">
        <v>20</v>
      </c>
      <c r="AG230" s="124">
        <v>1000</v>
      </c>
      <c r="AH230" s="124"/>
      <c r="AI230" s="124">
        <v>1000</v>
      </c>
      <c r="AJ230" s="125" t="s">
        <v>44</v>
      </c>
      <c r="AK230" s="125">
        <v>3378</v>
      </c>
      <c r="AL230" s="129">
        <v>44961</v>
      </c>
      <c r="AM230" s="336"/>
      <c r="AN230" s="335"/>
    </row>
    <row r="231" spans="1:40" x14ac:dyDescent="0.25">
      <c r="A231" s="359"/>
      <c r="B231" s="877"/>
      <c r="C231" s="357" t="s">
        <v>21</v>
      </c>
      <c r="D231" s="124">
        <v>1000</v>
      </c>
      <c r="E231" s="124">
        <f t="shared" si="13"/>
        <v>250</v>
      </c>
      <c r="F231" s="124">
        <v>0</v>
      </c>
      <c r="G231" s="125" t="s">
        <v>38</v>
      </c>
      <c r="H231" s="125" t="s">
        <v>38</v>
      </c>
      <c r="I231" s="129" t="s">
        <v>38</v>
      </c>
      <c r="J231" s="125"/>
      <c r="K231" s="358"/>
      <c r="L231" s="585"/>
      <c r="M231" s="357" t="s">
        <v>21</v>
      </c>
      <c r="N231" s="124">
        <v>1000</v>
      </c>
      <c r="O231" s="124">
        <f t="shared" si="14"/>
        <v>130</v>
      </c>
      <c r="P231" s="124">
        <v>0</v>
      </c>
      <c r="Q231" s="125" t="s">
        <v>38</v>
      </c>
      <c r="R231" s="125" t="s">
        <v>38</v>
      </c>
      <c r="S231" s="129" t="s">
        <v>38</v>
      </c>
      <c r="T231" s="125"/>
      <c r="U231" s="358"/>
      <c r="V231" s="585"/>
      <c r="W231" s="357" t="s">
        <v>21</v>
      </c>
      <c r="X231" s="124">
        <v>1000</v>
      </c>
      <c r="Y231" s="124">
        <f>Y232+10</f>
        <v>10</v>
      </c>
      <c r="Z231" s="124">
        <v>0</v>
      </c>
      <c r="AA231" s="125" t="s">
        <v>38</v>
      </c>
      <c r="AB231" s="125" t="s">
        <v>38</v>
      </c>
      <c r="AC231" s="129" t="s">
        <v>38</v>
      </c>
      <c r="AD231" s="629"/>
      <c r="AE231" s="585"/>
      <c r="AF231" s="357" t="s">
        <v>21</v>
      </c>
      <c r="AG231" s="124">
        <v>1000</v>
      </c>
      <c r="AH231" s="124"/>
      <c r="AI231" s="124">
        <v>1000</v>
      </c>
      <c r="AJ231" s="125" t="s">
        <v>44</v>
      </c>
      <c r="AK231" s="125">
        <v>3535</v>
      </c>
      <c r="AL231" s="129">
        <v>44989</v>
      </c>
      <c r="AM231" s="336"/>
      <c r="AN231" s="335"/>
    </row>
    <row r="232" spans="1:40" x14ac:dyDescent="0.25">
      <c r="A232" s="359"/>
      <c r="B232" s="877"/>
      <c r="C232" s="357" t="s">
        <v>22</v>
      </c>
      <c r="D232" s="124">
        <v>1000</v>
      </c>
      <c r="E232" s="124">
        <f t="shared" si="13"/>
        <v>240</v>
      </c>
      <c r="F232" s="124">
        <v>0</v>
      </c>
      <c r="G232" s="125" t="s">
        <v>38</v>
      </c>
      <c r="H232" s="125" t="s">
        <v>38</v>
      </c>
      <c r="I232" s="129" t="s">
        <v>38</v>
      </c>
      <c r="J232" s="125"/>
      <c r="K232" s="358"/>
      <c r="L232" s="585"/>
      <c r="M232" s="357" t="s">
        <v>22</v>
      </c>
      <c r="N232" s="124">
        <v>1000</v>
      </c>
      <c r="O232" s="124">
        <f t="shared" si="14"/>
        <v>120</v>
      </c>
      <c r="P232" s="124">
        <v>0</v>
      </c>
      <c r="Q232" s="125" t="s">
        <v>38</v>
      </c>
      <c r="R232" s="125" t="s">
        <v>38</v>
      </c>
      <c r="S232" s="129" t="s">
        <v>38</v>
      </c>
      <c r="T232" s="125"/>
      <c r="U232" s="358"/>
      <c r="V232" s="585"/>
      <c r="W232" s="357" t="s">
        <v>22</v>
      </c>
      <c r="X232" s="124">
        <v>1000</v>
      </c>
      <c r="Y232" s="124">
        <v>0</v>
      </c>
      <c r="Z232" s="124">
        <v>31780</v>
      </c>
      <c r="AA232" s="125" t="s">
        <v>38</v>
      </c>
      <c r="AB232" s="125">
        <v>2252</v>
      </c>
      <c r="AC232" s="129">
        <v>44664</v>
      </c>
      <c r="AD232" s="629"/>
      <c r="AE232" s="585"/>
      <c r="AF232" s="357" t="s">
        <v>22</v>
      </c>
      <c r="AG232" s="124">
        <v>1000</v>
      </c>
      <c r="AH232" s="124"/>
      <c r="AI232" s="124">
        <v>17100</v>
      </c>
      <c r="AJ232" s="125" t="s">
        <v>44</v>
      </c>
      <c r="AK232" s="125">
        <v>3584</v>
      </c>
      <c r="AL232" s="129">
        <v>45020</v>
      </c>
      <c r="AM232" s="336"/>
      <c r="AN232" s="335"/>
    </row>
    <row r="233" spans="1:40" x14ac:dyDescent="0.25">
      <c r="A233" s="359"/>
      <c r="B233" s="877"/>
      <c r="C233" s="357" t="s">
        <v>23</v>
      </c>
      <c r="D233" s="124">
        <v>1000</v>
      </c>
      <c r="E233" s="124">
        <f t="shared" si="13"/>
        <v>230</v>
      </c>
      <c r="F233" s="124">
        <v>0</v>
      </c>
      <c r="G233" s="125" t="s">
        <v>38</v>
      </c>
      <c r="H233" s="125" t="s">
        <v>38</v>
      </c>
      <c r="I233" s="129" t="s">
        <v>38</v>
      </c>
      <c r="J233" s="125"/>
      <c r="K233" s="358"/>
      <c r="L233" s="585"/>
      <c r="M233" s="357" t="s">
        <v>23</v>
      </c>
      <c r="N233" s="124">
        <v>1000</v>
      </c>
      <c r="O233" s="124">
        <f t="shared" si="14"/>
        <v>110</v>
      </c>
      <c r="P233" s="124">
        <v>0</v>
      </c>
      <c r="Q233" s="125" t="s">
        <v>38</v>
      </c>
      <c r="R233" s="125" t="s">
        <v>38</v>
      </c>
      <c r="S233" s="129" t="s">
        <v>38</v>
      </c>
      <c r="T233" s="125"/>
      <c r="U233" s="358"/>
      <c r="V233" s="585"/>
      <c r="W233" s="357" t="s">
        <v>23</v>
      </c>
      <c r="X233" s="124">
        <v>1000</v>
      </c>
      <c r="Y233" s="124">
        <v>0</v>
      </c>
      <c r="Z233" s="124">
        <v>1000</v>
      </c>
      <c r="AA233" s="125" t="s">
        <v>38</v>
      </c>
      <c r="AB233" s="125">
        <v>2289</v>
      </c>
      <c r="AC233" s="129">
        <v>44684</v>
      </c>
      <c r="AD233" s="629"/>
      <c r="AE233" s="585"/>
      <c r="AF233" s="357" t="s">
        <v>23</v>
      </c>
      <c r="AG233" s="124">
        <v>1000</v>
      </c>
      <c r="AH233" s="124"/>
      <c r="AI233" s="124"/>
      <c r="AJ233" s="125"/>
      <c r="AK233" s="125"/>
      <c r="AL233" s="129"/>
      <c r="AM233" s="336" t="s">
        <v>985</v>
      </c>
      <c r="AN233" s="335"/>
    </row>
    <row r="234" spans="1:40" x14ac:dyDescent="0.25">
      <c r="A234" s="359"/>
      <c r="B234" s="877"/>
      <c r="C234" s="357" t="s">
        <v>24</v>
      </c>
      <c r="D234" s="124">
        <v>1000</v>
      </c>
      <c r="E234" s="124">
        <f t="shared" si="13"/>
        <v>220</v>
      </c>
      <c r="F234" s="124">
        <v>0</v>
      </c>
      <c r="G234" s="125" t="s">
        <v>38</v>
      </c>
      <c r="H234" s="125" t="s">
        <v>38</v>
      </c>
      <c r="I234" s="129" t="s">
        <v>38</v>
      </c>
      <c r="J234" s="125"/>
      <c r="K234" s="358"/>
      <c r="L234" s="585"/>
      <c r="M234" s="357" t="s">
        <v>24</v>
      </c>
      <c r="N234" s="124">
        <v>1000</v>
      </c>
      <c r="O234" s="124">
        <f t="shared" si="14"/>
        <v>100</v>
      </c>
      <c r="P234" s="124">
        <v>0</v>
      </c>
      <c r="Q234" s="125" t="s">
        <v>38</v>
      </c>
      <c r="R234" s="125" t="s">
        <v>38</v>
      </c>
      <c r="S234" s="129" t="s">
        <v>38</v>
      </c>
      <c r="T234" s="125"/>
      <c r="U234" s="358"/>
      <c r="V234" s="585"/>
      <c r="W234" s="357" t="s">
        <v>24</v>
      </c>
      <c r="X234" s="124">
        <v>1000</v>
      </c>
      <c r="Y234" s="124">
        <v>0</v>
      </c>
      <c r="Z234" s="124">
        <v>1000</v>
      </c>
      <c r="AA234" s="125" t="s">
        <v>44</v>
      </c>
      <c r="AB234" s="125">
        <v>2373</v>
      </c>
      <c r="AC234" s="129">
        <v>44717</v>
      </c>
      <c r="AD234" s="629"/>
      <c r="AE234" s="585"/>
      <c r="AF234" s="357" t="s">
        <v>24</v>
      </c>
      <c r="AG234" s="124">
        <v>1000</v>
      </c>
      <c r="AH234" s="124"/>
      <c r="AI234" s="124"/>
      <c r="AJ234" s="125"/>
      <c r="AK234" s="125"/>
      <c r="AL234" s="129"/>
      <c r="AM234" s="336"/>
      <c r="AN234" s="335"/>
    </row>
    <row r="235" spans="1:40" x14ac:dyDescent="0.25">
      <c r="A235" s="359"/>
      <c r="B235" s="877"/>
      <c r="C235" s="357" t="s">
        <v>25</v>
      </c>
      <c r="D235" s="124">
        <v>1000</v>
      </c>
      <c r="E235" s="124">
        <f t="shared" si="13"/>
        <v>210</v>
      </c>
      <c r="F235" s="124">
        <v>0</v>
      </c>
      <c r="G235" s="125" t="s">
        <v>38</v>
      </c>
      <c r="H235" s="125" t="s">
        <v>38</v>
      </c>
      <c r="I235" s="129" t="s">
        <v>38</v>
      </c>
      <c r="J235" s="125"/>
      <c r="K235" s="358"/>
      <c r="L235" s="585"/>
      <c r="M235" s="357" t="s">
        <v>25</v>
      </c>
      <c r="N235" s="124">
        <v>1000</v>
      </c>
      <c r="O235" s="124">
        <f t="shared" si="14"/>
        <v>90</v>
      </c>
      <c r="P235" s="124">
        <v>0</v>
      </c>
      <c r="Q235" s="125" t="s">
        <v>38</v>
      </c>
      <c r="R235" s="125" t="s">
        <v>38</v>
      </c>
      <c r="S235" s="129" t="s">
        <v>38</v>
      </c>
      <c r="T235" s="125"/>
      <c r="U235" s="358"/>
      <c r="V235" s="585"/>
      <c r="W235" s="357" t="s">
        <v>25</v>
      </c>
      <c r="X235" s="124">
        <v>1000</v>
      </c>
      <c r="Y235" s="124">
        <v>0</v>
      </c>
      <c r="Z235" s="124">
        <v>1000</v>
      </c>
      <c r="AA235" s="125" t="s">
        <v>44</v>
      </c>
      <c r="AB235" s="125">
        <v>2481</v>
      </c>
      <c r="AC235" s="129">
        <v>44745</v>
      </c>
      <c r="AD235" s="629"/>
      <c r="AE235" s="585"/>
      <c r="AF235" s="357" t="s">
        <v>25</v>
      </c>
      <c r="AG235" s="124">
        <v>1000</v>
      </c>
      <c r="AH235" s="124"/>
      <c r="AI235" s="124"/>
      <c r="AJ235" s="125"/>
      <c r="AK235" s="125"/>
      <c r="AL235" s="129"/>
      <c r="AM235" s="336"/>
      <c r="AN235" s="335"/>
    </row>
    <row r="236" spans="1:40" x14ac:dyDescent="0.25">
      <c r="A236" s="359"/>
      <c r="B236" s="877"/>
      <c r="C236" s="357" t="s">
        <v>26</v>
      </c>
      <c r="D236" s="124">
        <v>1000</v>
      </c>
      <c r="E236" s="124">
        <f t="shared" si="13"/>
        <v>200</v>
      </c>
      <c r="F236" s="124">
        <v>0</v>
      </c>
      <c r="G236" s="125" t="s">
        <v>38</v>
      </c>
      <c r="H236" s="125" t="s">
        <v>38</v>
      </c>
      <c r="I236" s="129" t="s">
        <v>38</v>
      </c>
      <c r="J236" s="125"/>
      <c r="K236" s="358"/>
      <c r="L236" s="585"/>
      <c r="M236" s="357" t="s">
        <v>26</v>
      </c>
      <c r="N236" s="124">
        <v>1000</v>
      </c>
      <c r="O236" s="124">
        <f t="shared" si="14"/>
        <v>80</v>
      </c>
      <c r="P236" s="124">
        <v>0</v>
      </c>
      <c r="Q236" s="125" t="s">
        <v>38</v>
      </c>
      <c r="R236" s="125" t="s">
        <v>38</v>
      </c>
      <c r="S236" s="129" t="s">
        <v>38</v>
      </c>
      <c r="T236" s="125"/>
      <c r="U236" s="358"/>
      <c r="V236" s="585"/>
      <c r="W236" s="357" t="s">
        <v>26</v>
      </c>
      <c r="X236" s="124">
        <v>1000</v>
      </c>
      <c r="Y236" s="124">
        <v>0</v>
      </c>
      <c r="Z236" s="124">
        <v>1000</v>
      </c>
      <c r="AA236" s="125" t="s">
        <v>44</v>
      </c>
      <c r="AB236" s="125">
        <v>2589</v>
      </c>
      <c r="AC236" s="129">
        <v>44777</v>
      </c>
      <c r="AD236" s="629"/>
      <c r="AE236" s="585"/>
      <c r="AF236" s="357" t="s">
        <v>26</v>
      </c>
      <c r="AG236" s="124">
        <v>1000</v>
      </c>
      <c r="AH236" s="124"/>
      <c r="AI236" s="124"/>
      <c r="AJ236" s="125"/>
      <c r="AK236" s="125"/>
      <c r="AL236" s="129"/>
      <c r="AM236" s="336"/>
      <c r="AN236" s="335"/>
    </row>
    <row r="237" spans="1:40" x14ac:dyDescent="0.25">
      <c r="A237" s="359"/>
      <c r="B237" s="877"/>
      <c r="C237" s="357" t="s">
        <v>27</v>
      </c>
      <c r="D237" s="124">
        <v>1000</v>
      </c>
      <c r="E237" s="124">
        <f t="shared" si="13"/>
        <v>190</v>
      </c>
      <c r="F237" s="124">
        <v>0</v>
      </c>
      <c r="G237" s="125" t="s">
        <v>38</v>
      </c>
      <c r="H237" s="125" t="s">
        <v>38</v>
      </c>
      <c r="I237" s="129" t="s">
        <v>38</v>
      </c>
      <c r="J237" s="125"/>
      <c r="K237" s="358"/>
      <c r="L237" s="585"/>
      <c r="M237" s="357" t="s">
        <v>27</v>
      </c>
      <c r="N237" s="124">
        <v>1000</v>
      </c>
      <c r="O237" s="124">
        <f t="shared" si="14"/>
        <v>70</v>
      </c>
      <c r="P237" s="124">
        <v>0</v>
      </c>
      <c r="Q237" s="125" t="s">
        <v>38</v>
      </c>
      <c r="R237" s="125" t="s">
        <v>38</v>
      </c>
      <c r="S237" s="129" t="s">
        <v>38</v>
      </c>
      <c r="T237" s="125"/>
      <c r="U237" s="358"/>
      <c r="V237" s="585"/>
      <c r="W237" s="357" t="s">
        <v>27</v>
      </c>
      <c r="X237" s="124">
        <v>1000</v>
      </c>
      <c r="Y237" s="124">
        <v>0</v>
      </c>
      <c r="Z237" s="124">
        <v>1000</v>
      </c>
      <c r="AA237" s="125" t="s">
        <v>44</v>
      </c>
      <c r="AB237" s="125">
        <v>2811</v>
      </c>
      <c r="AC237" s="129">
        <v>44808</v>
      </c>
      <c r="AD237" s="629"/>
      <c r="AE237" s="585"/>
      <c r="AF237" s="357" t="s">
        <v>27</v>
      </c>
      <c r="AG237" s="124">
        <v>1000</v>
      </c>
      <c r="AH237" s="124"/>
      <c r="AI237" s="124"/>
      <c r="AJ237" s="125"/>
      <c r="AK237" s="125"/>
      <c r="AL237" s="129"/>
      <c r="AM237" s="336"/>
      <c r="AN237" s="335"/>
    </row>
    <row r="238" spans="1:40" x14ac:dyDescent="0.25">
      <c r="A238" s="359"/>
      <c r="B238" s="877"/>
      <c r="C238" s="357" t="s">
        <v>28</v>
      </c>
      <c r="D238" s="124">
        <v>1000</v>
      </c>
      <c r="E238" s="124">
        <f t="shared" si="13"/>
        <v>180</v>
      </c>
      <c r="F238" s="124">
        <v>0</v>
      </c>
      <c r="G238" s="125" t="s">
        <v>38</v>
      </c>
      <c r="H238" s="125" t="s">
        <v>38</v>
      </c>
      <c r="I238" s="129" t="s">
        <v>38</v>
      </c>
      <c r="J238" s="125"/>
      <c r="K238" s="358"/>
      <c r="L238" s="585"/>
      <c r="M238" s="357" t="s">
        <v>28</v>
      </c>
      <c r="N238" s="124">
        <v>1000</v>
      </c>
      <c r="O238" s="124">
        <f t="shared" si="14"/>
        <v>60</v>
      </c>
      <c r="P238" s="124">
        <v>0</v>
      </c>
      <c r="Q238" s="125" t="s">
        <v>38</v>
      </c>
      <c r="R238" s="125" t="s">
        <v>38</v>
      </c>
      <c r="S238" s="129" t="s">
        <v>38</v>
      </c>
      <c r="T238" s="125"/>
      <c r="U238" s="358"/>
      <c r="V238" s="585"/>
      <c r="W238" s="357" t="s">
        <v>28</v>
      </c>
      <c r="X238" s="124">
        <v>1000</v>
      </c>
      <c r="Y238" s="124">
        <v>0</v>
      </c>
      <c r="Z238" s="124">
        <v>1000</v>
      </c>
      <c r="AA238" s="125" t="s">
        <v>44</v>
      </c>
      <c r="AB238" s="125">
        <v>2904</v>
      </c>
      <c r="AC238" s="129">
        <v>44838</v>
      </c>
      <c r="AD238" s="629"/>
      <c r="AE238" s="585"/>
      <c r="AF238" s="357" t="s">
        <v>28</v>
      </c>
      <c r="AG238" s="124">
        <v>1000</v>
      </c>
      <c r="AH238" s="124"/>
      <c r="AI238" s="124"/>
      <c r="AJ238" s="125"/>
      <c r="AK238" s="125"/>
      <c r="AL238" s="129"/>
      <c r="AM238" s="336"/>
      <c r="AN238" s="335"/>
    </row>
    <row r="239" spans="1:40" x14ac:dyDescent="0.25">
      <c r="A239" s="359"/>
      <c r="B239" s="877"/>
      <c r="C239" s="357" t="s">
        <v>29</v>
      </c>
      <c r="D239" s="124">
        <v>1000</v>
      </c>
      <c r="E239" s="124">
        <f>E240+10</f>
        <v>170</v>
      </c>
      <c r="F239" s="124">
        <v>0</v>
      </c>
      <c r="G239" s="125" t="s">
        <v>38</v>
      </c>
      <c r="H239" s="125" t="s">
        <v>38</v>
      </c>
      <c r="I239" s="129" t="s">
        <v>38</v>
      </c>
      <c r="J239" s="125"/>
      <c r="K239" s="358"/>
      <c r="L239" s="585"/>
      <c r="M239" s="357" t="s">
        <v>29</v>
      </c>
      <c r="N239" s="124">
        <v>1000</v>
      </c>
      <c r="O239" s="124">
        <f>O240+10</f>
        <v>50</v>
      </c>
      <c r="P239" s="124">
        <v>0</v>
      </c>
      <c r="Q239" s="125" t="s">
        <v>38</v>
      </c>
      <c r="R239" s="125" t="s">
        <v>38</v>
      </c>
      <c r="S239" s="129" t="s">
        <v>38</v>
      </c>
      <c r="T239" s="125"/>
      <c r="U239" s="358"/>
      <c r="V239" s="585"/>
      <c r="W239" s="357" t="s">
        <v>29</v>
      </c>
      <c r="X239" s="124">
        <v>1000</v>
      </c>
      <c r="Y239" s="124">
        <v>0</v>
      </c>
      <c r="Z239" s="124">
        <v>1000</v>
      </c>
      <c r="AA239" s="125" t="s">
        <v>44</v>
      </c>
      <c r="AB239" s="125">
        <v>2998</v>
      </c>
      <c r="AC239" s="129">
        <v>44869</v>
      </c>
      <c r="AD239" s="629"/>
      <c r="AE239" s="585"/>
      <c r="AF239" s="357" t="s">
        <v>29</v>
      </c>
      <c r="AG239" s="124">
        <v>1000</v>
      </c>
      <c r="AH239" s="124"/>
      <c r="AI239" s="124"/>
      <c r="AJ239" s="125"/>
      <c r="AK239" s="125"/>
      <c r="AL239" s="129"/>
      <c r="AM239" s="336"/>
      <c r="AN239" s="335"/>
    </row>
    <row r="240" spans="1:40" x14ac:dyDescent="0.25">
      <c r="A240" s="359"/>
      <c r="B240" s="877"/>
      <c r="C240" s="360" t="s">
        <v>30</v>
      </c>
      <c r="D240" s="278">
        <v>1000</v>
      </c>
      <c r="E240" s="124">
        <f>O229+10</f>
        <v>160</v>
      </c>
      <c r="F240" s="124">
        <v>0</v>
      </c>
      <c r="G240" s="125" t="s">
        <v>38</v>
      </c>
      <c r="H240" s="125" t="s">
        <v>38</v>
      </c>
      <c r="I240" s="129" t="s">
        <v>38</v>
      </c>
      <c r="J240" s="361"/>
      <c r="K240" s="362"/>
      <c r="L240" s="586"/>
      <c r="M240" s="360" t="s">
        <v>30</v>
      </c>
      <c r="N240" s="278">
        <v>1000</v>
      </c>
      <c r="O240" s="124">
        <f>Y229+10</f>
        <v>40</v>
      </c>
      <c r="P240" s="124">
        <v>0</v>
      </c>
      <c r="Q240" s="125" t="s">
        <v>38</v>
      </c>
      <c r="R240" s="125" t="s">
        <v>38</v>
      </c>
      <c r="S240" s="129" t="s">
        <v>38</v>
      </c>
      <c r="T240" s="125"/>
      <c r="U240" s="358"/>
      <c r="V240" s="586"/>
      <c r="W240" s="360" t="s">
        <v>30</v>
      </c>
      <c r="X240" s="278">
        <v>1000</v>
      </c>
      <c r="Y240" s="124">
        <v>0</v>
      </c>
      <c r="Z240" s="124">
        <v>1000</v>
      </c>
      <c r="AA240" s="125" t="s">
        <v>44</v>
      </c>
      <c r="AB240" s="125">
        <v>3135</v>
      </c>
      <c r="AC240" s="129">
        <v>44905</v>
      </c>
      <c r="AD240" s="629"/>
      <c r="AE240" s="586"/>
      <c r="AF240" s="360" t="s">
        <v>30</v>
      </c>
      <c r="AG240" s="124">
        <v>1000</v>
      </c>
      <c r="AH240" s="124"/>
      <c r="AI240" s="124"/>
      <c r="AJ240" s="125"/>
      <c r="AK240" s="125"/>
      <c r="AL240" s="129"/>
      <c r="AM240" s="338"/>
      <c r="AN240" s="339"/>
    </row>
    <row r="241" spans="1:40" ht="24" thickBot="1" x14ac:dyDescent="0.3">
      <c r="A241" s="363"/>
      <c r="B241" s="878"/>
      <c r="C241" s="364"/>
      <c r="D241" s="365">
        <f>SUM(D229:D240)</f>
        <v>12000</v>
      </c>
      <c r="E241" s="365">
        <f>SUM(E229:E240)</f>
        <v>2580</v>
      </c>
      <c r="F241" s="365">
        <f>SUM(F229:F240)</f>
        <v>0</v>
      </c>
      <c r="G241" s="340"/>
      <c r="H241" s="340"/>
      <c r="I241" s="366"/>
      <c r="J241" s="340"/>
      <c r="K241" s="367"/>
      <c r="L241" s="612"/>
      <c r="M241" s="364"/>
      <c r="N241" s="365">
        <f>SUM(N228:N240)</f>
        <v>24000</v>
      </c>
      <c r="O241" s="365">
        <f>SUM(O228:O240)</f>
        <v>3720</v>
      </c>
      <c r="P241" s="365">
        <f>SUM(P228:P240)</f>
        <v>0</v>
      </c>
      <c r="Q241" s="340"/>
      <c r="R241" s="340"/>
      <c r="S241" s="340"/>
      <c r="T241" s="340"/>
      <c r="U241" s="367"/>
      <c r="V241" s="612"/>
      <c r="W241" s="364"/>
      <c r="X241" s="365">
        <f>SUM(X228:X240)</f>
        <v>36000</v>
      </c>
      <c r="Y241" s="365">
        <f>SUM(Y228:Y240)</f>
        <v>3780</v>
      </c>
      <c r="Z241" s="365">
        <f>SUM(Z228:Z240)</f>
        <v>39780</v>
      </c>
      <c r="AA241" s="340"/>
      <c r="AB241" s="340"/>
      <c r="AC241" s="340"/>
      <c r="AD241" s="340"/>
      <c r="AE241" s="612"/>
      <c r="AF241" s="364"/>
      <c r="AG241" s="365">
        <f>SUM(AG228:AG240)</f>
        <v>48000</v>
      </c>
      <c r="AH241" s="365">
        <f>SUM(AH228:AH240)</f>
        <v>3780</v>
      </c>
      <c r="AI241" s="365">
        <f>SUM(AI228:AI240)</f>
        <v>59880</v>
      </c>
      <c r="AJ241" s="340"/>
      <c r="AK241" s="340"/>
      <c r="AL241" s="340"/>
      <c r="AM241" s="365"/>
      <c r="AN241" s="340"/>
    </row>
  </sheetData>
  <sheetProtection algorithmName="SHA-512" hashValue="+6Tgd8LKNK75+L37xl2jiJegOr7jU+E0X+weYdpacwoWCbYAqxVm/jhB44TPG3xEQrjPBgM+HH24Dsd/7kFH0Q==" saltValue="3x8rjp/MRjI+Kzwpml7R9w==" spinCount="100000" sheet="1" objects="1" scenarios="1" selectLockedCells="1" selectUnlockedCells="1"/>
  <mergeCells count="16">
    <mergeCell ref="B185:B196"/>
    <mergeCell ref="B200:B211"/>
    <mergeCell ref="B215:B226"/>
    <mergeCell ref="B230:B241"/>
    <mergeCell ref="B95:B106"/>
    <mergeCell ref="B110:B121"/>
    <mergeCell ref="B125:B136"/>
    <mergeCell ref="B140:B151"/>
    <mergeCell ref="B155:B166"/>
    <mergeCell ref="B170:B181"/>
    <mergeCell ref="B80:B91"/>
    <mergeCell ref="B5:B16"/>
    <mergeCell ref="B20:B31"/>
    <mergeCell ref="B35:B46"/>
    <mergeCell ref="B50:B61"/>
    <mergeCell ref="B65:B76"/>
  </mergeCells>
  <pageMargins left="0.39370078740157483" right="0" top="0.11811023622047245" bottom="0.11811023622047245" header="0" footer="0"/>
  <pageSetup paperSize="9" scale="29" orientation="landscape" r:id="rId1"/>
  <rowBreaks count="3" manualBreakCount="3">
    <brk id="61" max="37" man="1"/>
    <brk id="121" max="37" man="1"/>
    <brk id="181" max="3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N241"/>
  <sheetViews>
    <sheetView view="pageBreakPreview" topLeftCell="J1" zoomScale="60" zoomScaleNormal="55" workbookViewId="0">
      <pane ySplit="1" topLeftCell="A230" activePane="bottomLeft" state="frozen"/>
      <selection pane="bottomLeft" activeCell="AN170" sqref="AN170"/>
    </sheetView>
  </sheetViews>
  <sheetFormatPr defaultRowHeight="23.25" x14ac:dyDescent="0.25"/>
  <cols>
    <col min="1" max="1" width="7.7109375" style="63" bestFit="1" customWidth="1"/>
    <col min="2" max="2" width="11.5703125" style="109" customWidth="1"/>
    <col min="3" max="3" width="7.7109375" style="63" customWidth="1"/>
    <col min="4" max="4" width="16.28515625" style="94" customWidth="1"/>
    <col min="5" max="5" width="14.85546875" style="63" customWidth="1"/>
    <col min="6" max="6" width="16.28515625" style="63" customWidth="1"/>
    <col min="7" max="7" width="7" style="63" bestFit="1" customWidth="1"/>
    <col min="8" max="8" width="7.5703125" style="63" bestFit="1" customWidth="1"/>
    <col min="9" max="9" width="14.140625" style="63" customWidth="1"/>
    <col min="10" max="10" width="12.140625" style="63" bestFit="1" customWidth="1"/>
    <col min="11" max="11" width="12.28515625" style="63" bestFit="1" customWidth="1"/>
    <col min="12" max="12" width="1.85546875" style="63" customWidth="1"/>
    <col min="13" max="13" width="7.42578125" style="63" bestFit="1" customWidth="1"/>
    <col min="14" max="14" width="16.7109375" style="94" customWidth="1"/>
    <col min="15" max="15" width="14.85546875" style="63" bestFit="1" customWidth="1"/>
    <col min="16" max="16" width="16.7109375" style="63" bestFit="1" customWidth="1"/>
    <col min="17" max="17" width="7" style="63" bestFit="1" customWidth="1"/>
    <col min="18" max="18" width="7.5703125" style="63" bestFit="1" customWidth="1"/>
    <col min="19" max="19" width="13.28515625" style="63" bestFit="1" customWidth="1"/>
    <col min="20" max="20" width="12.140625" style="63" bestFit="1" customWidth="1"/>
    <col min="21" max="21" width="12.28515625" style="63" customWidth="1"/>
    <col min="22" max="22" width="1.42578125" style="63" customWidth="1"/>
    <col min="23" max="23" width="7.7109375" style="63" customWidth="1"/>
    <col min="24" max="24" width="16.7109375" style="94" customWidth="1"/>
    <col min="25" max="25" width="14.85546875" style="63" customWidth="1"/>
    <col min="26" max="26" width="16.7109375" style="63" bestFit="1" customWidth="1"/>
    <col min="27" max="27" width="7.28515625" style="63" bestFit="1" customWidth="1"/>
    <col min="28" max="28" width="7" style="63" bestFit="1" customWidth="1"/>
    <col min="29" max="29" width="14.140625" style="63" bestFit="1" customWidth="1"/>
    <col min="30" max="30" width="14.140625" style="63" customWidth="1"/>
    <col min="31" max="31" width="0.85546875" style="63" customWidth="1"/>
    <col min="32" max="32" width="7.7109375" style="63" bestFit="1" customWidth="1"/>
    <col min="33" max="33" width="16.7109375" style="94" customWidth="1"/>
    <col min="34" max="34" width="14.85546875" style="63" customWidth="1"/>
    <col min="35" max="35" width="16.7109375" style="63" bestFit="1" customWidth="1"/>
    <col min="36" max="36" width="7.28515625" style="63" bestFit="1" customWidth="1"/>
    <col min="37" max="37" width="7" style="63" bestFit="1" customWidth="1"/>
    <col min="38" max="38" width="14.140625" style="63" bestFit="1" customWidth="1"/>
    <col min="39" max="39" width="16.5703125" style="7" bestFit="1" customWidth="1"/>
    <col min="40" max="40" width="23.140625" style="1" customWidth="1"/>
    <col min="41" max="16384" width="9.140625" style="63"/>
  </cols>
  <sheetData>
    <row r="1" spans="1:40" ht="92.25" thickBot="1" x14ac:dyDescent="0.3">
      <c r="A1" s="57" t="s">
        <v>0</v>
      </c>
      <c r="B1" s="104" t="s">
        <v>1</v>
      </c>
      <c r="C1" s="58">
        <v>2020</v>
      </c>
      <c r="D1" s="96" t="s">
        <v>60</v>
      </c>
      <c r="E1" s="59" t="s">
        <v>39</v>
      </c>
      <c r="F1" s="60" t="s">
        <v>31</v>
      </c>
      <c r="G1" s="59" t="s">
        <v>34</v>
      </c>
      <c r="H1" s="59" t="s">
        <v>32</v>
      </c>
      <c r="I1" s="60" t="s">
        <v>33</v>
      </c>
      <c r="J1" s="60" t="s">
        <v>35</v>
      </c>
      <c r="K1" s="61" t="s">
        <v>36</v>
      </c>
      <c r="L1" s="582"/>
      <c r="M1" s="58">
        <v>2021</v>
      </c>
      <c r="N1" s="96" t="s">
        <v>60</v>
      </c>
      <c r="O1" s="59" t="s">
        <v>39</v>
      </c>
      <c r="P1" s="60" t="s">
        <v>31</v>
      </c>
      <c r="Q1" s="59" t="s">
        <v>34</v>
      </c>
      <c r="R1" s="59" t="s">
        <v>32</v>
      </c>
      <c r="S1" s="60" t="s">
        <v>33</v>
      </c>
      <c r="T1" s="60" t="s">
        <v>35</v>
      </c>
      <c r="U1" s="61" t="s">
        <v>36</v>
      </c>
      <c r="V1" s="582"/>
      <c r="W1" s="58">
        <v>2022</v>
      </c>
      <c r="X1" s="96" t="s">
        <v>60</v>
      </c>
      <c r="Y1" s="59" t="s">
        <v>39</v>
      </c>
      <c r="Z1" s="60" t="s">
        <v>31</v>
      </c>
      <c r="AA1" s="59" t="s">
        <v>34</v>
      </c>
      <c r="AB1" s="59" t="s">
        <v>32</v>
      </c>
      <c r="AC1" s="60" t="s">
        <v>33</v>
      </c>
      <c r="AD1" s="60" t="s">
        <v>36</v>
      </c>
      <c r="AE1" s="582"/>
      <c r="AF1" s="58">
        <v>2023</v>
      </c>
      <c r="AG1" s="96" t="s">
        <v>60</v>
      </c>
      <c r="AH1" s="59" t="s">
        <v>39</v>
      </c>
      <c r="AI1" s="60" t="s">
        <v>31</v>
      </c>
      <c r="AJ1" s="59" t="s">
        <v>34</v>
      </c>
      <c r="AK1" s="59" t="s">
        <v>32</v>
      </c>
      <c r="AL1" s="60" t="s">
        <v>33</v>
      </c>
      <c r="AM1" s="792" t="s">
        <v>35</v>
      </c>
      <c r="AN1" s="12" t="s">
        <v>36</v>
      </c>
    </row>
    <row r="2" spans="1:40" x14ac:dyDescent="0.25">
      <c r="A2" s="337"/>
      <c r="B2" s="330"/>
      <c r="C2" s="344"/>
      <c r="D2" s="345"/>
      <c r="E2" s="345"/>
      <c r="F2" s="345"/>
      <c r="G2" s="346"/>
      <c r="H2" s="346"/>
      <c r="I2" s="347"/>
      <c r="J2" s="346"/>
      <c r="K2" s="346"/>
      <c r="L2" s="583"/>
      <c r="M2" s="346"/>
      <c r="N2" s="345"/>
      <c r="O2" s="345"/>
      <c r="P2" s="345"/>
      <c r="Q2" s="346"/>
      <c r="R2" s="346"/>
      <c r="S2" s="346"/>
      <c r="T2" s="346"/>
      <c r="U2" s="346"/>
      <c r="V2" s="583"/>
      <c r="W2" s="346"/>
      <c r="X2" s="345"/>
      <c r="Y2" s="345"/>
      <c r="Z2" s="345"/>
      <c r="AA2" s="346"/>
      <c r="AB2" s="346"/>
      <c r="AC2" s="346"/>
      <c r="AD2" s="346"/>
      <c r="AE2" s="583"/>
      <c r="AF2" s="346"/>
      <c r="AG2" s="345"/>
      <c r="AH2" s="345"/>
      <c r="AI2" s="345"/>
      <c r="AJ2" s="346"/>
      <c r="AK2" s="346"/>
      <c r="AL2" s="346"/>
      <c r="AM2" s="778"/>
      <c r="AN2" s="348"/>
    </row>
    <row r="3" spans="1:40" ht="21" x14ac:dyDescent="0.25">
      <c r="A3" s="337"/>
      <c r="B3" s="331"/>
      <c r="C3" s="350"/>
      <c r="D3" s="351"/>
      <c r="E3" s="352"/>
      <c r="F3" s="353"/>
      <c r="G3" s="352"/>
      <c r="H3" s="353"/>
      <c r="I3" s="353"/>
      <c r="J3" s="353"/>
      <c r="K3" s="354"/>
      <c r="L3" s="584"/>
      <c r="M3" s="355" t="s">
        <v>42</v>
      </c>
      <c r="N3" s="356">
        <f>D16</f>
        <v>11500</v>
      </c>
      <c r="O3" s="356">
        <f>E16</f>
        <v>210</v>
      </c>
      <c r="P3" s="356">
        <f>F16</f>
        <v>12000</v>
      </c>
      <c r="Q3" s="352"/>
      <c r="R3" s="353"/>
      <c r="S3" s="353"/>
      <c r="T3" s="353"/>
      <c r="U3" s="354"/>
      <c r="V3" s="584"/>
      <c r="W3" s="355" t="s">
        <v>42</v>
      </c>
      <c r="X3" s="356">
        <f>N16</f>
        <v>23500</v>
      </c>
      <c r="Y3" s="356">
        <f>O16</f>
        <v>210</v>
      </c>
      <c r="Z3" s="356">
        <f>P16</f>
        <v>24000</v>
      </c>
      <c r="AA3" s="352"/>
      <c r="AB3" s="353"/>
      <c r="AC3" s="353"/>
      <c r="AD3" s="353"/>
      <c r="AE3" s="584"/>
      <c r="AF3" s="355" t="s">
        <v>42</v>
      </c>
      <c r="AG3" s="356">
        <f>X16</f>
        <v>35500</v>
      </c>
      <c r="AH3" s="356">
        <f>Y16</f>
        <v>210</v>
      </c>
      <c r="AI3" s="356">
        <f>Z16</f>
        <v>36210</v>
      </c>
      <c r="AJ3" s="352"/>
      <c r="AK3" s="353"/>
      <c r="AL3" s="353"/>
      <c r="AM3" s="776" t="s">
        <v>221</v>
      </c>
      <c r="AN3" s="183" t="s">
        <v>36</v>
      </c>
    </row>
    <row r="4" spans="1:40" x14ac:dyDescent="0.25">
      <c r="A4" s="368" t="s">
        <v>800</v>
      </c>
      <c r="B4" s="332">
        <v>97</v>
      </c>
      <c r="C4" s="357" t="s">
        <v>19</v>
      </c>
      <c r="D4" s="124">
        <v>1000</v>
      </c>
      <c r="E4" s="124">
        <f t="shared" ref="E4:E9" si="0">E5+10</f>
        <v>60</v>
      </c>
      <c r="F4" s="124">
        <v>0</v>
      </c>
      <c r="G4" s="125" t="s">
        <v>38</v>
      </c>
      <c r="H4" s="125" t="s">
        <v>38</v>
      </c>
      <c r="I4" s="129" t="s">
        <v>38</v>
      </c>
      <c r="J4" s="125"/>
      <c r="K4" s="358"/>
      <c r="L4" s="585"/>
      <c r="M4" s="357" t="s">
        <v>19</v>
      </c>
      <c r="N4" s="124">
        <v>1000</v>
      </c>
      <c r="O4" s="124">
        <v>0</v>
      </c>
      <c r="P4" s="124">
        <v>6000</v>
      </c>
      <c r="Q4" s="125" t="s">
        <v>38</v>
      </c>
      <c r="R4" s="125">
        <v>740</v>
      </c>
      <c r="S4" s="129">
        <v>44212</v>
      </c>
      <c r="T4" s="125"/>
      <c r="U4" s="358"/>
      <c r="V4" s="585"/>
      <c r="W4" s="357" t="s">
        <v>19</v>
      </c>
      <c r="X4" s="124">
        <v>1000</v>
      </c>
      <c r="Y4" s="124">
        <v>0</v>
      </c>
      <c r="Z4" s="124">
        <v>2000</v>
      </c>
      <c r="AA4" s="125" t="s">
        <v>38</v>
      </c>
      <c r="AB4" s="125">
        <v>1861</v>
      </c>
      <c r="AC4" s="129">
        <v>44576</v>
      </c>
      <c r="AD4" s="426"/>
      <c r="AE4" s="585"/>
      <c r="AF4" s="357" t="s">
        <v>19</v>
      </c>
      <c r="AG4" s="124">
        <v>1000</v>
      </c>
      <c r="AH4" s="124">
        <v>0</v>
      </c>
      <c r="AI4" s="124">
        <v>1000</v>
      </c>
      <c r="AJ4" s="125" t="s">
        <v>44</v>
      </c>
      <c r="AK4" s="125">
        <v>3343</v>
      </c>
      <c r="AL4" s="129">
        <v>44954</v>
      </c>
      <c r="AM4" s="341">
        <f>AG16+AH16-AI16</f>
        <v>0</v>
      </c>
      <c r="AN4" s="342" t="s">
        <v>1028</v>
      </c>
    </row>
    <row r="5" spans="1:40" ht="21" customHeight="1" x14ac:dyDescent="0.25">
      <c r="A5" s="369"/>
      <c r="B5" s="877" t="s">
        <v>243</v>
      </c>
      <c r="C5" s="357" t="s">
        <v>20</v>
      </c>
      <c r="D5" s="124">
        <v>1000</v>
      </c>
      <c r="E5" s="124">
        <f t="shared" si="0"/>
        <v>50</v>
      </c>
      <c r="F5" s="124">
        <v>0</v>
      </c>
      <c r="G5" s="125" t="s">
        <v>38</v>
      </c>
      <c r="H5" s="125" t="s">
        <v>38</v>
      </c>
      <c r="I5" s="129" t="s">
        <v>38</v>
      </c>
      <c r="J5" s="125"/>
      <c r="K5" s="358"/>
      <c r="L5" s="585"/>
      <c r="M5" s="357" t="s">
        <v>20</v>
      </c>
      <c r="N5" s="124">
        <v>1000</v>
      </c>
      <c r="O5" s="124">
        <v>0</v>
      </c>
      <c r="P5" s="124">
        <v>0</v>
      </c>
      <c r="Q5" s="125" t="s">
        <v>38</v>
      </c>
      <c r="R5" s="125" t="s">
        <v>38</v>
      </c>
      <c r="S5" s="129" t="s">
        <v>38</v>
      </c>
      <c r="T5" s="125"/>
      <c r="U5" s="358"/>
      <c r="V5" s="585"/>
      <c r="W5" s="357" t="s">
        <v>20</v>
      </c>
      <c r="X5" s="124">
        <v>1000</v>
      </c>
      <c r="Y5" s="124">
        <v>0</v>
      </c>
      <c r="Z5" s="124">
        <v>0</v>
      </c>
      <c r="AA5" s="125" t="s">
        <v>38</v>
      </c>
      <c r="AB5" s="125" t="s">
        <v>38</v>
      </c>
      <c r="AC5" s="129" t="s">
        <v>38</v>
      </c>
      <c r="AD5" s="629"/>
      <c r="AE5" s="585"/>
      <c r="AF5" s="357" t="s">
        <v>20</v>
      </c>
      <c r="AG5" s="124">
        <v>1000</v>
      </c>
      <c r="AH5" s="124">
        <v>0</v>
      </c>
      <c r="AI5" s="124">
        <v>1000</v>
      </c>
      <c r="AJ5" s="125" t="s">
        <v>41</v>
      </c>
      <c r="AK5" s="125">
        <v>3431</v>
      </c>
      <c r="AL5" s="129">
        <v>44965</v>
      </c>
      <c r="AM5" s="336"/>
      <c r="AN5" s="335"/>
    </row>
    <row r="6" spans="1:40" x14ac:dyDescent="0.25">
      <c r="A6" s="369"/>
      <c r="B6" s="877"/>
      <c r="C6" s="357" t="s">
        <v>21</v>
      </c>
      <c r="D6" s="124">
        <v>1000</v>
      </c>
      <c r="E6" s="124">
        <f t="shared" si="0"/>
        <v>40</v>
      </c>
      <c r="F6" s="124">
        <v>0</v>
      </c>
      <c r="G6" s="125" t="s">
        <v>38</v>
      </c>
      <c r="H6" s="125" t="s">
        <v>38</v>
      </c>
      <c r="I6" s="129" t="s">
        <v>38</v>
      </c>
      <c r="J6" s="125"/>
      <c r="K6" s="358"/>
      <c r="L6" s="585"/>
      <c r="M6" s="357" t="s">
        <v>21</v>
      </c>
      <c r="N6" s="124">
        <v>1000</v>
      </c>
      <c r="O6" s="124">
        <v>0</v>
      </c>
      <c r="P6" s="124">
        <v>0</v>
      </c>
      <c r="Q6" s="125" t="s">
        <v>38</v>
      </c>
      <c r="R6" s="125" t="s">
        <v>38</v>
      </c>
      <c r="S6" s="129" t="s">
        <v>38</v>
      </c>
      <c r="T6" s="125"/>
      <c r="U6" s="358"/>
      <c r="V6" s="585"/>
      <c r="W6" s="357" t="s">
        <v>21</v>
      </c>
      <c r="X6" s="124">
        <v>1000</v>
      </c>
      <c r="Y6" s="124">
        <v>0</v>
      </c>
      <c r="Z6" s="124">
        <v>3000</v>
      </c>
      <c r="AA6" s="125" t="s">
        <v>38</v>
      </c>
      <c r="AB6" s="125">
        <v>2169</v>
      </c>
      <c r="AC6" s="129">
        <v>44638</v>
      </c>
      <c r="AD6" s="629"/>
      <c r="AE6" s="585"/>
      <c r="AF6" s="357" t="s">
        <v>21</v>
      </c>
      <c r="AG6" s="124">
        <v>1000</v>
      </c>
      <c r="AH6" s="124">
        <v>0</v>
      </c>
      <c r="AI6" s="124">
        <v>1000</v>
      </c>
      <c r="AJ6" s="125" t="s">
        <v>44</v>
      </c>
      <c r="AK6" s="125">
        <v>3547</v>
      </c>
      <c r="AL6" s="129">
        <v>45013</v>
      </c>
      <c r="AM6" s="336"/>
      <c r="AN6" s="335"/>
    </row>
    <row r="7" spans="1:40" x14ac:dyDescent="0.25">
      <c r="A7" s="369"/>
      <c r="B7" s="877"/>
      <c r="C7" s="357" t="s">
        <v>22</v>
      </c>
      <c r="D7" s="124">
        <v>1000</v>
      </c>
      <c r="E7" s="124">
        <f t="shared" si="0"/>
        <v>30</v>
      </c>
      <c r="F7" s="124">
        <v>0</v>
      </c>
      <c r="G7" s="125" t="s">
        <v>38</v>
      </c>
      <c r="H7" s="125" t="s">
        <v>38</v>
      </c>
      <c r="I7" s="129" t="s">
        <v>38</v>
      </c>
      <c r="J7" s="125"/>
      <c r="K7" s="358"/>
      <c r="L7" s="585"/>
      <c r="M7" s="357" t="s">
        <v>22</v>
      </c>
      <c r="N7" s="124">
        <v>1000</v>
      </c>
      <c r="O7" s="124">
        <v>0</v>
      </c>
      <c r="P7" s="124">
        <v>0</v>
      </c>
      <c r="Q7" s="125" t="s">
        <v>38</v>
      </c>
      <c r="R7" s="125" t="s">
        <v>38</v>
      </c>
      <c r="S7" s="129" t="s">
        <v>38</v>
      </c>
      <c r="T7" s="125"/>
      <c r="U7" s="358"/>
      <c r="V7" s="585"/>
      <c r="W7" s="357" t="s">
        <v>22</v>
      </c>
      <c r="X7" s="124">
        <v>1000</v>
      </c>
      <c r="Y7" s="124">
        <v>0</v>
      </c>
      <c r="Z7" s="124">
        <v>0</v>
      </c>
      <c r="AA7" s="125" t="s">
        <v>38</v>
      </c>
      <c r="AB7" s="125" t="s">
        <v>38</v>
      </c>
      <c r="AC7" s="129" t="s">
        <v>38</v>
      </c>
      <c r="AD7" s="629"/>
      <c r="AE7" s="585"/>
      <c r="AF7" s="357" t="s">
        <v>22</v>
      </c>
      <c r="AG7" s="124">
        <v>1000</v>
      </c>
      <c r="AH7" s="124">
        <v>0</v>
      </c>
      <c r="AI7" s="124">
        <v>1000</v>
      </c>
      <c r="AJ7" s="125" t="s">
        <v>44</v>
      </c>
      <c r="AK7" s="125">
        <v>3696</v>
      </c>
      <c r="AL7" s="129">
        <v>45044</v>
      </c>
      <c r="AM7" s="336"/>
      <c r="AN7" s="335"/>
    </row>
    <row r="8" spans="1:40" x14ac:dyDescent="0.25">
      <c r="A8" s="369"/>
      <c r="B8" s="877"/>
      <c r="C8" s="357" t="s">
        <v>23</v>
      </c>
      <c r="D8" s="124">
        <v>1000</v>
      </c>
      <c r="E8" s="124">
        <f t="shared" si="0"/>
        <v>20</v>
      </c>
      <c r="F8" s="124">
        <v>0</v>
      </c>
      <c r="G8" s="125" t="s">
        <v>38</v>
      </c>
      <c r="H8" s="125" t="s">
        <v>38</v>
      </c>
      <c r="I8" s="129" t="s">
        <v>38</v>
      </c>
      <c r="J8" s="125"/>
      <c r="K8" s="358"/>
      <c r="L8" s="585"/>
      <c r="M8" s="357" t="s">
        <v>23</v>
      </c>
      <c r="N8" s="124">
        <v>1000</v>
      </c>
      <c r="O8" s="124">
        <v>0</v>
      </c>
      <c r="P8" s="124">
        <v>0</v>
      </c>
      <c r="Q8" s="125" t="s">
        <v>38</v>
      </c>
      <c r="R8" s="125" t="s">
        <v>38</v>
      </c>
      <c r="S8" s="129" t="s">
        <v>38</v>
      </c>
      <c r="T8" s="125"/>
      <c r="U8" s="358"/>
      <c r="V8" s="585"/>
      <c r="W8" s="357" t="s">
        <v>23</v>
      </c>
      <c r="X8" s="124">
        <v>1000</v>
      </c>
      <c r="Y8" s="124">
        <v>0</v>
      </c>
      <c r="Z8" s="124">
        <v>0</v>
      </c>
      <c r="AA8" s="125" t="s">
        <v>38</v>
      </c>
      <c r="AB8" s="125" t="s">
        <v>38</v>
      </c>
      <c r="AC8" s="129" t="s">
        <v>38</v>
      </c>
      <c r="AD8" s="629"/>
      <c r="AE8" s="585"/>
      <c r="AF8" s="357" t="s">
        <v>23</v>
      </c>
      <c r="AG8" s="124">
        <v>1000</v>
      </c>
      <c r="AH8" s="124">
        <v>0</v>
      </c>
      <c r="AI8" s="124">
        <v>1000</v>
      </c>
      <c r="AJ8" s="125" t="s">
        <v>44</v>
      </c>
      <c r="AK8" s="125">
        <v>3791</v>
      </c>
      <c r="AL8" s="129">
        <v>45073</v>
      </c>
      <c r="AM8" s="336"/>
      <c r="AN8" s="335"/>
    </row>
    <row r="9" spans="1:40" x14ac:dyDescent="0.25">
      <c r="A9" s="369"/>
      <c r="B9" s="877"/>
      <c r="C9" s="357" t="s">
        <v>24</v>
      </c>
      <c r="D9" s="124">
        <v>1000</v>
      </c>
      <c r="E9" s="124">
        <f t="shared" si="0"/>
        <v>10</v>
      </c>
      <c r="F9" s="124">
        <v>0</v>
      </c>
      <c r="G9" s="125" t="s">
        <v>38</v>
      </c>
      <c r="H9" s="125" t="s">
        <v>38</v>
      </c>
      <c r="I9" s="129" t="s">
        <v>38</v>
      </c>
      <c r="J9" s="125"/>
      <c r="K9" s="358"/>
      <c r="L9" s="585"/>
      <c r="M9" s="357" t="s">
        <v>24</v>
      </c>
      <c r="N9" s="124">
        <v>1000</v>
      </c>
      <c r="O9" s="124">
        <v>0</v>
      </c>
      <c r="P9" s="124">
        <v>0</v>
      </c>
      <c r="Q9" s="125" t="s">
        <v>38</v>
      </c>
      <c r="R9" s="125" t="s">
        <v>38</v>
      </c>
      <c r="S9" s="129" t="s">
        <v>38</v>
      </c>
      <c r="T9" s="125"/>
      <c r="U9" s="358"/>
      <c r="V9" s="585"/>
      <c r="W9" s="357" t="s">
        <v>24</v>
      </c>
      <c r="X9" s="124">
        <v>1000</v>
      </c>
      <c r="Y9" s="124">
        <v>0</v>
      </c>
      <c r="Z9" s="124">
        <v>3000</v>
      </c>
      <c r="AA9" s="125" t="s">
        <v>47</v>
      </c>
      <c r="AB9" s="125">
        <v>2453</v>
      </c>
      <c r="AC9" s="129">
        <v>44740</v>
      </c>
      <c r="AD9" s="629"/>
      <c r="AE9" s="585"/>
      <c r="AF9" s="357" t="s">
        <v>24</v>
      </c>
      <c r="AG9" s="124">
        <v>1000</v>
      </c>
      <c r="AH9" s="124">
        <v>0</v>
      </c>
      <c r="AI9" s="124">
        <v>1000</v>
      </c>
      <c r="AJ9" s="125" t="s">
        <v>942</v>
      </c>
      <c r="AK9" s="125">
        <v>3864</v>
      </c>
      <c r="AL9" s="129">
        <v>45107</v>
      </c>
      <c r="AM9" s="336"/>
      <c r="AN9" s="335"/>
    </row>
    <row r="10" spans="1:40" x14ac:dyDescent="0.25">
      <c r="A10" s="369"/>
      <c r="B10" s="877"/>
      <c r="C10" s="357" t="s">
        <v>25</v>
      </c>
      <c r="D10" s="124">
        <v>1000</v>
      </c>
      <c r="E10" s="124">
        <v>0</v>
      </c>
      <c r="F10" s="124">
        <v>12000</v>
      </c>
      <c r="G10" s="125" t="s">
        <v>38</v>
      </c>
      <c r="H10" s="125">
        <v>312</v>
      </c>
      <c r="I10" s="129">
        <v>44008</v>
      </c>
      <c r="J10" s="125"/>
      <c r="K10" s="358"/>
      <c r="L10" s="585"/>
      <c r="M10" s="357" t="s">
        <v>25</v>
      </c>
      <c r="N10" s="124">
        <v>1000</v>
      </c>
      <c r="O10" s="124">
        <v>0</v>
      </c>
      <c r="P10" s="124">
        <v>6000</v>
      </c>
      <c r="Q10" s="125" t="s">
        <v>38</v>
      </c>
      <c r="R10" s="125">
        <v>1161</v>
      </c>
      <c r="S10" s="129">
        <v>44404</v>
      </c>
      <c r="T10" s="125"/>
      <c r="U10" s="358"/>
      <c r="V10" s="585"/>
      <c r="W10" s="357" t="s">
        <v>25</v>
      </c>
      <c r="X10" s="124">
        <v>1000</v>
      </c>
      <c r="Y10" s="124">
        <v>0</v>
      </c>
      <c r="Z10" s="124">
        <v>0</v>
      </c>
      <c r="AA10" s="125" t="s">
        <v>38</v>
      </c>
      <c r="AB10" s="125" t="s">
        <v>38</v>
      </c>
      <c r="AC10" s="129" t="s">
        <v>38</v>
      </c>
      <c r="AD10" s="629"/>
      <c r="AE10" s="585"/>
      <c r="AF10" s="357" t="s">
        <v>25</v>
      </c>
      <c r="AG10" s="124">
        <v>1000</v>
      </c>
      <c r="AH10" s="124"/>
      <c r="AI10" s="124">
        <v>500</v>
      </c>
      <c r="AJ10" s="125" t="s">
        <v>41</v>
      </c>
      <c r="AK10" s="125">
        <v>4002</v>
      </c>
      <c r="AL10" s="129">
        <v>45136</v>
      </c>
      <c r="AM10" s="336"/>
      <c r="AN10" s="335"/>
    </row>
    <row r="11" spans="1:40" x14ac:dyDescent="0.25">
      <c r="A11" s="369"/>
      <c r="B11" s="877"/>
      <c r="C11" s="357" t="s">
        <v>26</v>
      </c>
      <c r="D11" s="124">
        <v>1000</v>
      </c>
      <c r="E11" s="124">
        <v>0</v>
      </c>
      <c r="F11" s="124">
        <v>0</v>
      </c>
      <c r="G11" s="125" t="s">
        <v>38</v>
      </c>
      <c r="H11" s="125" t="s">
        <v>38</v>
      </c>
      <c r="I11" s="129" t="s">
        <v>38</v>
      </c>
      <c r="J11" s="125"/>
      <c r="K11" s="358"/>
      <c r="L11" s="585"/>
      <c r="M11" s="357" t="s">
        <v>26</v>
      </c>
      <c r="N11" s="124">
        <v>1000</v>
      </c>
      <c r="O11" s="124">
        <v>0</v>
      </c>
      <c r="P11" s="124">
        <v>0</v>
      </c>
      <c r="Q11" s="125" t="s">
        <v>38</v>
      </c>
      <c r="R11" s="125" t="s">
        <v>38</v>
      </c>
      <c r="S11" s="129" t="s">
        <v>38</v>
      </c>
      <c r="T11" s="125"/>
      <c r="U11" s="358"/>
      <c r="V11" s="585"/>
      <c r="W11" s="357" t="s">
        <v>26</v>
      </c>
      <c r="X11" s="124">
        <v>1000</v>
      </c>
      <c r="Y11" s="124">
        <v>0</v>
      </c>
      <c r="Z11" s="124">
        <v>210</v>
      </c>
      <c r="AA11" s="125" t="s">
        <v>858</v>
      </c>
      <c r="AB11" s="125">
        <v>2633</v>
      </c>
      <c r="AC11" s="129">
        <v>44789</v>
      </c>
      <c r="AD11" s="629"/>
      <c r="AE11" s="585"/>
      <c r="AF11" s="357" t="s">
        <v>26</v>
      </c>
      <c r="AG11" s="124">
        <v>1000</v>
      </c>
      <c r="AH11" s="124"/>
      <c r="AI11" s="124">
        <v>1000</v>
      </c>
      <c r="AJ11" s="125" t="s">
        <v>942</v>
      </c>
      <c r="AK11" s="125">
        <v>4088</v>
      </c>
      <c r="AL11" s="129">
        <v>45159</v>
      </c>
      <c r="AM11" s="336"/>
      <c r="AN11" s="335"/>
    </row>
    <row r="12" spans="1:40" x14ac:dyDescent="0.25">
      <c r="A12" s="369"/>
      <c r="B12" s="877"/>
      <c r="C12" s="357" t="s">
        <v>27</v>
      </c>
      <c r="D12" s="124">
        <v>1000</v>
      </c>
      <c r="E12" s="124">
        <v>0</v>
      </c>
      <c r="F12" s="124">
        <v>0</v>
      </c>
      <c r="G12" s="125" t="s">
        <v>38</v>
      </c>
      <c r="H12" s="125" t="s">
        <v>38</v>
      </c>
      <c r="I12" s="391" t="s">
        <v>38</v>
      </c>
      <c r="J12" s="125"/>
      <c r="K12" s="358"/>
      <c r="L12" s="585"/>
      <c r="M12" s="357" t="s">
        <v>27</v>
      </c>
      <c r="N12" s="124">
        <v>1000</v>
      </c>
      <c r="O12" s="124">
        <v>0</v>
      </c>
      <c r="P12" s="124">
        <v>0</v>
      </c>
      <c r="Q12" s="125" t="s">
        <v>38</v>
      </c>
      <c r="R12" s="125" t="s">
        <v>38</v>
      </c>
      <c r="S12" s="129" t="s">
        <v>38</v>
      </c>
      <c r="T12" s="125"/>
      <c r="U12" s="358"/>
      <c r="V12" s="585"/>
      <c r="W12" s="357" t="s">
        <v>27</v>
      </c>
      <c r="X12" s="124">
        <v>1000</v>
      </c>
      <c r="Y12" s="124">
        <v>0</v>
      </c>
      <c r="Z12" s="124">
        <v>1000</v>
      </c>
      <c r="AA12" s="125" t="s">
        <v>858</v>
      </c>
      <c r="AB12" s="125">
        <v>2674</v>
      </c>
      <c r="AC12" s="129">
        <v>44807</v>
      </c>
      <c r="AD12" s="629"/>
      <c r="AE12" s="585"/>
      <c r="AF12" s="357" t="s">
        <v>27</v>
      </c>
      <c r="AG12" s="124"/>
      <c r="AH12" s="124"/>
      <c r="AI12" s="124"/>
      <c r="AJ12" s="125"/>
      <c r="AK12" s="125"/>
      <c r="AL12" s="129"/>
      <c r="AM12" s="336"/>
      <c r="AN12" s="335"/>
    </row>
    <row r="13" spans="1:40" x14ac:dyDescent="0.25">
      <c r="A13" s="369"/>
      <c r="B13" s="877"/>
      <c r="C13" s="357" t="s">
        <v>28</v>
      </c>
      <c r="D13" s="124">
        <v>1000</v>
      </c>
      <c r="E13" s="124">
        <v>0</v>
      </c>
      <c r="F13" s="124">
        <v>0</v>
      </c>
      <c r="G13" s="125" t="s">
        <v>38</v>
      </c>
      <c r="H13" s="125" t="s">
        <v>38</v>
      </c>
      <c r="I13" s="129" t="s">
        <v>38</v>
      </c>
      <c r="J13" s="125"/>
      <c r="K13" s="358"/>
      <c r="L13" s="585"/>
      <c r="M13" s="357" t="s">
        <v>28</v>
      </c>
      <c r="N13" s="124">
        <v>1000</v>
      </c>
      <c r="O13" s="124">
        <v>0</v>
      </c>
      <c r="P13" s="124">
        <v>0</v>
      </c>
      <c r="Q13" s="125" t="s">
        <v>38</v>
      </c>
      <c r="R13" s="125" t="s">
        <v>38</v>
      </c>
      <c r="S13" s="129" t="s">
        <v>38</v>
      </c>
      <c r="T13" s="125"/>
      <c r="U13" s="358"/>
      <c r="V13" s="585"/>
      <c r="W13" s="357" t="s">
        <v>28</v>
      </c>
      <c r="X13" s="124">
        <v>1000</v>
      </c>
      <c r="Y13" s="124">
        <v>0</v>
      </c>
      <c r="Z13" s="124">
        <v>1000</v>
      </c>
      <c r="AA13" s="125" t="s">
        <v>858</v>
      </c>
      <c r="AB13" s="125">
        <v>2955</v>
      </c>
      <c r="AC13" s="129">
        <v>44861</v>
      </c>
      <c r="AD13" s="629"/>
      <c r="AE13" s="585"/>
      <c r="AF13" s="357" t="s">
        <v>28</v>
      </c>
      <c r="AG13" s="124"/>
      <c r="AH13" s="124"/>
      <c r="AI13" s="124"/>
      <c r="AJ13" s="125"/>
      <c r="AK13" s="125"/>
      <c r="AL13" s="129"/>
      <c r="AM13" s="336"/>
      <c r="AN13" s="335"/>
    </row>
    <row r="14" spans="1:40" x14ac:dyDescent="0.25">
      <c r="A14" s="369"/>
      <c r="B14" s="877"/>
      <c r="C14" s="357" t="s">
        <v>29</v>
      </c>
      <c r="D14" s="124">
        <v>1000</v>
      </c>
      <c r="E14" s="124">
        <v>0</v>
      </c>
      <c r="F14" s="124">
        <v>0</v>
      </c>
      <c r="G14" s="125" t="s">
        <v>38</v>
      </c>
      <c r="H14" s="125" t="s">
        <v>38</v>
      </c>
      <c r="I14" s="129" t="s">
        <v>38</v>
      </c>
      <c r="J14" s="125"/>
      <c r="K14" s="358"/>
      <c r="L14" s="585"/>
      <c r="M14" s="357" t="s">
        <v>29</v>
      </c>
      <c r="N14" s="124">
        <v>1000</v>
      </c>
      <c r="O14" s="124">
        <v>0</v>
      </c>
      <c r="P14" s="124">
        <v>0</v>
      </c>
      <c r="Q14" s="125" t="s">
        <v>38</v>
      </c>
      <c r="R14" s="125" t="s">
        <v>38</v>
      </c>
      <c r="S14" s="129" t="s">
        <v>38</v>
      </c>
      <c r="T14" s="125"/>
      <c r="U14" s="358"/>
      <c r="V14" s="585"/>
      <c r="W14" s="357" t="s">
        <v>29</v>
      </c>
      <c r="X14" s="124">
        <v>1000</v>
      </c>
      <c r="Y14" s="124">
        <v>0</v>
      </c>
      <c r="Z14" s="124">
        <v>1000</v>
      </c>
      <c r="AA14" s="125" t="s">
        <v>858</v>
      </c>
      <c r="AB14" s="125">
        <v>3067</v>
      </c>
      <c r="AC14" s="129">
        <v>44893</v>
      </c>
      <c r="AD14" s="629"/>
      <c r="AE14" s="585"/>
      <c r="AF14" s="357" t="s">
        <v>29</v>
      </c>
      <c r="AG14" s="124"/>
      <c r="AH14" s="124"/>
      <c r="AI14" s="124"/>
      <c r="AJ14" s="125"/>
      <c r="AK14" s="125"/>
      <c r="AL14" s="129"/>
      <c r="AM14" s="336"/>
      <c r="AN14" s="335"/>
    </row>
    <row r="15" spans="1:40" x14ac:dyDescent="0.25">
      <c r="A15" s="369"/>
      <c r="B15" s="877"/>
      <c r="C15" s="360" t="s">
        <v>30</v>
      </c>
      <c r="D15" s="417">
        <v>500</v>
      </c>
      <c r="E15" s="124">
        <v>0</v>
      </c>
      <c r="F15" s="124">
        <v>0</v>
      </c>
      <c r="G15" s="125" t="s">
        <v>38</v>
      </c>
      <c r="H15" s="125" t="s">
        <v>38</v>
      </c>
      <c r="I15" s="129" t="s">
        <v>38</v>
      </c>
      <c r="J15" s="361"/>
      <c r="K15" s="362"/>
      <c r="L15" s="586"/>
      <c r="M15" s="360" t="s">
        <v>30</v>
      </c>
      <c r="N15" s="278">
        <v>1000</v>
      </c>
      <c r="O15" s="124">
        <v>0</v>
      </c>
      <c r="P15" s="124">
        <v>0</v>
      </c>
      <c r="Q15" s="125" t="s">
        <v>38</v>
      </c>
      <c r="R15" s="125" t="s">
        <v>38</v>
      </c>
      <c r="S15" s="129" t="s">
        <v>38</v>
      </c>
      <c r="T15" s="125"/>
      <c r="U15" s="358"/>
      <c r="V15" s="586"/>
      <c r="W15" s="360" t="s">
        <v>30</v>
      </c>
      <c r="X15" s="278">
        <v>1000</v>
      </c>
      <c r="Y15" s="124"/>
      <c r="Z15" s="124">
        <v>1000</v>
      </c>
      <c r="AA15" s="125" t="s">
        <v>44</v>
      </c>
      <c r="AB15" s="125">
        <v>3355</v>
      </c>
      <c r="AC15" s="129">
        <v>44924</v>
      </c>
      <c r="AD15" s="629"/>
      <c r="AE15" s="586"/>
      <c r="AF15" s="360" t="s">
        <v>30</v>
      </c>
      <c r="AG15" s="278"/>
      <c r="AH15" s="124"/>
      <c r="AI15" s="124"/>
      <c r="AJ15" s="125"/>
      <c r="AK15" s="125"/>
      <c r="AL15" s="129"/>
      <c r="AM15" s="338"/>
      <c r="AN15" s="339"/>
    </row>
    <row r="16" spans="1:40" ht="21" x14ac:dyDescent="0.25">
      <c r="A16" s="370"/>
      <c r="B16" s="878"/>
      <c r="C16" s="364"/>
      <c r="D16" s="365">
        <f>SUM(D4:D15)</f>
        <v>11500</v>
      </c>
      <c r="E16" s="365">
        <f>SUM(E4:E15)</f>
        <v>210</v>
      </c>
      <c r="F16" s="365">
        <f>SUM(F4:F15)</f>
        <v>12000</v>
      </c>
      <c r="G16" s="340"/>
      <c r="H16" s="340"/>
      <c r="I16" s="366"/>
      <c r="J16" s="340"/>
      <c r="K16" s="367"/>
      <c r="L16" s="587"/>
      <c r="M16" s="364"/>
      <c r="N16" s="365">
        <f>SUM(N3:N15)</f>
        <v>23500</v>
      </c>
      <c r="O16" s="365">
        <f>SUM(O3:O15)</f>
        <v>210</v>
      </c>
      <c r="P16" s="365">
        <f>SUM(P3:P15)</f>
        <v>24000</v>
      </c>
      <c r="Q16" s="340"/>
      <c r="R16" s="340"/>
      <c r="S16" s="340"/>
      <c r="T16" s="340"/>
      <c r="U16" s="367"/>
      <c r="V16" s="587"/>
      <c r="W16" s="364"/>
      <c r="X16" s="365">
        <f>SUM(X3:X15)</f>
        <v>35500</v>
      </c>
      <c r="Y16" s="365">
        <f>SUM(Y3:Y15)</f>
        <v>210</v>
      </c>
      <c r="Z16" s="365">
        <f>SUM(Z3:Z15)</f>
        <v>36210</v>
      </c>
      <c r="AA16" s="340"/>
      <c r="AB16" s="340"/>
      <c r="AC16" s="340"/>
      <c r="AD16" s="340"/>
      <c r="AE16" s="587"/>
      <c r="AF16" s="364"/>
      <c r="AG16" s="365">
        <f>SUM(AG3:AG15)</f>
        <v>43500</v>
      </c>
      <c r="AH16" s="365">
        <f>SUM(AH3:AH15)</f>
        <v>210</v>
      </c>
      <c r="AI16" s="365">
        <f>SUM(AI3:AI15)</f>
        <v>43710</v>
      </c>
      <c r="AJ16" s="340"/>
      <c r="AK16" s="340"/>
      <c r="AL16" s="340"/>
      <c r="AM16" s="365"/>
      <c r="AN16" s="340"/>
    </row>
    <row r="17" spans="1:40" x14ac:dyDescent="0.25">
      <c r="B17" s="106"/>
      <c r="C17" s="65"/>
      <c r="D17" s="66"/>
      <c r="E17" s="66"/>
      <c r="F17" s="66"/>
      <c r="G17" s="67"/>
      <c r="H17" s="67"/>
      <c r="I17" s="68"/>
      <c r="J17" s="67"/>
      <c r="K17" s="67"/>
      <c r="L17" s="588"/>
      <c r="M17" s="67"/>
      <c r="N17" s="66"/>
      <c r="O17" s="66"/>
      <c r="P17" s="66"/>
      <c r="Q17" s="67"/>
      <c r="R17" s="67"/>
      <c r="S17" s="67"/>
      <c r="T17" s="67"/>
      <c r="U17" s="67"/>
      <c r="V17" s="588"/>
      <c r="W17" s="67"/>
      <c r="X17" s="66"/>
      <c r="Y17" s="66"/>
      <c r="Z17" s="66"/>
      <c r="AA17" s="67"/>
      <c r="AB17" s="67"/>
      <c r="AC17" s="67"/>
      <c r="AD17" s="67"/>
      <c r="AE17" s="588"/>
      <c r="AF17" s="67"/>
      <c r="AG17" s="66"/>
      <c r="AH17" s="66"/>
      <c r="AI17" s="66"/>
      <c r="AJ17" s="67"/>
      <c r="AK17" s="67"/>
      <c r="AL17" s="67"/>
      <c r="AM17" s="777"/>
      <c r="AN17" s="123"/>
    </row>
    <row r="18" spans="1:40" ht="21" x14ac:dyDescent="0.25">
      <c r="B18" s="107"/>
      <c r="C18" s="70"/>
      <c r="D18" s="71"/>
      <c r="E18" s="72"/>
      <c r="F18" s="73"/>
      <c r="G18" s="72"/>
      <c r="H18" s="73"/>
      <c r="I18" s="73"/>
      <c r="J18" s="73"/>
      <c r="K18" s="74"/>
      <c r="L18" s="584"/>
      <c r="M18" s="75" t="s">
        <v>42</v>
      </c>
      <c r="N18" s="76">
        <f>D31</f>
        <v>12000</v>
      </c>
      <c r="O18" s="76">
        <f>E31</f>
        <v>2820</v>
      </c>
      <c r="P18" s="76">
        <f>F31</f>
        <v>0</v>
      </c>
      <c r="Q18" s="72"/>
      <c r="R18" s="73"/>
      <c r="S18" s="73"/>
      <c r="T18" s="73"/>
      <c r="U18" s="74"/>
      <c r="V18" s="584"/>
      <c r="W18" s="75" t="s">
        <v>42</v>
      </c>
      <c r="X18" s="76">
        <f>N31</f>
        <v>24000</v>
      </c>
      <c r="Y18" s="76">
        <f>O31</f>
        <v>4200</v>
      </c>
      <c r="Z18" s="76">
        <f>P31</f>
        <v>0</v>
      </c>
      <c r="AA18" s="72"/>
      <c r="AB18" s="73"/>
      <c r="AC18" s="73"/>
      <c r="AD18" s="73"/>
      <c r="AE18" s="584"/>
      <c r="AF18" s="75" t="s">
        <v>42</v>
      </c>
      <c r="AG18" s="76">
        <f>X31</f>
        <v>36000</v>
      </c>
      <c r="AH18" s="76">
        <f>Y31</f>
        <v>4920</v>
      </c>
      <c r="AI18" s="76">
        <f>Z31</f>
        <v>34350</v>
      </c>
      <c r="AJ18" s="72"/>
      <c r="AK18" s="73"/>
      <c r="AL18" s="73"/>
      <c r="AM18" s="776" t="s">
        <v>221</v>
      </c>
      <c r="AN18" s="183" t="s">
        <v>36</v>
      </c>
    </row>
    <row r="19" spans="1:40" x14ac:dyDescent="0.25">
      <c r="A19" s="97" t="s">
        <v>800</v>
      </c>
      <c r="B19" s="108">
        <v>98</v>
      </c>
      <c r="C19" s="77" t="s">
        <v>19</v>
      </c>
      <c r="D19" s="78">
        <v>1000</v>
      </c>
      <c r="E19" s="78">
        <f t="shared" ref="E19:E28" si="1">E20+10</f>
        <v>290</v>
      </c>
      <c r="F19" s="78">
        <v>0</v>
      </c>
      <c r="G19" s="79" t="s">
        <v>38</v>
      </c>
      <c r="H19" s="79" t="s">
        <v>38</v>
      </c>
      <c r="I19" s="80" t="s">
        <v>38</v>
      </c>
      <c r="J19" s="79"/>
      <c r="K19" s="81"/>
      <c r="L19" s="585"/>
      <c r="M19" s="77" t="s">
        <v>19</v>
      </c>
      <c r="N19" s="78">
        <v>1000</v>
      </c>
      <c r="O19" s="78">
        <f t="shared" ref="O19:O28" si="2">O20+10</f>
        <v>170</v>
      </c>
      <c r="P19" s="78">
        <v>0</v>
      </c>
      <c r="Q19" s="79" t="s">
        <v>38</v>
      </c>
      <c r="R19" s="79" t="s">
        <v>38</v>
      </c>
      <c r="S19" s="80" t="s">
        <v>38</v>
      </c>
      <c r="T19" s="79"/>
      <c r="U19" s="81"/>
      <c r="V19" s="585"/>
      <c r="W19" s="77" t="s">
        <v>19</v>
      </c>
      <c r="X19" s="78">
        <v>1000</v>
      </c>
      <c r="Y19" s="78">
        <f>Y20+10</f>
        <v>50</v>
      </c>
      <c r="Z19" s="78">
        <v>0</v>
      </c>
      <c r="AA19" s="79" t="s">
        <v>38</v>
      </c>
      <c r="AB19" s="79" t="s">
        <v>38</v>
      </c>
      <c r="AC19" s="80" t="s">
        <v>38</v>
      </c>
      <c r="AD19" s="651"/>
      <c r="AE19" s="585"/>
      <c r="AF19" s="77" t="s">
        <v>19</v>
      </c>
      <c r="AG19" s="78">
        <v>1000</v>
      </c>
      <c r="AH19" s="78">
        <v>70</v>
      </c>
      <c r="AI19" s="78"/>
      <c r="AJ19" s="79"/>
      <c r="AK19" s="79"/>
      <c r="AL19" s="80"/>
      <c r="AM19" s="177">
        <f>AG31+AH31-AI31</f>
        <v>14850</v>
      </c>
      <c r="AN19" s="178" t="s">
        <v>1028</v>
      </c>
    </row>
    <row r="20" spans="1:40" ht="21" customHeight="1" x14ac:dyDescent="0.25">
      <c r="A20" s="82"/>
      <c r="B20" s="879" t="s">
        <v>116</v>
      </c>
      <c r="C20" s="77" t="s">
        <v>20</v>
      </c>
      <c r="D20" s="78">
        <v>1000</v>
      </c>
      <c r="E20" s="78">
        <f t="shared" si="1"/>
        <v>280</v>
      </c>
      <c r="F20" s="78">
        <v>0</v>
      </c>
      <c r="G20" s="79" t="s">
        <v>38</v>
      </c>
      <c r="H20" s="79" t="s">
        <v>38</v>
      </c>
      <c r="I20" s="80" t="s">
        <v>38</v>
      </c>
      <c r="J20" s="79"/>
      <c r="K20" s="81"/>
      <c r="L20" s="585"/>
      <c r="M20" s="77" t="s">
        <v>20</v>
      </c>
      <c r="N20" s="78">
        <v>1000</v>
      </c>
      <c r="O20" s="78">
        <f t="shared" si="2"/>
        <v>160</v>
      </c>
      <c r="P20" s="78">
        <v>0</v>
      </c>
      <c r="Q20" s="79" t="s">
        <v>38</v>
      </c>
      <c r="R20" s="79" t="s">
        <v>38</v>
      </c>
      <c r="S20" s="80" t="s">
        <v>38</v>
      </c>
      <c r="T20" s="79"/>
      <c r="U20" s="81"/>
      <c r="V20" s="585"/>
      <c r="W20" s="77" t="s">
        <v>20</v>
      </c>
      <c r="X20" s="78">
        <v>1000</v>
      </c>
      <c r="Y20" s="78">
        <f>Y21+10</f>
        <v>40</v>
      </c>
      <c r="Z20" s="78">
        <v>0</v>
      </c>
      <c r="AA20" s="79" t="s">
        <v>38</v>
      </c>
      <c r="AB20" s="79" t="s">
        <v>38</v>
      </c>
      <c r="AC20" s="80" t="s">
        <v>38</v>
      </c>
      <c r="AD20" s="558"/>
      <c r="AE20" s="585"/>
      <c r="AF20" s="77" t="s">
        <v>20</v>
      </c>
      <c r="AG20" s="78">
        <v>1000</v>
      </c>
      <c r="AH20" s="78">
        <v>60</v>
      </c>
      <c r="AI20" s="78"/>
      <c r="AJ20" s="79"/>
      <c r="AK20" s="79"/>
      <c r="AL20" s="80"/>
      <c r="AM20" s="180"/>
      <c r="AN20" s="179"/>
    </row>
    <row r="21" spans="1:40" x14ac:dyDescent="0.25">
      <c r="A21" s="82"/>
      <c r="B21" s="879"/>
      <c r="C21" s="77" t="s">
        <v>21</v>
      </c>
      <c r="D21" s="78">
        <v>1000</v>
      </c>
      <c r="E21" s="78">
        <f t="shared" si="1"/>
        <v>270</v>
      </c>
      <c r="F21" s="78">
        <v>0</v>
      </c>
      <c r="G21" s="79" t="s">
        <v>38</v>
      </c>
      <c r="H21" s="79" t="s">
        <v>38</v>
      </c>
      <c r="I21" s="80" t="s">
        <v>38</v>
      </c>
      <c r="J21" s="79"/>
      <c r="K21" s="81"/>
      <c r="L21" s="585"/>
      <c r="M21" s="77" t="s">
        <v>21</v>
      </c>
      <c r="N21" s="78">
        <v>1000</v>
      </c>
      <c r="O21" s="78">
        <f t="shared" si="2"/>
        <v>150</v>
      </c>
      <c r="P21" s="78">
        <v>0</v>
      </c>
      <c r="Q21" s="79" t="s">
        <v>38</v>
      </c>
      <c r="R21" s="79" t="s">
        <v>38</v>
      </c>
      <c r="S21" s="80" t="s">
        <v>38</v>
      </c>
      <c r="T21" s="79"/>
      <c r="U21" s="81"/>
      <c r="V21" s="585"/>
      <c r="W21" s="77" t="s">
        <v>21</v>
      </c>
      <c r="X21" s="78">
        <v>1000</v>
      </c>
      <c r="Y21" s="78">
        <f>Y22+10</f>
        <v>30</v>
      </c>
      <c r="Z21" s="78">
        <v>0</v>
      </c>
      <c r="AA21" s="79" t="s">
        <v>38</v>
      </c>
      <c r="AB21" s="79" t="s">
        <v>38</v>
      </c>
      <c r="AC21" s="80" t="s">
        <v>38</v>
      </c>
      <c r="AD21" s="558"/>
      <c r="AE21" s="585"/>
      <c r="AF21" s="77" t="s">
        <v>21</v>
      </c>
      <c r="AG21" s="78">
        <v>1000</v>
      </c>
      <c r="AH21" s="78">
        <v>50</v>
      </c>
      <c r="AI21" s="78"/>
      <c r="AJ21" s="79"/>
      <c r="AK21" s="79"/>
      <c r="AL21" s="80"/>
      <c r="AM21" s="180">
        <v>14000</v>
      </c>
      <c r="AN21" s="179" t="s">
        <v>847</v>
      </c>
    </row>
    <row r="22" spans="1:40" x14ac:dyDescent="0.25">
      <c r="A22" s="82"/>
      <c r="B22" s="879"/>
      <c r="C22" s="77" t="s">
        <v>22</v>
      </c>
      <c r="D22" s="78">
        <v>1000</v>
      </c>
      <c r="E22" s="78">
        <f t="shared" si="1"/>
        <v>260</v>
      </c>
      <c r="F22" s="78">
        <v>0</v>
      </c>
      <c r="G22" s="79" t="s">
        <v>38</v>
      </c>
      <c r="H22" s="79" t="s">
        <v>38</v>
      </c>
      <c r="I22" s="80" t="s">
        <v>38</v>
      </c>
      <c r="J22" s="79"/>
      <c r="K22" s="81"/>
      <c r="L22" s="585"/>
      <c r="M22" s="77" t="s">
        <v>22</v>
      </c>
      <c r="N22" s="78">
        <v>1000</v>
      </c>
      <c r="O22" s="78">
        <f t="shared" si="2"/>
        <v>140</v>
      </c>
      <c r="P22" s="78">
        <v>0</v>
      </c>
      <c r="Q22" s="79" t="s">
        <v>38</v>
      </c>
      <c r="R22" s="79" t="s">
        <v>38</v>
      </c>
      <c r="S22" s="80" t="s">
        <v>38</v>
      </c>
      <c r="T22" s="79"/>
      <c r="U22" s="81"/>
      <c r="V22" s="585"/>
      <c r="W22" s="77" t="s">
        <v>22</v>
      </c>
      <c r="X22" s="78">
        <v>1000</v>
      </c>
      <c r="Y22" s="78">
        <f>Y23+10</f>
        <v>20</v>
      </c>
      <c r="Z22" s="78">
        <v>0</v>
      </c>
      <c r="AA22" s="79" t="s">
        <v>38</v>
      </c>
      <c r="AB22" s="79" t="s">
        <v>38</v>
      </c>
      <c r="AC22" s="80" t="s">
        <v>38</v>
      </c>
      <c r="AD22" s="558"/>
      <c r="AE22" s="585"/>
      <c r="AF22" s="77" t="s">
        <v>22</v>
      </c>
      <c r="AG22" s="78">
        <v>1000</v>
      </c>
      <c r="AH22" s="78">
        <v>40</v>
      </c>
      <c r="AI22" s="78"/>
      <c r="AJ22" s="79"/>
      <c r="AK22" s="79"/>
      <c r="AL22" s="80"/>
      <c r="AM22" s="180">
        <v>850</v>
      </c>
      <c r="AN22" s="179" t="s">
        <v>848</v>
      </c>
    </row>
    <row r="23" spans="1:40" x14ac:dyDescent="0.25">
      <c r="A23" s="82"/>
      <c r="B23" s="879"/>
      <c r="C23" s="77" t="s">
        <v>23</v>
      </c>
      <c r="D23" s="78">
        <v>1000</v>
      </c>
      <c r="E23" s="78">
        <f t="shared" si="1"/>
        <v>250</v>
      </c>
      <c r="F23" s="78">
        <v>0</v>
      </c>
      <c r="G23" s="79" t="s">
        <v>38</v>
      </c>
      <c r="H23" s="79" t="s">
        <v>38</v>
      </c>
      <c r="I23" s="80" t="s">
        <v>38</v>
      </c>
      <c r="J23" s="79"/>
      <c r="K23" s="81"/>
      <c r="L23" s="585"/>
      <c r="M23" s="77" t="s">
        <v>23</v>
      </c>
      <c r="N23" s="78">
        <v>1000</v>
      </c>
      <c r="O23" s="78">
        <f t="shared" si="2"/>
        <v>130</v>
      </c>
      <c r="P23" s="78">
        <v>0</v>
      </c>
      <c r="Q23" s="79" t="s">
        <v>38</v>
      </c>
      <c r="R23" s="79" t="s">
        <v>38</v>
      </c>
      <c r="S23" s="80" t="s">
        <v>38</v>
      </c>
      <c r="T23" s="79"/>
      <c r="U23" s="81"/>
      <c r="V23" s="585"/>
      <c r="W23" s="77" t="s">
        <v>23</v>
      </c>
      <c r="X23" s="78">
        <v>1000</v>
      </c>
      <c r="Y23" s="78">
        <f>Y24+10</f>
        <v>10</v>
      </c>
      <c r="Z23" s="78">
        <v>0</v>
      </c>
      <c r="AA23" s="79" t="s">
        <v>38</v>
      </c>
      <c r="AB23" s="79" t="s">
        <v>38</v>
      </c>
      <c r="AC23" s="80" t="s">
        <v>38</v>
      </c>
      <c r="AD23" s="558"/>
      <c r="AE23" s="585"/>
      <c r="AF23" s="77" t="s">
        <v>23</v>
      </c>
      <c r="AG23" s="78">
        <v>1000</v>
      </c>
      <c r="AH23" s="78">
        <v>30</v>
      </c>
      <c r="AI23" s="78"/>
      <c r="AJ23" s="79"/>
      <c r="AK23" s="79"/>
      <c r="AL23" s="80"/>
      <c r="AM23" s="180"/>
      <c r="AN23" s="179"/>
    </row>
    <row r="24" spans="1:40" ht="30" x14ac:dyDescent="0.25">
      <c r="A24" s="82"/>
      <c r="B24" s="879"/>
      <c r="C24" s="77" t="s">
        <v>24</v>
      </c>
      <c r="D24" s="78">
        <v>1000</v>
      </c>
      <c r="E24" s="78">
        <f t="shared" si="1"/>
        <v>240</v>
      </c>
      <c r="F24" s="78">
        <v>0</v>
      </c>
      <c r="G24" s="79" t="s">
        <v>38</v>
      </c>
      <c r="H24" s="79" t="s">
        <v>38</v>
      </c>
      <c r="I24" s="80" t="s">
        <v>38</v>
      </c>
      <c r="J24" s="79"/>
      <c r="K24" s="81"/>
      <c r="L24" s="585"/>
      <c r="M24" s="77" t="s">
        <v>24</v>
      </c>
      <c r="N24" s="78">
        <v>1000</v>
      </c>
      <c r="O24" s="78">
        <f t="shared" si="2"/>
        <v>120</v>
      </c>
      <c r="P24" s="78">
        <v>0</v>
      </c>
      <c r="Q24" s="79" t="s">
        <v>38</v>
      </c>
      <c r="R24" s="79" t="s">
        <v>38</v>
      </c>
      <c r="S24" s="80" t="s">
        <v>38</v>
      </c>
      <c r="T24" s="79"/>
      <c r="U24" s="81"/>
      <c r="V24" s="585"/>
      <c r="W24" s="77" t="s">
        <v>24</v>
      </c>
      <c r="X24" s="78">
        <v>1000</v>
      </c>
      <c r="Y24" s="78">
        <v>0</v>
      </c>
      <c r="Z24" s="78">
        <v>34350</v>
      </c>
      <c r="AA24" s="79" t="s">
        <v>50</v>
      </c>
      <c r="AB24" s="79">
        <v>2454</v>
      </c>
      <c r="AC24" s="80">
        <v>44741</v>
      </c>
      <c r="AD24" s="704" t="s">
        <v>1003</v>
      </c>
      <c r="AE24" s="585"/>
      <c r="AF24" s="77" t="s">
        <v>24</v>
      </c>
      <c r="AG24" s="78">
        <v>1000</v>
      </c>
      <c r="AH24" s="78">
        <v>20</v>
      </c>
      <c r="AI24" s="78"/>
      <c r="AJ24" s="79"/>
      <c r="AK24" s="79"/>
      <c r="AL24" s="80"/>
      <c r="AM24" s="180"/>
      <c r="AN24" s="179"/>
    </row>
    <row r="25" spans="1:40" x14ac:dyDescent="0.25">
      <c r="A25" s="82"/>
      <c r="B25" s="879"/>
      <c r="C25" s="77" t="s">
        <v>25</v>
      </c>
      <c r="D25" s="78">
        <v>1000</v>
      </c>
      <c r="E25" s="78">
        <f t="shared" si="1"/>
        <v>230</v>
      </c>
      <c r="F25" s="78">
        <v>0</v>
      </c>
      <c r="G25" s="79" t="s">
        <v>38</v>
      </c>
      <c r="H25" s="79" t="s">
        <v>38</v>
      </c>
      <c r="I25" s="80" t="s">
        <v>38</v>
      </c>
      <c r="J25" s="79"/>
      <c r="K25" s="81"/>
      <c r="L25" s="585"/>
      <c r="M25" s="77" t="s">
        <v>25</v>
      </c>
      <c r="N25" s="78">
        <v>1000</v>
      </c>
      <c r="O25" s="78">
        <f t="shared" si="2"/>
        <v>110</v>
      </c>
      <c r="P25" s="78">
        <v>0</v>
      </c>
      <c r="Q25" s="79" t="s">
        <v>38</v>
      </c>
      <c r="R25" s="79" t="s">
        <v>38</v>
      </c>
      <c r="S25" s="80" t="s">
        <v>38</v>
      </c>
      <c r="T25" s="79"/>
      <c r="U25" s="81"/>
      <c r="V25" s="585"/>
      <c r="W25" s="77" t="s">
        <v>25</v>
      </c>
      <c r="X25" s="78">
        <v>1000</v>
      </c>
      <c r="Y25" s="78">
        <v>130</v>
      </c>
      <c r="Z25" s="78">
        <v>0</v>
      </c>
      <c r="AA25" s="79" t="s">
        <v>38</v>
      </c>
      <c r="AB25" s="79" t="s">
        <v>38</v>
      </c>
      <c r="AC25" s="80" t="s">
        <v>38</v>
      </c>
      <c r="AD25" s="558"/>
      <c r="AE25" s="585"/>
      <c r="AF25" s="77" t="s">
        <v>25</v>
      </c>
      <c r="AG25" s="78">
        <v>1000</v>
      </c>
      <c r="AH25" s="78">
        <v>10</v>
      </c>
      <c r="AI25" s="78"/>
      <c r="AJ25" s="79"/>
      <c r="AK25" s="79"/>
      <c r="AL25" s="80"/>
      <c r="AM25" s="180"/>
      <c r="AN25" s="179"/>
    </row>
    <row r="26" spans="1:40" x14ac:dyDescent="0.25">
      <c r="A26" s="82"/>
      <c r="B26" s="879"/>
      <c r="C26" s="77" t="s">
        <v>26</v>
      </c>
      <c r="D26" s="78">
        <v>1000</v>
      </c>
      <c r="E26" s="78">
        <f t="shared" si="1"/>
        <v>220</v>
      </c>
      <c r="F26" s="78">
        <v>0</v>
      </c>
      <c r="G26" s="79" t="s">
        <v>38</v>
      </c>
      <c r="H26" s="79" t="s">
        <v>38</v>
      </c>
      <c r="I26" s="80" t="s">
        <v>38</v>
      </c>
      <c r="J26" s="79"/>
      <c r="K26" s="81"/>
      <c r="L26" s="585"/>
      <c r="M26" s="77" t="s">
        <v>26</v>
      </c>
      <c r="N26" s="78">
        <v>1000</v>
      </c>
      <c r="O26" s="78">
        <f t="shared" si="2"/>
        <v>100</v>
      </c>
      <c r="P26" s="78">
        <v>0</v>
      </c>
      <c r="Q26" s="79" t="s">
        <v>38</v>
      </c>
      <c r="R26" s="79" t="s">
        <v>38</v>
      </c>
      <c r="S26" s="80" t="s">
        <v>38</v>
      </c>
      <c r="T26" s="79"/>
      <c r="U26" s="81"/>
      <c r="V26" s="585"/>
      <c r="W26" s="77" t="s">
        <v>26</v>
      </c>
      <c r="X26" s="78">
        <v>1000</v>
      </c>
      <c r="Y26" s="78">
        <v>120</v>
      </c>
      <c r="Z26" s="78">
        <v>0</v>
      </c>
      <c r="AA26" s="79" t="s">
        <v>38</v>
      </c>
      <c r="AB26" s="79" t="s">
        <v>38</v>
      </c>
      <c r="AC26" s="80" t="s">
        <v>38</v>
      </c>
      <c r="AD26" s="558"/>
      <c r="AE26" s="585"/>
      <c r="AF26" s="77" t="s">
        <v>26</v>
      </c>
      <c r="AG26" s="78">
        <v>1000</v>
      </c>
      <c r="AH26" s="78"/>
      <c r="AI26" s="78"/>
      <c r="AJ26" s="79"/>
      <c r="AK26" s="79"/>
      <c r="AL26" s="80"/>
      <c r="AM26" s="180"/>
      <c r="AN26" s="179"/>
    </row>
    <row r="27" spans="1:40" x14ac:dyDescent="0.25">
      <c r="A27" s="82"/>
      <c r="B27" s="879"/>
      <c r="C27" s="77" t="s">
        <v>27</v>
      </c>
      <c r="D27" s="78">
        <v>1000</v>
      </c>
      <c r="E27" s="78">
        <f t="shared" si="1"/>
        <v>210</v>
      </c>
      <c r="F27" s="78">
        <v>0</v>
      </c>
      <c r="G27" s="79" t="s">
        <v>38</v>
      </c>
      <c r="H27" s="79" t="s">
        <v>38</v>
      </c>
      <c r="I27" s="80" t="s">
        <v>38</v>
      </c>
      <c r="J27" s="79"/>
      <c r="K27" s="81"/>
      <c r="L27" s="585"/>
      <c r="M27" s="77" t="s">
        <v>27</v>
      </c>
      <c r="N27" s="78">
        <v>1000</v>
      </c>
      <c r="O27" s="78">
        <f t="shared" si="2"/>
        <v>90</v>
      </c>
      <c r="P27" s="78">
        <v>0</v>
      </c>
      <c r="Q27" s="79" t="s">
        <v>38</v>
      </c>
      <c r="R27" s="79" t="s">
        <v>38</v>
      </c>
      <c r="S27" s="80" t="s">
        <v>38</v>
      </c>
      <c r="T27" s="79"/>
      <c r="U27" s="81"/>
      <c r="V27" s="585"/>
      <c r="W27" s="77" t="s">
        <v>27</v>
      </c>
      <c r="X27" s="78">
        <v>1000</v>
      </c>
      <c r="Y27" s="78">
        <v>110</v>
      </c>
      <c r="Z27" s="78">
        <v>0</v>
      </c>
      <c r="AA27" s="79" t="s">
        <v>38</v>
      </c>
      <c r="AB27" s="79" t="s">
        <v>38</v>
      </c>
      <c r="AC27" s="80" t="s">
        <v>38</v>
      </c>
      <c r="AD27" s="558"/>
      <c r="AE27" s="585"/>
      <c r="AF27" s="77" t="s">
        <v>27</v>
      </c>
      <c r="AG27" s="78"/>
      <c r="AH27" s="78"/>
      <c r="AI27" s="78"/>
      <c r="AJ27" s="79"/>
      <c r="AK27" s="79"/>
      <c r="AL27" s="80"/>
      <c r="AM27" s="180"/>
      <c r="AN27" s="179"/>
    </row>
    <row r="28" spans="1:40" x14ac:dyDescent="0.25">
      <c r="A28" s="82"/>
      <c r="B28" s="879"/>
      <c r="C28" s="77" t="s">
        <v>28</v>
      </c>
      <c r="D28" s="78">
        <v>1000</v>
      </c>
      <c r="E28" s="78">
        <f t="shared" si="1"/>
        <v>200</v>
      </c>
      <c r="F28" s="78">
        <v>0</v>
      </c>
      <c r="G28" s="79" t="s">
        <v>38</v>
      </c>
      <c r="H28" s="79" t="s">
        <v>38</v>
      </c>
      <c r="I28" s="80" t="s">
        <v>38</v>
      </c>
      <c r="J28" s="79"/>
      <c r="K28" s="81"/>
      <c r="L28" s="585"/>
      <c r="M28" s="77" t="s">
        <v>28</v>
      </c>
      <c r="N28" s="78">
        <v>1000</v>
      </c>
      <c r="O28" s="78">
        <f t="shared" si="2"/>
        <v>80</v>
      </c>
      <c r="P28" s="78">
        <v>0</v>
      </c>
      <c r="Q28" s="79" t="s">
        <v>38</v>
      </c>
      <c r="R28" s="79" t="s">
        <v>38</v>
      </c>
      <c r="S28" s="80" t="s">
        <v>38</v>
      </c>
      <c r="T28" s="79"/>
      <c r="U28" s="81"/>
      <c r="V28" s="585"/>
      <c r="W28" s="77" t="s">
        <v>28</v>
      </c>
      <c r="X28" s="78">
        <v>1000</v>
      </c>
      <c r="Y28" s="78">
        <v>100</v>
      </c>
      <c r="Z28" s="78">
        <v>0</v>
      </c>
      <c r="AA28" s="79" t="s">
        <v>38</v>
      </c>
      <c r="AB28" s="79" t="s">
        <v>38</v>
      </c>
      <c r="AC28" s="80" t="s">
        <v>38</v>
      </c>
      <c r="AD28" s="558"/>
      <c r="AE28" s="585"/>
      <c r="AF28" s="77" t="s">
        <v>28</v>
      </c>
      <c r="AG28" s="78"/>
      <c r="AH28" s="78"/>
      <c r="AI28" s="78"/>
      <c r="AJ28" s="79"/>
      <c r="AK28" s="79"/>
      <c r="AL28" s="80"/>
      <c r="AM28" s="180"/>
      <c r="AN28" s="179"/>
    </row>
    <row r="29" spans="1:40" x14ac:dyDescent="0.25">
      <c r="A29" s="82"/>
      <c r="B29" s="879"/>
      <c r="C29" s="77" t="s">
        <v>29</v>
      </c>
      <c r="D29" s="78">
        <v>1000</v>
      </c>
      <c r="E29" s="78">
        <f>E30+10</f>
        <v>190</v>
      </c>
      <c r="F29" s="78">
        <v>0</v>
      </c>
      <c r="G29" s="79" t="s">
        <v>38</v>
      </c>
      <c r="H29" s="79" t="s">
        <v>38</v>
      </c>
      <c r="I29" s="80" t="s">
        <v>38</v>
      </c>
      <c r="J29" s="79"/>
      <c r="K29" s="81"/>
      <c r="L29" s="585"/>
      <c r="M29" s="77" t="s">
        <v>29</v>
      </c>
      <c r="N29" s="78">
        <v>1000</v>
      </c>
      <c r="O29" s="78">
        <f>O30+10</f>
        <v>70</v>
      </c>
      <c r="P29" s="78">
        <v>0</v>
      </c>
      <c r="Q29" s="79" t="s">
        <v>38</v>
      </c>
      <c r="R29" s="79" t="s">
        <v>38</v>
      </c>
      <c r="S29" s="80" t="s">
        <v>38</v>
      </c>
      <c r="T29" s="79"/>
      <c r="U29" s="81"/>
      <c r="V29" s="585"/>
      <c r="W29" s="77" t="s">
        <v>29</v>
      </c>
      <c r="X29" s="78">
        <v>1000</v>
      </c>
      <c r="Y29" s="78">
        <v>90</v>
      </c>
      <c r="Z29" s="78">
        <v>0</v>
      </c>
      <c r="AA29" s="79" t="s">
        <v>38</v>
      </c>
      <c r="AB29" s="79" t="s">
        <v>38</v>
      </c>
      <c r="AC29" s="80" t="s">
        <v>38</v>
      </c>
      <c r="AD29" s="558"/>
      <c r="AE29" s="585"/>
      <c r="AF29" s="77" t="s">
        <v>29</v>
      </c>
      <c r="AG29" s="78"/>
      <c r="AH29" s="78"/>
      <c r="AI29" s="78"/>
      <c r="AJ29" s="79"/>
      <c r="AK29" s="79"/>
      <c r="AL29" s="80"/>
      <c r="AM29" s="180"/>
      <c r="AN29" s="179"/>
    </row>
    <row r="30" spans="1:40" x14ac:dyDescent="0.25">
      <c r="A30" s="82"/>
      <c r="B30" s="879"/>
      <c r="C30" s="83" t="s">
        <v>30</v>
      </c>
      <c r="D30" s="84">
        <v>1000</v>
      </c>
      <c r="E30" s="78">
        <f>O19+10</f>
        <v>180</v>
      </c>
      <c r="F30" s="78">
        <v>0</v>
      </c>
      <c r="G30" s="79" t="s">
        <v>38</v>
      </c>
      <c r="H30" s="79" t="s">
        <v>38</v>
      </c>
      <c r="I30" s="80" t="s">
        <v>38</v>
      </c>
      <c r="J30" s="85"/>
      <c r="K30" s="86"/>
      <c r="L30" s="586"/>
      <c r="M30" s="83" t="s">
        <v>30</v>
      </c>
      <c r="N30" s="84">
        <v>1000</v>
      </c>
      <c r="O30" s="78">
        <f>Y19+10</f>
        <v>60</v>
      </c>
      <c r="P30" s="78">
        <v>0</v>
      </c>
      <c r="Q30" s="79" t="s">
        <v>38</v>
      </c>
      <c r="R30" s="79" t="s">
        <v>38</v>
      </c>
      <c r="S30" s="80" t="s">
        <v>38</v>
      </c>
      <c r="T30" s="79"/>
      <c r="U30" s="81"/>
      <c r="V30" s="586"/>
      <c r="W30" s="83" t="s">
        <v>30</v>
      </c>
      <c r="X30" s="78">
        <v>1000</v>
      </c>
      <c r="Y30" s="78">
        <v>20</v>
      </c>
      <c r="Z30" s="78">
        <v>0</v>
      </c>
      <c r="AA30" s="79" t="s">
        <v>38</v>
      </c>
      <c r="AB30" s="79" t="s">
        <v>38</v>
      </c>
      <c r="AC30" s="80" t="s">
        <v>38</v>
      </c>
      <c r="AD30" s="558"/>
      <c r="AE30" s="586"/>
      <c r="AF30" s="83" t="s">
        <v>30</v>
      </c>
      <c r="AG30" s="84"/>
      <c r="AH30" s="78"/>
      <c r="AI30" s="78"/>
      <c r="AJ30" s="79"/>
      <c r="AK30" s="79"/>
      <c r="AL30" s="80"/>
      <c r="AM30" s="181"/>
      <c r="AN30" s="182"/>
    </row>
    <row r="31" spans="1:40" ht="21" x14ac:dyDescent="0.25">
      <c r="A31" s="88"/>
      <c r="B31" s="880"/>
      <c r="C31" s="89"/>
      <c r="D31" s="90">
        <f>SUM(D19:D30)</f>
        <v>12000</v>
      </c>
      <c r="E31" s="90">
        <f>SUM(E19:E30)</f>
        <v>2820</v>
      </c>
      <c r="F31" s="90">
        <f>SUM(F19:F30)</f>
        <v>0</v>
      </c>
      <c r="G31" s="91"/>
      <c r="H31" s="91"/>
      <c r="I31" s="92"/>
      <c r="J31" s="91"/>
      <c r="K31" s="93"/>
      <c r="L31" s="587"/>
      <c r="M31" s="89"/>
      <c r="N31" s="90">
        <f>SUM(N18:N30)</f>
        <v>24000</v>
      </c>
      <c r="O31" s="90">
        <f>SUM(O18:O30)</f>
        <v>4200</v>
      </c>
      <c r="P31" s="90">
        <f>SUM(P18:P30)</f>
        <v>0</v>
      </c>
      <c r="Q31" s="91"/>
      <c r="R31" s="91"/>
      <c r="S31" s="91"/>
      <c r="T31" s="91"/>
      <c r="U31" s="93"/>
      <c r="V31" s="587"/>
      <c r="W31" s="89"/>
      <c r="X31" s="90">
        <f>SUM(X18:X30)</f>
        <v>36000</v>
      </c>
      <c r="Y31" s="90">
        <f>SUM(Y18:Y30)</f>
        <v>4920</v>
      </c>
      <c r="Z31" s="90">
        <f>SUM(Z18:Z30)</f>
        <v>34350</v>
      </c>
      <c r="AA31" s="91"/>
      <c r="AB31" s="91"/>
      <c r="AC31" s="91"/>
      <c r="AD31" s="91"/>
      <c r="AE31" s="587"/>
      <c r="AF31" s="89"/>
      <c r="AG31" s="90">
        <f>SUM(AG18:AG30)</f>
        <v>44000</v>
      </c>
      <c r="AH31" s="90">
        <f>SUM(AH18:AH30)</f>
        <v>5200</v>
      </c>
      <c r="AI31" s="90">
        <f>SUM(AI18:AI30)</f>
        <v>34350</v>
      </c>
      <c r="AJ31" s="91"/>
      <c r="AK31" s="91"/>
      <c r="AL31" s="91"/>
      <c r="AM31" s="90"/>
      <c r="AN31" s="91"/>
    </row>
    <row r="32" spans="1:40" x14ac:dyDescent="0.25">
      <c r="B32" s="106"/>
      <c r="C32" s="65"/>
      <c r="D32" s="66"/>
      <c r="E32" s="66"/>
      <c r="F32" s="66"/>
      <c r="G32" s="67"/>
      <c r="H32" s="67"/>
      <c r="I32" s="68"/>
      <c r="J32" s="67"/>
      <c r="K32" s="67"/>
      <c r="L32" s="588"/>
      <c r="M32" s="67"/>
      <c r="N32" s="66"/>
      <c r="O32" s="66"/>
      <c r="P32" s="66"/>
      <c r="Q32" s="67"/>
      <c r="R32" s="67"/>
      <c r="S32" s="67"/>
      <c r="T32" s="67"/>
      <c r="U32" s="67"/>
      <c r="V32" s="588"/>
      <c r="W32" s="67"/>
      <c r="X32" s="66"/>
      <c r="Y32" s="66"/>
      <c r="Z32" s="66"/>
      <c r="AA32" s="67"/>
      <c r="AB32" s="67"/>
      <c r="AC32" s="67"/>
      <c r="AD32" s="67"/>
      <c r="AE32" s="588"/>
      <c r="AF32" s="67"/>
      <c r="AG32" s="66"/>
      <c r="AH32" s="66"/>
      <c r="AI32" s="66"/>
      <c r="AJ32" s="67"/>
      <c r="AK32" s="67"/>
      <c r="AL32" s="67"/>
      <c r="AM32" s="777"/>
      <c r="AN32" s="123"/>
    </row>
    <row r="33" spans="1:40" ht="21" x14ac:dyDescent="0.25">
      <c r="B33" s="107"/>
      <c r="C33" s="70"/>
      <c r="D33" s="71"/>
      <c r="E33" s="72"/>
      <c r="F33" s="73"/>
      <c r="G33" s="72"/>
      <c r="H33" s="73"/>
      <c r="I33" s="73"/>
      <c r="J33" s="73"/>
      <c r="K33" s="74"/>
      <c r="L33" s="584"/>
      <c r="M33" s="75" t="s">
        <v>42</v>
      </c>
      <c r="N33" s="76">
        <f>D46</f>
        <v>12000</v>
      </c>
      <c r="O33" s="76">
        <f>E46</f>
        <v>4260</v>
      </c>
      <c r="P33" s="76">
        <f>F46</f>
        <v>0</v>
      </c>
      <c r="Q33" s="72"/>
      <c r="R33" s="73"/>
      <c r="S33" s="73"/>
      <c r="T33" s="73"/>
      <c r="U33" s="74"/>
      <c r="V33" s="584"/>
      <c r="W33" s="75" t="s">
        <v>42</v>
      </c>
      <c r="X33" s="76">
        <f>N46</f>
        <v>24000</v>
      </c>
      <c r="Y33" s="76">
        <f>O46</f>
        <v>7080</v>
      </c>
      <c r="Z33" s="76">
        <f>P46</f>
        <v>0</v>
      </c>
      <c r="AA33" s="72"/>
      <c r="AB33" s="73"/>
      <c r="AC33" s="73"/>
      <c r="AD33" s="73"/>
      <c r="AE33" s="584"/>
      <c r="AF33" s="75" t="s">
        <v>42</v>
      </c>
      <c r="AG33" s="76">
        <f>X46</f>
        <v>36000</v>
      </c>
      <c r="AH33" s="76">
        <f>Y46</f>
        <v>8460</v>
      </c>
      <c r="AI33" s="76">
        <f>Z46</f>
        <v>0</v>
      </c>
      <c r="AJ33" s="72"/>
      <c r="AK33" s="73"/>
      <c r="AL33" s="73"/>
      <c r="AM33" s="776" t="s">
        <v>221</v>
      </c>
      <c r="AN33" s="183" t="s">
        <v>36</v>
      </c>
    </row>
    <row r="34" spans="1:40" x14ac:dyDescent="0.25">
      <c r="A34" s="97" t="s">
        <v>800</v>
      </c>
      <c r="B34" s="108">
        <v>99</v>
      </c>
      <c r="C34" s="77" t="s">
        <v>19</v>
      </c>
      <c r="D34" s="78">
        <v>1000</v>
      </c>
      <c r="E34" s="78">
        <f t="shared" ref="E34:E43" si="3">E35+10</f>
        <v>410</v>
      </c>
      <c r="F34" s="78">
        <v>0</v>
      </c>
      <c r="G34" s="79" t="s">
        <v>38</v>
      </c>
      <c r="H34" s="79" t="s">
        <v>38</v>
      </c>
      <c r="I34" s="80" t="s">
        <v>38</v>
      </c>
      <c r="J34" s="79"/>
      <c r="K34" s="81"/>
      <c r="L34" s="585"/>
      <c r="M34" s="77" t="s">
        <v>19</v>
      </c>
      <c r="N34" s="78">
        <v>1000</v>
      </c>
      <c r="O34" s="78">
        <f t="shared" ref="O34:O43" si="4">O35+10</f>
        <v>290</v>
      </c>
      <c r="P34" s="78">
        <v>0</v>
      </c>
      <c r="Q34" s="79" t="s">
        <v>38</v>
      </c>
      <c r="R34" s="79" t="s">
        <v>38</v>
      </c>
      <c r="S34" s="80" t="s">
        <v>38</v>
      </c>
      <c r="T34" s="79"/>
      <c r="U34" s="81"/>
      <c r="V34" s="585"/>
      <c r="W34" s="77" t="s">
        <v>19</v>
      </c>
      <c r="X34" s="78">
        <v>1000</v>
      </c>
      <c r="Y34" s="78">
        <f t="shared" ref="Y34:Y39" si="5">Y35+10</f>
        <v>170</v>
      </c>
      <c r="Z34" s="78">
        <v>0</v>
      </c>
      <c r="AA34" s="79" t="s">
        <v>38</v>
      </c>
      <c r="AB34" s="79" t="s">
        <v>38</v>
      </c>
      <c r="AC34" s="80" t="s">
        <v>38</v>
      </c>
      <c r="AD34" s="651"/>
      <c r="AE34" s="585"/>
      <c r="AF34" s="77" t="s">
        <v>19</v>
      </c>
      <c r="AG34" s="78">
        <v>1000</v>
      </c>
      <c r="AH34" s="78">
        <v>50</v>
      </c>
      <c r="AI34" s="78"/>
      <c r="AJ34" s="79"/>
      <c r="AK34" s="79"/>
      <c r="AL34" s="80"/>
      <c r="AM34" s="177">
        <f>AG46+AH46-AI46</f>
        <v>50610</v>
      </c>
      <c r="AN34" s="178" t="s">
        <v>967</v>
      </c>
    </row>
    <row r="35" spans="1:40" ht="21" customHeight="1" x14ac:dyDescent="0.25">
      <c r="A35" s="82"/>
      <c r="B35" s="879" t="s">
        <v>121</v>
      </c>
      <c r="C35" s="77" t="s">
        <v>20</v>
      </c>
      <c r="D35" s="78">
        <v>1000</v>
      </c>
      <c r="E35" s="78">
        <f t="shared" si="3"/>
        <v>400</v>
      </c>
      <c r="F35" s="78">
        <v>0</v>
      </c>
      <c r="G35" s="79" t="s">
        <v>38</v>
      </c>
      <c r="H35" s="79" t="s">
        <v>38</v>
      </c>
      <c r="I35" s="80" t="s">
        <v>38</v>
      </c>
      <c r="J35" s="79"/>
      <c r="K35" s="81"/>
      <c r="L35" s="585"/>
      <c r="M35" s="77" t="s">
        <v>20</v>
      </c>
      <c r="N35" s="78">
        <v>1000</v>
      </c>
      <c r="O35" s="78">
        <f t="shared" si="4"/>
        <v>280</v>
      </c>
      <c r="P35" s="78">
        <v>0</v>
      </c>
      <c r="Q35" s="79" t="s">
        <v>38</v>
      </c>
      <c r="R35" s="79" t="s">
        <v>38</v>
      </c>
      <c r="S35" s="80" t="s">
        <v>38</v>
      </c>
      <c r="T35" s="79"/>
      <c r="U35" s="81"/>
      <c r="V35" s="585"/>
      <c r="W35" s="77" t="s">
        <v>20</v>
      </c>
      <c r="X35" s="78">
        <v>1000</v>
      </c>
      <c r="Y35" s="78">
        <f t="shared" si="5"/>
        <v>160</v>
      </c>
      <c r="Z35" s="78">
        <v>0</v>
      </c>
      <c r="AA35" s="79" t="s">
        <v>38</v>
      </c>
      <c r="AB35" s="79" t="s">
        <v>38</v>
      </c>
      <c r="AC35" s="80" t="s">
        <v>38</v>
      </c>
      <c r="AD35" s="558"/>
      <c r="AE35" s="585"/>
      <c r="AF35" s="77" t="s">
        <v>20</v>
      </c>
      <c r="AG35" s="78">
        <v>1000</v>
      </c>
      <c r="AH35" s="78">
        <v>40</v>
      </c>
      <c r="AI35" s="78"/>
      <c r="AJ35" s="79"/>
      <c r="AK35" s="79"/>
      <c r="AL35" s="80"/>
      <c r="AM35" s="180"/>
      <c r="AN35" s="179"/>
    </row>
    <row r="36" spans="1:40" x14ac:dyDescent="0.25">
      <c r="A36" s="82"/>
      <c r="B36" s="879"/>
      <c r="C36" s="77" t="s">
        <v>21</v>
      </c>
      <c r="D36" s="78">
        <v>1000</v>
      </c>
      <c r="E36" s="78">
        <f t="shared" si="3"/>
        <v>390</v>
      </c>
      <c r="F36" s="78">
        <v>0</v>
      </c>
      <c r="G36" s="79" t="s">
        <v>38</v>
      </c>
      <c r="H36" s="79" t="s">
        <v>38</v>
      </c>
      <c r="I36" s="80" t="s">
        <v>38</v>
      </c>
      <c r="J36" s="79"/>
      <c r="K36" s="81"/>
      <c r="L36" s="585"/>
      <c r="M36" s="77" t="s">
        <v>21</v>
      </c>
      <c r="N36" s="78">
        <v>1000</v>
      </c>
      <c r="O36" s="78">
        <f t="shared" si="4"/>
        <v>270</v>
      </c>
      <c r="P36" s="78">
        <v>0</v>
      </c>
      <c r="Q36" s="79" t="s">
        <v>38</v>
      </c>
      <c r="R36" s="79" t="s">
        <v>38</v>
      </c>
      <c r="S36" s="80" t="s">
        <v>38</v>
      </c>
      <c r="T36" s="79"/>
      <c r="U36" s="81"/>
      <c r="V36" s="585"/>
      <c r="W36" s="77" t="s">
        <v>21</v>
      </c>
      <c r="X36" s="78">
        <v>1000</v>
      </c>
      <c r="Y36" s="78">
        <f t="shared" si="5"/>
        <v>150</v>
      </c>
      <c r="Z36" s="78">
        <v>0</v>
      </c>
      <c r="AA36" s="79" t="s">
        <v>38</v>
      </c>
      <c r="AB36" s="79" t="s">
        <v>38</v>
      </c>
      <c r="AC36" s="80" t="s">
        <v>38</v>
      </c>
      <c r="AD36" s="558"/>
      <c r="AE36" s="585"/>
      <c r="AF36" s="77" t="s">
        <v>21</v>
      </c>
      <c r="AG36" s="78">
        <v>1000</v>
      </c>
      <c r="AH36" s="78">
        <v>30</v>
      </c>
      <c r="AI36" s="78"/>
      <c r="AJ36" s="79"/>
      <c r="AK36" s="79"/>
      <c r="AL36" s="80"/>
      <c r="AM36" s="180"/>
      <c r="AN36" s="179"/>
    </row>
    <row r="37" spans="1:40" x14ac:dyDescent="0.25">
      <c r="A37" s="82"/>
      <c r="B37" s="879"/>
      <c r="C37" s="77" t="s">
        <v>22</v>
      </c>
      <c r="D37" s="78">
        <v>1000</v>
      </c>
      <c r="E37" s="78">
        <f t="shared" si="3"/>
        <v>380</v>
      </c>
      <c r="F37" s="78">
        <v>0</v>
      </c>
      <c r="G37" s="79" t="s">
        <v>38</v>
      </c>
      <c r="H37" s="79" t="s">
        <v>38</v>
      </c>
      <c r="I37" s="80" t="s">
        <v>38</v>
      </c>
      <c r="J37" s="79"/>
      <c r="K37" s="81"/>
      <c r="L37" s="585"/>
      <c r="M37" s="77" t="s">
        <v>22</v>
      </c>
      <c r="N37" s="78">
        <v>1000</v>
      </c>
      <c r="O37" s="78">
        <f t="shared" si="4"/>
        <v>260</v>
      </c>
      <c r="P37" s="78">
        <v>0</v>
      </c>
      <c r="Q37" s="79" t="s">
        <v>38</v>
      </c>
      <c r="R37" s="79" t="s">
        <v>38</v>
      </c>
      <c r="S37" s="80" t="s">
        <v>38</v>
      </c>
      <c r="T37" s="79"/>
      <c r="U37" s="81"/>
      <c r="V37" s="585"/>
      <c r="W37" s="77" t="s">
        <v>22</v>
      </c>
      <c r="X37" s="78">
        <v>1000</v>
      </c>
      <c r="Y37" s="78">
        <f t="shared" si="5"/>
        <v>140</v>
      </c>
      <c r="Z37" s="78">
        <v>0</v>
      </c>
      <c r="AA37" s="79" t="s">
        <v>38</v>
      </c>
      <c r="AB37" s="79" t="s">
        <v>38</v>
      </c>
      <c r="AC37" s="80" t="s">
        <v>38</v>
      </c>
      <c r="AD37" s="558"/>
      <c r="AE37" s="585"/>
      <c r="AF37" s="77" t="s">
        <v>22</v>
      </c>
      <c r="AG37" s="78">
        <v>1000</v>
      </c>
      <c r="AH37" s="78">
        <v>20</v>
      </c>
      <c r="AI37" s="78"/>
      <c r="AJ37" s="79"/>
      <c r="AK37" s="79"/>
      <c r="AL37" s="80"/>
      <c r="AM37" s="180">
        <v>42000</v>
      </c>
      <c r="AN37" s="179" t="s">
        <v>847</v>
      </c>
    </row>
    <row r="38" spans="1:40" x14ac:dyDescent="0.25">
      <c r="A38" s="82"/>
      <c r="B38" s="879"/>
      <c r="C38" s="77" t="s">
        <v>23</v>
      </c>
      <c r="D38" s="78">
        <v>1000</v>
      </c>
      <c r="E38" s="78">
        <f t="shared" si="3"/>
        <v>370</v>
      </c>
      <c r="F38" s="78">
        <v>0</v>
      </c>
      <c r="G38" s="79" t="s">
        <v>38</v>
      </c>
      <c r="H38" s="79" t="s">
        <v>38</v>
      </c>
      <c r="I38" s="80" t="s">
        <v>38</v>
      </c>
      <c r="J38" s="79"/>
      <c r="K38" s="81"/>
      <c r="L38" s="585"/>
      <c r="M38" s="77" t="s">
        <v>23</v>
      </c>
      <c r="N38" s="78">
        <v>1000</v>
      </c>
      <c r="O38" s="78">
        <f t="shared" si="4"/>
        <v>250</v>
      </c>
      <c r="P38" s="78">
        <v>0</v>
      </c>
      <c r="Q38" s="79" t="s">
        <v>38</v>
      </c>
      <c r="R38" s="79" t="s">
        <v>38</v>
      </c>
      <c r="S38" s="80" t="s">
        <v>38</v>
      </c>
      <c r="T38" s="79"/>
      <c r="U38" s="81"/>
      <c r="V38" s="585"/>
      <c r="W38" s="77" t="s">
        <v>23</v>
      </c>
      <c r="X38" s="78">
        <v>1000</v>
      </c>
      <c r="Y38" s="78">
        <f t="shared" si="5"/>
        <v>130</v>
      </c>
      <c r="Z38" s="78">
        <v>0</v>
      </c>
      <c r="AA38" s="79" t="s">
        <v>38</v>
      </c>
      <c r="AB38" s="79" t="s">
        <v>38</v>
      </c>
      <c r="AC38" s="80" t="s">
        <v>38</v>
      </c>
      <c r="AD38" s="558"/>
      <c r="AE38" s="585"/>
      <c r="AF38" s="77" t="s">
        <v>23</v>
      </c>
      <c r="AG38" s="78">
        <v>1000</v>
      </c>
      <c r="AH38" s="78">
        <v>10</v>
      </c>
      <c r="AI38" s="78"/>
      <c r="AJ38" s="79"/>
      <c r="AK38" s="79"/>
      <c r="AL38" s="80"/>
      <c r="AM38" s="180">
        <v>8610</v>
      </c>
      <c r="AN38" s="179" t="s">
        <v>848</v>
      </c>
    </row>
    <row r="39" spans="1:40" x14ac:dyDescent="0.25">
      <c r="A39" s="82"/>
      <c r="B39" s="879"/>
      <c r="C39" s="77" t="s">
        <v>24</v>
      </c>
      <c r="D39" s="78">
        <v>1000</v>
      </c>
      <c r="E39" s="78">
        <f t="shared" si="3"/>
        <v>360</v>
      </c>
      <c r="F39" s="78">
        <v>0</v>
      </c>
      <c r="G39" s="79" t="s">
        <v>38</v>
      </c>
      <c r="H39" s="79" t="s">
        <v>38</v>
      </c>
      <c r="I39" s="80" t="s">
        <v>38</v>
      </c>
      <c r="J39" s="79"/>
      <c r="K39" s="81"/>
      <c r="L39" s="585"/>
      <c r="M39" s="77" t="s">
        <v>24</v>
      </c>
      <c r="N39" s="78">
        <v>1000</v>
      </c>
      <c r="O39" s="78">
        <f t="shared" si="4"/>
        <v>240</v>
      </c>
      <c r="P39" s="78">
        <v>0</v>
      </c>
      <c r="Q39" s="79" t="s">
        <v>38</v>
      </c>
      <c r="R39" s="79" t="s">
        <v>38</v>
      </c>
      <c r="S39" s="80" t="s">
        <v>38</v>
      </c>
      <c r="T39" s="79"/>
      <c r="U39" s="81"/>
      <c r="V39" s="585"/>
      <c r="W39" s="77" t="s">
        <v>24</v>
      </c>
      <c r="X39" s="78">
        <v>1000</v>
      </c>
      <c r="Y39" s="78">
        <f t="shared" si="5"/>
        <v>120</v>
      </c>
      <c r="Z39" s="78">
        <v>0</v>
      </c>
      <c r="AA39" s="79" t="s">
        <v>38</v>
      </c>
      <c r="AB39" s="79" t="s">
        <v>38</v>
      </c>
      <c r="AC39" s="80" t="s">
        <v>38</v>
      </c>
      <c r="AD39" s="558"/>
      <c r="AE39" s="585"/>
      <c r="AF39" s="77" t="s">
        <v>24</v>
      </c>
      <c r="AG39" s="78">
        <v>1000</v>
      </c>
      <c r="AH39" s="78"/>
      <c r="AI39" s="78"/>
      <c r="AJ39" s="79"/>
      <c r="AK39" s="79"/>
      <c r="AL39" s="80"/>
      <c r="AM39" s="180"/>
      <c r="AN39" s="179"/>
    </row>
    <row r="40" spans="1:40" x14ac:dyDescent="0.25">
      <c r="A40" s="82"/>
      <c r="B40" s="879"/>
      <c r="C40" s="77" t="s">
        <v>25</v>
      </c>
      <c r="D40" s="78">
        <v>1000</v>
      </c>
      <c r="E40" s="78">
        <f t="shared" si="3"/>
        <v>350</v>
      </c>
      <c r="F40" s="78">
        <v>0</v>
      </c>
      <c r="G40" s="79" t="s">
        <v>38</v>
      </c>
      <c r="H40" s="79" t="s">
        <v>38</v>
      </c>
      <c r="I40" s="80" t="s">
        <v>38</v>
      </c>
      <c r="J40" s="79"/>
      <c r="K40" s="81"/>
      <c r="L40" s="585"/>
      <c r="M40" s="77" t="s">
        <v>25</v>
      </c>
      <c r="N40" s="78">
        <v>1000</v>
      </c>
      <c r="O40" s="78">
        <f t="shared" si="4"/>
        <v>230</v>
      </c>
      <c r="P40" s="78">
        <v>0</v>
      </c>
      <c r="Q40" s="79" t="s">
        <v>38</v>
      </c>
      <c r="R40" s="79" t="s">
        <v>38</v>
      </c>
      <c r="S40" s="80" t="s">
        <v>38</v>
      </c>
      <c r="T40" s="79"/>
      <c r="U40" s="81"/>
      <c r="V40" s="585"/>
      <c r="W40" s="77" t="s">
        <v>25</v>
      </c>
      <c r="X40" s="78">
        <v>1000</v>
      </c>
      <c r="Y40" s="78">
        <v>110</v>
      </c>
      <c r="Z40" s="78">
        <v>0</v>
      </c>
      <c r="AA40" s="79" t="s">
        <v>38</v>
      </c>
      <c r="AB40" s="79" t="s">
        <v>38</v>
      </c>
      <c r="AC40" s="80" t="s">
        <v>38</v>
      </c>
      <c r="AD40" s="558"/>
      <c r="AE40" s="585"/>
      <c r="AF40" s="77" t="s">
        <v>25</v>
      </c>
      <c r="AG40" s="78"/>
      <c r="AH40" s="78"/>
      <c r="AI40" s="78"/>
      <c r="AJ40" s="79"/>
      <c r="AK40" s="79"/>
      <c r="AL40" s="80"/>
      <c r="AM40" s="180"/>
      <c r="AN40" s="179"/>
    </row>
    <row r="41" spans="1:40" x14ac:dyDescent="0.25">
      <c r="A41" s="82"/>
      <c r="B41" s="879"/>
      <c r="C41" s="77" t="s">
        <v>26</v>
      </c>
      <c r="D41" s="78">
        <v>1000</v>
      </c>
      <c r="E41" s="78">
        <f t="shared" si="3"/>
        <v>340</v>
      </c>
      <c r="F41" s="78">
        <v>0</v>
      </c>
      <c r="G41" s="79" t="s">
        <v>38</v>
      </c>
      <c r="H41" s="79" t="s">
        <v>38</v>
      </c>
      <c r="I41" s="80" t="s">
        <v>38</v>
      </c>
      <c r="J41" s="79"/>
      <c r="K41" s="81"/>
      <c r="L41" s="585"/>
      <c r="M41" s="77" t="s">
        <v>26</v>
      </c>
      <c r="N41" s="78">
        <v>1000</v>
      </c>
      <c r="O41" s="78">
        <f t="shared" si="4"/>
        <v>220</v>
      </c>
      <c r="P41" s="78">
        <v>0</v>
      </c>
      <c r="Q41" s="79" t="s">
        <v>38</v>
      </c>
      <c r="R41" s="79" t="s">
        <v>38</v>
      </c>
      <c r="S41" s="80" t="s">
        <v>38</v>
      </c>
      <c r="T41" s="79"/>
      <c r="U41" s="81"/>
      <c r="V41" s="585"/>
      <c r="W41" s="77" t="s">
        <v>26</v>
      </c>
      <c r="X41" s="78">
        <v>1000</v>
      </c>
      <c r="Y41" s="78">
        <v>100</v>
      </c>
      <c r="Z41" s="78">
        <v>0</v>
      </c>
      <c r="AA41" s="79" t="s">
        <v>38</v>
      </c>
      <c r="AB41" s="79" t="s">
        <v>38</v>
      </c>
      <c r="AC41" s="80" t="s">
        <v>38</v>
      </c>
      <c r="AD41" s="558"/>
      <c r="AE41" s="585"/>
      <c r="AF41" s="77" t="s">
        <v>26</v>
      </c>
      <c r="AG41" s="78"/>
      <c r="AH41" s="78"/>
      <c r="AI41" s="78"/>
      <c r="AJ41" s="79"/>
      <c r="AK41" s="79"/>
      <c r="AL41" s="80"/>
      <c r="AM41" s="180"/>
      <c r="AN41" s="179"/>
    </row>
    <row r="42" spans="1:40" x14ac:dyDescent="0.25">
      <c r="A42" s="82"/>
      <c r="B42" s="879"/>
      <c r="C42" s="77" t="s">
        <v>27</v>
      </c>
      <c r="D42" s="78">
        <v>1000</v>
      </c>
      <c r="E42" s="78">
        <f t="shared" si="3"/>
        <v>330</v>
      </c>
      <c r="F42" s="78">
        <v>0</v>
      </c>
      <c r="G42" s="79" t="s">
        <v>38</v>
      </c>
      <c r="H42" s="79" t="s">
        <v>38</v>
      </c>
      <c r="I42" s="80" t="s">
        <v>38</v>
      </c>
      <c r="J42" s="79"/>
      <c r="K42" s="81"/>
      <c r="L42" s="585"/>
      <c r="M42" s="77" t="s">
        <v>27</v>
      </c>
      <c r="N42" s="78">
        <v>1000</v>
      </c>
      <c r="O42" s="78">
        <f t="shared" si="4"/>
        <v>210</v>
      </c>
      <c r="P42" s="78">
        <v>0</v>
      </c>
      <c r="Q42" s="79" t="s">
        <v>38</v>
      </c>
      <c r="R42" s="79" t="s">
        <v>38</v>
      </c>
      <c r="S42" s="80" t="s">
        <v>38</v>
      </c>
      <c r="T42" s="79"/>
      <c r="U42" s="81"/>
      <c r="V42" s="585"/>
      <c r="W42" s="77" t="s">
        <v>27</v>
      </c>
      <c r="X42" s="78">
        <v>1000</v>
      </c>
      <c r="Y42" s="78">
        <v>90</v>
      </c>
      <c r="Z42" s="78">
        <v>0</v>
      </c>
      <c r="AA42" s="79" t="s">
        <v>38</v>
      </c>
      <c r="AB42" s="79" t="s">
        <v>38</v>
      </c>
      <c r="AC42" s="80" t="s">
        <v>38</v>
      </c>
      <c r="AD42" s="558"/>
      <c r="AE42" s="585"/>
      <c r="AF42" s="77" t="s">
        <v>27</v>
      </c>
      <c r="AG42" s="78"/>
      <c r="AH42" s="78"/>
      <c r="AI42" s="78"/>
      <c r="AJ42" s="79"/>
      <c r="AK42" s="79"/>
      <c r="AL42" s="80"/>
      <c r="AM42" s="180"/>
      <c r="AN42" s="179"/>
    </row>
    <row r="43" spans="1:40" x14ac:dyDescent="0.25">
      <c r="A43" s="82"/>
      <c r="B43" s="879"/>
      <c r="C43" s="77" t="s">
        <v>28</v>
      </c>
      <c r="D43" s="78">
        <v>1000</v>
      </c>
      <c r="E43" s="78">
        <f t="shared" si="3"/>
        <v>320</v>
      </c>
      <c r="F43" s="78">
        <v>0</v>
      </c>
      <c r="G43" s="79" t="s">
        <v>38</v>
      </c>
      <c r="H43" s="79" t="s">
        <v>38</v>
      </c>
      <c r="I43" s="80" t="s">
        <v>38</v>
      </c>
      <c r="J43" s="79"/>
      <c r="K43" s="81"/>
      <c r="L43" s="585"/>
      <c r="M43" s="77" t="s">
        <v>28</v>
      </c>
      <c r="N43" s="78">
        <v>1000</v>
      </c>
      <c r="O43" s="78">
        <f t="shared" si="4"/>
        <v>200</v>
      </c>
      <c r="P43" s="78">
        <v>0</v>
      </c>
      <c r="Q43" s="79" t="s">
        <v>38</v>
      </c>
      <c r="R43" s="79" t="s">
        <v>38</v>
      </c>
      <c r="S43" s="80" t="s">
        <v>38</v>
      </c>
      <c r="T43" s="79"/>
      <c r="U43" s="81"/>
      <c r="V43" s="585"/>
      <c r="W43" s="77" t="s">
        <v>28</v>
      </c>
      <c r="X43" s="78">
        <v>1000</v>
      </c>
      <c r="Y43" s="78">
        <v>80</v>
      </c>
      <c r="Z43" s="78">
        <v>0</v>
      </c>
      <c r="AA43" s="79" t="s">
        <v>38</v>
      </c>
      <c r="AB43" s="79" t="s">
        <v>38</v>
      </c>
      <c r="AC43" s="80" t="s">
        <v>38</v>
      </c>
      <c r="AD43" s="558"/>
      <c r="AE43" s="585"/>
      <c r="AF43" s="77" t="s">
        <v>28</v>
      </c>
      <c r="AG43" s="78"/>
      <c r="AH43" s="78"/>
      <c r="AI43" s="78"/>
      <c r="AJ43" s="79"/>
      <c r="AK43" s="79"/>
      <c r="AL43" s="80"/>
      <c r="AM43" s="180"/>
      <c r="AN43" s="179"/>
    </row>
    <row r="44" spans="1:40" x14ac:dyDescent="0.25">
      <c r="A44" s="82"/>
      <c r="B44" s="879"/>
      <c r="C44" s="77" t="s">
        <v>29</v>
      </c>
      <c r="D44" s="78">
        <v>1000</v>
      </c>
      <c r="E44" s="78">
        <f>E45+10</f>
        <v>310</v>
      </c>
      <c r="F44" s="78">
        <v>0</v>
      </c>
      <c r="G44" s="79" t="s">
        <v>38</v>
      </c>
      <c r="H44" s="79" t="s">
        <v>38</v>
      </c>
      <c r="I44" s="80" t="s">
        <v>38</v>
      </c>
      <c r="J44" s="79"/>
      <c r="K44" s="81"/>
      <c r="L44" s="585"/>
      <c r="M44" s="77" t="s">
        <v>29</v>
      </c>
      <c r="N44" s="78">
        <v>1000</v>
      </c>
      <c r="O44" s="78">
        <f>O45+10</f>
        <v>190</v>
      </c>
      <c r="P44" s="78">
        <v>0</v>
      </c>
      <c r="Q44" s="79" t="s">
        <v>38</v>
      </c>
      <c r="R44" s="79" t="s">
        <v>38</v>
      </c>
      <c r="S44" s="80" t="s">
        <v>38</v>
      </c>
      <c r="T44" s="79"/>
      <c r="U44" s="81"/>
      <c r="V44" s="585"/>
      <c r="W44" s="77" t="s">
        <v>29</v>
      </c>
      <c r="X44" s="78">
        <v>1000</v>
      </c>
      <c r="Y44" s="78">
        <v>70</v>
      </c>
      <c r="Z44" s="78">
        <v>0</v>
      </c>
      <c r="AA44" s="79" t="s">
        <v>38</v>
      </c>
      <c r="AB44" s="79" t="s">
        <v>38</v>
      </c>
      <c r="AC44" s="80" t="s">
        <v>38</v>
      </c>
      <c r="AD44" s="558"/>
      <c r="AE44" s="585"/>
      <c r="AF44" s="77" t="s">
        <v>29</v>
      </c>
      <c r="AG44" s="78"/>
      <c r="AH44" s="78"/>
      <c r="AI44" s="78"/>
      <c r="AJ44" s="79"/>
      <c r="AK44" s="79"/>
      <c r="AL44" s="80"/>
      <c r="AM44" s="180"/>
      <c r="AN44" s="179"/>
    </row>
    <row r="45" spans="1:40" x14ac:dyDescent="0.25">
      <c r="A45" s="82"/>
      <c r="B45" s="879"/>
      <c r="C45" s="83" t="s">
        <v>30</v>
      </c>
      <c r="D45" s="84">
        <v>1000</v>
      </c>
      <c r="E45" s="78">
        <f>O34+10</f>
        <v>300</v>
      </c>
      <c r="F45" s="78">
        <v>0</v>
      </c>
      <c r="G45" s="79" t="s">
        <v>38</v>
      </c>
      <c r="H45" s="79" t="s">
        <v>38</v>
      </c>
      <c r="I45" s="80" t="s">
        <v>38</v>
      </c>
      <c r="J45" s="85"/>
      <c r="K45" s="86"/>
      <c r="L45" s="586"/>
      <c r="M45" s="83" t="s">
        <v>30</v>
      </c>
      <c r="N45" s="84">
        <v>1000</v>
      </c>
      <c r="O45" s="78">
        <f>Y34+10</f>
        <v>180</v>
      </c>
      <c r="P45" s="78">
        <v>0</v>
      </c>
      <c r="Q45" s="79" t="s">
        <v>38</v>
      </c>
      <c r="R45" s="79" t="s">
        <v>38</v>
      </c>
      <c r="S45" s="80" t="s">
        <v>38</v>
      </c>
      <c r="T45" s="79"/>
      <c r="U45" s="81"/>
      <c r="V45" s="586"/>
      <c r="W45" s="83" t="s">
        <v>30</v>
      </c>
      <c r="X45" s="78">
        <v>1000</v>
      </c>
      <c r="Y45" s="78">
        <v>60</v>
      </c>
      <c r="Z45" s="78">
        <v>0</v>
      </c>
      <c r="AA45" s="79" t="s">
        <v>38</v>
      </c>
      <c r="AB45" s="79" t="s">
        <v>38</v>
      </c>
      <c r="AC45" s="80" t="s">
        <v>38</v>
      </c>
      <c r="AD45" s="558"/>
      <c r="AE45" s="586"/>
      <c r="AF45" s="83" t="s">
        <v>30</v>
      </c>
      <c r="AG45" s="84"/>
      <c r="AH45" s="78"/>
      <c r="AI45" s="78"/>
      <c r="AJ45" s="79"/>
      <c r="AK45" s="79"/>
      <c r="AL45" s="80"/>
      <c r="AM45" s="181"/>
      <c r="AN45" s="182"/>
    </row>
    <row r="46" spans="1:40" ht="21" x14ac:dyDescent="0.25">
      <c r="A46" s="88"/>
      <c r="B46" s="880"/>
      <c r="C46" s="89"/>
      <c r="D46" s="90">
        <f>SUM(D34:D45)</f>
        <v>12000</v>
      </c>
      <c r="E46" s="90">
        <f>SUM(E34:E45)</f>
        <v>4260</v>
      </c>
      <c r="F46" s="90">
        <f>SUM(F34:F45)</f>
        <v>0</v>
      </c>
      <c r="G46" s="91"/>
      <c r="H46" s="91"/>
      <c r="I46" s="92"/>
      <c r="J46" s="91"/>
      <c r="K46" s="93"/>
      <c r="L46" s="587"/>
      <c r="M46" s="89"/>
      <c r="N46" s="90">
        <f>SUM(N33:N45)</f>
        <v>24000</v>
      </c>
      <c r="O46" s="90">
        <f>SUM(O33:O45)</f>
        <v>7080</v>
      </c>
      <c r="P46" s="90">
        <f>SUM(P33:P45)</f>
        <v>0</v>
      </c>
      <c r="Q46" s="91"/>
      <c r="R46" s="91"/>
      <c r="S46" s="91"/>
      <c r="T46" s="91"/>
      <c r="U46" s="93"/>
      <c r="V46" s="587"/>
      <c r="W46" s="89"/>
      <c r="X46" s="90">
        <f>SUM(X33:X45)</f>
        <v>36000</v>
      </c>
      <c r="Y46" s="90">
        <f>SUM(Y33:Y45)</f>
        <v>8460</v>
      </c>
      <c r="Z46" s="90">
        <f>SUM(Z33:Z45)</f>
        <v>0</v>
      </c>
      <c r="AA46" s="91"/>
      <c r="AB46" s="91"/>
      <c r="AC46" s="91"/>
      <c r="AD46" s="91"/>
      <c r="AE46" s="587"/>
      <c r="AF46" s="89"/>
      <c r="AG46" s="90">
        <f>SUM(AG33:AG45)</f>
        <v>42000</v>
      </c>
      <c r="AH46" s="90">
        <f>SUM(AH33:AH45)</f>
        <v>8610</v>
      </c>
      <c r="AI46" s="90">
        <f>SUM(AI33:AI45)</f>
        <v>0</v>
      </c>
      <c r="AJ46" s="91"/>
      <c r="AK46" s="91"/>
      <c r="AL46" s="91"/>
      <c r="AM46" s="90"/>
      <c r="AN46" s="91"/>
    </row>
    <row r="47" spans="1:40" x14ac:dyDescent="0.25">
      <c r="A47" s="337"/>
      <c r="B47" s="330"/>
      <c r="C47" s="344"/>
      <c r="D47" s="345"/>
      <c r="E47" s="345"/>
      <c r="F47" s="345"/>
      <c r="G47" s="346"/>
      <c r="H47" s="346"/>
      <c r="I47" s="347"/>
      <c r="J47" s="346"/>
      <c r="K47" s="346"/>
      <c r="L47" s="588"/>
      <c r="M47" s="346"/>
      <c r="N47" s="345"/>
      <c r="O47" s="345"/>
      <c r="P47" s="345"/>
      <c r="Q47" s="346"/>
      <c r="R47" s="346"/>
      <c r="S47" s="346"/>
      <c r="T47" s="346"/>
      <c r="U47" s="346"/>
      <c r="V47" s="588"/>
      <c r="W47" s="346"/>
      <c r="X47" s="345"/>
      <c r="Y47" s="345"/>
      <c r="Z47" s="345"/>
      <c r="AA47" s="346"/>
      <c r="AB47" s="346"/>
      <c r="AC47" s="346"/>
      <c r="AD47" s="346"/>
      <c r="AE47" s="588"/>
      <c r="AF47" s="346"/>
      <c r="AG47" s="345"/>
      <c r="AH47" s="345"/>
      <c r="AI47" s="345"/>
      <c r="AJ47" s="346"/>
      <c r="AK47" s="346"/>
      <c r="AL47" s="346"/>
      <c r="AM47" s="778"/>
      <c r="AN47" s="348"/>
    </row>
    <row r="48" spans="1:40" ht="21" x14ac:dyDescent="0.25">
      <c r="A48" s="337"/>
      <c r="B48" s="331"/>
      <c r="C48" s="350"/>
      <c r="D48" s="351"/>
      <c r="E48" s="352"/>
      <c r="F48" s="353"/>
      <c r="G48" s="352"/>
      <c r="H48" s="353"/>
      <c r="I48" s="353"/>
      <c r="J48" s="353"/>
      <c r="K48" s="354"/>
      <c r="L48" s="584"/>
      <c r="M48" s="355" t="s">
        <v>42</v>
      </c>
      <c r="N48" s="356">
        <f>D61</f>
        <v>12000</v>
      </c>
      <c r="O48" s="356">
        <f>E61</f>
        <v>320</v>
      </c>
      <c r="P48" s="356">
        <f>F61</f>
        <v>11000</v>
      </c>
      <c r="Q48" s="352"/>
      <c r="R48" s="353"/>
      <c r="S48" s="353"/>
      <c r="T48" s="353"/>
      <c r="U48" s="354"/>
      <c r="V48" s="584"/>
      <c r="W48" s="355" t="s">
        <v>42</v>
      </c>
      <c r="X48" s="356">
        <f>N61</f>
        <v>24000</v>
      </c>
      <c r="Y48" s="356">
        <f>O61</f>
        <v>460</v>
      </c>
      <c r="Z48" s="356">
        <f>P61</f>
        <v>22000</v>
      </c>
      <c r="AA48" s="352"/>
      <c r="AB48" s="353"/>
      <c r="AC48" s="353"/>
      <c r="AD48" s="353"/>
      <c r="AE48" s="584"/>
      <c r="AF48" s="355" t="s">
        <v>42</v>
      </c>
      <c r="AG48" s="356">
        <f>X61</f>
        <v>36000</v>
      </c>
      <c r="AH48" s="356">
        <f>Y61</f>
        <v>480</v>
      </c>
      <c r="AI48" s="356">
        <f>Z61</f>
        <v>36480</v>
      </c>
      <c r="AJ48" s="352"/>
      <c r="AK48" s="353"/>
      <c r="AL48" s="353"/>
      <c r="AM48" s="776" t="s">
        <v>221</v>
      </c>
      <c r="AN48" s="183" t="s">
        <v>36</v>
      </c>
    </row>
    <row r="49" spans="1:40" x14ac:dyDescent="0.25">
      <c r="A49" s="368" t="s">
        <v>800</v>
      </c>
      <c r="B49" s="332">
        <v>100</v>
      </c>
      <c r="C49" s="357" t="s">
        <v>19</v>
      </c>
      <c r="D49" s="124">
        <v>1000</v>
      </c>
      <c r="E49" s="167">
        <v>60</v>
      </c>
      <c r="F49" s="124">
        <v>0</v>
      </c>
      <c r="G49" s="125" t="s">
        <v>38</v>
      </c>
      <c r="H49" s="125" t="s">
        <v>38</v>
      </c>
      <c r="I49" s="129" t="s">
        <v>38</v>
      </c>
      <c r="J49" s="125"/>
      <c r="K49" s="358"/>
      <c r="L49" s="585"/>
      <c r="M49" s="357" t="s">
        <v>19</v>
      </c>
      <c r="N49" s="124">
        <v>1000</v>
      </c>
      <c r="O49" s="167">
        <v>10</v>
      </c>
      <c r="P49" s="124">
        <v>1000</v>
      </c>
      <c r="Q49" s="125" t="s">
        <v>38</v>
      </c>
      <c r="R49" s="126">
        <v>1040</v>
      </c>
      <c r="S49" s="127">
        <v>44198</v>
      </c>
      <c r="T49" s="432">
        <v>44166</v>
      </c>
      <c r="U49" s="358"/>
      <c r="V49" s="585"/>
      <c r="W49" s="357" t="s">
        <v>19</v>
      </c>
      <c r="X49" s="124">
        <v>1000</v>
      </c>
      <c r="Y49" s="124">
        <v>0</v>
      </c>
      <c r="Z49" s="124">
        <v>3060</v>
      </c>
      <c r="AA49" s="125" t="s">
        <v>38</v>
      </c>
      <c r="AB49" s="125">
        <v>2078</v>
      </c>
      <c r="AC49" s="129">
        <v>44594</v>
      </c>
      <c r="AD49" s="426"/>
      <c r="AE49" s="585"/>
      <c r="AF49" s="357" t="s">
        <v>19</v>
      </c>
      <c r="AG49" s="124">
        <v>1000</v>
      </c>
      <c r="AH49" s="124"/>
      <c r="AI49" s="124">
        <v>1000</v>
      </c>
      <c r="AJ49" s="125" t="s">
        <v>44</v>
      </c>
      <c r="AK49" s="125">
        <v>3347</v>
      </c>
      <c r="AL49" s="129">
        <v>44956</v>
      </c>
      <c r="AM49" s="333">
        <f>AG61+AH61-AI61</f>
        <v>0</v>
      </c>
      <c r="AN49" s="342" t="s">
        <v>1028</v>
      </c>
    </row>
    <row r="50" spans="1:40" ht="21" customHeight="1" x14ac:dyDescent="0.25">
      <c r="A50" s="369"/>
      <c r="B50" s="877" t="s">
        <v>127</v>
      </c>
      <c r="C50" s="357" t="s">
        <v>20</v>
      </c>
      <c r="D50" s="124">
        <v>1000</v>
      </c>
      <c r="E50" s="167">
        <v>60</v>
      </c>
      <c r="F50" s="124">
        <v>0</v>
      </c>
      <c r="G50" s="125" t="s">
        <v>38</v>
      </c>
      <c r="H50" s="125" t="s">
        <v>38</v>
      </c>
      <c r="I50" s="129" t="s">
        <v>38</v>
      </c>
      <c r="J50" s="125"/>
      <c r="K50" s="358"/>
      <c r="L50" s="585"/>
      <c r="M50" s="357" t="s">
        <v>20</v>
      </c>
      <c r="N50" s="124">
        <v>1000</v>
      </c>
      <c r="O50" s="167">
        <v>10</v>
      </c>
      <c r="P50" s="124">
        <v>1000</v>
      </c>
      <c r="Q50" s="125" t="s">
        <v>38</v>
      </c>
      <c r="R50" s="126">
        <v>1040</v>
      </c>
      <c r="S50" s="127">
        <v>44228</v>
      </c>
      <c r="T50" s="433">
        <v>44197</v>
      </c>
      <c r="U50" s="358"/>
      <c r="V50" s="585"/>
      <c r="W50" s="357" t="s">
        <v>20</v>
      </c>
      <c r="X50" s="124">
        <v>1000</v>
      </c>
      <c r="Y50" s="124">
        <v>0</v>
      </c>
      <c r="Z50" s="124">
        <v>1000</v>
      </c>
      <c r="AA50" s="125" t="s">
        <v>38</v>
      </c>
      <c r="AB50" s="125">
        <v>2081</v>
      </c>
      <c r="AC50" s="129">
        <v>44620</v>
      </c>
      <c r="AD50" s="629"/>
      <c r="AE50" s="585"/>
      <c r="AF50" s="357" t="s">
        <v>20</v>
      </c>
      <c r="AG50" s="124">
        <v>1000</v>
      </c>
      <c r="AH50" s="124"/>
      <c r="AI50" s="124">
        <v>1000</v>
      </c>
      <c r="AJ50" s="125" t="s">
        <v>44</v>
      </c>
      <c r="AK50" s="125">
        <v>3441</v>
      </c>
      <c r="AL50" s="129">
        <v>44984</v>
      </c>
      <c r="AM50" s="787"/>
      <c r="AN50" s="342"/>
    </row>
    <row r="51" spans="1:40" x14ac:dyDescent="0.25">
      <c r="A51" s="369"/>
      <c r="B51" s="877"/>
      <c r="C51" s="357" t="s">
        <v>21</v>
      </c>
      <c r="D51" s="124">
        <v>1000</v>
      </c>
      <c r="E51" s="124">
        <f>E52+10</f>
        <v>50</v>
      </c>
      <c r="F51" s="124">
        <v>0</v>
      </c>
      <c r="G51" s="125" t="s">
        <v>38</v>
      </c>
      <c r="H51" s="125" t="s">
        <v>38</v>
      </c>
      <c r="I51" s="129" t="s">
        <v>38</v>
      </c>
      <c r="J51" s="125"/>
      <c r="K51" s="358"/>
      <c r="L51" s="585"/>
      <c r="M51" s="357" t="s">
        <v>21</v>
      </c>
      <c r="N51" s="124">
        <v>1000</v>
      </c>
      <c r="O51" s="167">
        <v>10</v>
      </c>
      <c r="P51" s="124">
        <v>1000</v>
      </c>
      <c r="Q51" s="125" t="s">
        <v>38</v>
      </c>
      <c r="R51" s="126">
        <v>1040</v>
      </c>
      <c r="S51" s="127">
        <v>44256</v>
      </c>
      <c r="T51" s="433">
        <v>44228</v>
      </c>
      <c r="U51" s="358"/>
      <c r="V51" s="585"/>
      <c r="W51" s="357" t="s">
        <v>21</v>
      </c>
      <c r="X51" s="124">
        <v>1000</v>
      </c>
      <c r="Y51" s="124">
        <v>0</v>
      </c>
      <c r="Z51" s="124">
        <v>1000</v>
      </c>
      <c r="AA51" s="125" t="s">
        <v>38</v>
      </c>
      <c r="AB51" s="125">
        <v>2185</v>
      </c>
      <c r="AC51" s="129">
        <v>44650</v>
      </c>
      <c r="AD51" s="629"/>
      <c r="AE51" s="585"/>
      <c r="AF51" s="357" t="s">
        <v>21</v>
      </c>
      <c r="AG51" s="124">
        <v>1000</v>
      </c>
      <c r="AH51" s="124"/>
      <c r="AI51" s="124">
        <v>1000</v>
      </c>
      <c r="AJ51" s="125" t="s">
        <v>924</v>
      </c>
      <c r="AK51" s="125">
        <v>3532</v>
      </c>
      <c r="AL51" s="129">
        <v>45013</v>
      </c>
      <c r="AM51" s="787"/>
      <c r="AN51" s="335"/>
    </row>
    <row r="52" spans="1:40" x14ac:dyDescent="0.25">
      <c r="A52" s="369"/>
      <c r="B52" s="877"/>
      <c r="C52" s="357" t="s">
        <v>22</v>
      </c>
      <c r="D52" s="124">
        <v>1000</v>
      </c>
      <c r="E52" s="124">
        <f>E53+10</f>
        <v>40</v>
      </c>
      <c r="F52" s="124">
        <v>0</v>
      </c>
      <c r="G52" s="125" t="s">
        <v>38</v>
      </c>
      <c r="H52" s="125" t="s">
        <v>38</v>
      </c>
      <c r="I52" s="129" t="s">
        <v>38</v>
      </c>
      <c r="J52" s="125"/>
      <c r="K52" s="358"/>
      <c r="L52" s="585"/>
      <c r="M52" s="357" t="s">
        <v>22</v>
      </c>
      <c r="N52" s="124">
        <v>1000</v>
      </c>
      <c r="O52" s="167">
        <v>10</v>
      </c>
      <c r="P52" s="124">
        <v>1000</v>
      </c>
      <c r="Q52" s="125" t="s">
        <v>38</v>
      </c>
      <c r="R52" s="126">
        <v>1040</v>
      </c>
      <c r="S52" s="127">
        <v>44288</v>
      </c>
      <c r="T52" s="433">
        <v>44256</v>
      </c>
      <c r="U52" s="358"/>
      <c r="V52" s="585"/>
      <c r="W52" s="357" t="s">
        <v>22</v>
      </c>
      <c r="X52" s="124">
        <v>1000</v>
      </c>
      <c r="Y52" s="124">
        <v>0</v>
      </c>
      <c r="Z52" s="124">
        <v>1000</v>
      </c>
      <c r="AA52" s="125" t="s">
        <v>38</v>
      </c>
      <c r="AB52" s="125">
        <v>2248</v>
      </c>
      <c r="AC52" s="129">
        <v>44680</v>
      </c>
      <c r="AD52" s="629"/>
      <c r="AE52" s="585"/>
      <c r="AF52" s="357" t="s">
        <v>22</v>
      </c>
      <c r="AG52" s="124">
        <v>1000</v>
      </c>
      <c r="AH52" s="124"/>
      <c r="AI52" s="124">
        <v>1000</v>
      </c>
      <c r="AJ52" s="125" t="s">
        <v>44</v>
      </c>
      <c r="AK52" s="125">
        <v>3692</v>
      </c>
      <c r="AL52" s="129">
        <v>45043</v>
      </c>
      <c r="AM52" s="787"/>
      <c r="AN52" s="335"/>
    </row>
    <row r="53" spans="1:40" x14ac:dyDescent="0.25">
      <c r="A53" s="369"/>
      <c r="B53" s="877"/>
      <c r="C53" s="357" t="s">
        <v>23</v>
      </c>
      <c r="D53" s="124">
        <v>1000</v>
      </c>
      <c r="E53" s="124">
        <f>E54+10</f>
        <v>30</v>
      </c>
      <c r="F53" s="124">
        <v>0</v>
      </c>
      <c r="G53" s="125" t="s">
        <v>38</v>
      </c>
      <c r="H53" s="125" t="s">
        <v>38</v>
      </c>
      <c r="I53" s="129" t="s">
        <v>38</v>
      </c>
      <c r="J53" s="125"/>
      <c r="K53" s="358"/>
      <c r="L53" s="585"/>
      <c r="M53" s="357" t="s">
        <v>23</v>
      </c>
      <c r="N53" s="124">
        <v>1000</v>
      </c>
      <c r="O53" s="167">
        <v>10</v>
      </c>
      <c r="P53" s="124">
        <v>1000</v>
      </c>
      <c r="Q53" s="125" t="s">
        <v>38</v>
      </c>
      <c r="R53" s="126">
        <v>1040</v>
      </c>
      <c r="S53" s="127">
        <v>44317</v>
      </c>
      <c r="T53" s="433">
        <v>44287</v>
      </c>
      <c r="U53" s="358"/>
      <c r="V53" s="585"/>
      <c r="W53" s="357" t="s">
        <v>23</v>
      </c>
      <c r="X53" s="124">
        <v>1000</v>
      </c>
      <c r="Y53" s="124">
        <v>0</v>
      </c>
      <c r="Z53" s="124">
        <v>1000</v>
      </c>
      <c r="AA53" s="125" t="s">
        <v>44</v>
      </c>
      <c r="AB53" s="125">
        <v>2356</v>
      </c>
      <c r="AC53" s="129">
        <v>44712</v>
      </c>
      <c r="AD53" s="629"/>
      <c r="AE53" s="585"/>
      <c r="AF53" s="357" t="s">
        <v>23</v>
      </c>
      <c r="AG53" s="124">
        <v>1000</v>
      </c>
      <c r="AH53" s="124"/>
      <c r="AI53" s="124">
        <v>1000</v>
      </c>
      <c r="AJ53" s="125" t="s">
        <v>44</v>
      </c>
      <c r="AK53" s="125">
        <v>3793</v>
      </c>
      <c r="AL53" s="129">
        <v>45075</v>
      </c>
      <c r="AM53" s="787"/>
      <c r="AN53" s="335"/>
    </row>
    <row r="54" spans="1:40" x14ac:dyDescent="0.25">
      <c r="A54" s="369"/>
      <c r="B54" s="877"/>
      <c r="C54" s="357" t="s">
        <v>24</v>
      </c>
      <c r="D54" s="124">
        <v>1000</v>
      </c>
      <c r="E54" s="124">
        <f>E55+10</f>
        <v>20</v>
      </c>
      <c r="F54" s="124">
        <v>0</v>
      </c>
      <c r="G54" s="125" t="s">
        <v>38</v>
      </c>
      <c r="H54" s="125" t="s">
        <v>38</v>
      </c>
      <c r="I54" s="129" t="s">
        <v>38</v>
      </c>
      <c r="J54" s="125"/>
      <c r="K54" s="358"/>
      <c r="L54" s="585"/>
      <c r="M54" s="357" t="s">
        <v>24</v>
      </c>
      <c r="N54" s="124">
        <v>1000</v>
      </c>
      <c r="O54" s="167">
        <v>10</v>
      </c>
      <c r="P54" s="124">
        <v>1000</v>
      </c>
      <c r="Q54" s="125" t="s">
        <v>38</v>
      </c>
      <c r="R54" s="126">
        <v>1041</v>
      </c>
      <c r="S54" s="127">
        <v>44348</v>
      </c>
      <c r="T54" s="433">
        <v>44317</v>
      </c>
      <c r="U54" s="358"/>
      <c r="V54" s="585"/>
      <c r="W54" s="357" t="s">
        <v>24</v>
      </c>
      <c r="X54" s="124">
        <v>1000</v>
      </c>
      <c r="Y54" s="124">
        <v>10</v>
      </c>
      <c r="Z54" s="124">
        <v>1000</v>
      </c>
      <c r="AA54" s="125" t="s">
        <v>41</v>
      </c>
      <c r="AB54" s="125">
        <v>2445</v>
      </c>
      <c r="AC54" s="129">
        <v>44740</v>
      </c>
      <c r="AD54" s="629"/>
      <c r="AE54" s="585"/>
      <c r="AF54" s="357" t="s">
        <v>24</v>
      </c>
      <c r="AG54" s="124">
        <v>1000</v>
      </c>
      <c r="AH54" s="124"/>
      <c r="AI54" s="124">
        <v>1000</v>
      </c>
      <c r="AJ54" s="125" t="s">
        <v>44</v>
      </c>
      <c r="AK54" s="125">
        <v>3876</v>
      </c>
      <c r="AL54" s="129">
        <v>45103</v>
      </c>
      <c r="AM54" s="787"/>
      <c r="AN54" s="335"/>
    </row>
    <row r="55" spans="1:40" x14ac:dyDescent="0.25">
      <c r="A55" s="369"/>
      <c r="B55" s="877"/>
      <c r="C55" s="357" t="s">
        <v>25</v>
      </c>
      <c r="D55" s="124">
        <v>1000</v>
      </c>
      <c r="E55" s="124">
        <v>10</v>
      </c>
      <c r="F55" s="124">
        <v>1000</v>
      </c>
      <c r="G55" s="125" t="s">
        <v>38</v>
      </c>
      <c r="H55" s="125">
        <v>324</v>
      </c>
      <c r="I55" s="129">
        <v>44019</v>
      </c>
      <c r="J55" s="433">
        <v>43831</v>
      </c>
      <c r="K55" s="358"/>
      <c r="L55" s="585"/>
      <c r="M55" s="357" t="s">
        <v>25</v>
      </c>
      <c r="N55" s="124">
        <v>1000</v>
      </c>
      <c r="O55" s="167">
        <v>10</v>
      </c>
      <c r="P55" s="124">
        <v>1000</v>
      </c>
      <c r="Q55" s="125" t="s">
        <v>38</v>
      </c>
      <c r="R55" s="125">
        <v>1098</v>
      </c>
      <c r="S55" s="129">
        <v>44379</v>
      </c>
      <c r="T55" s="433">
        <v>44348</v>
      </c>
      <c r="U55" s="358"/>
      <c r="V55" s="585"/>
      <c r="W55" s="357" t="s">
        <v>25</v>
      </c>
      <c r="X55" s="124">
        <v>1000</v>
      </c>
      <c r="Y55" s="124">
        <v>10</v>
      </c>
      <c r="Z55" s="124">
        <v>1000</v>
      </c>
      <c r="AA55" s="125" t="s">
        <v>44</v>
      </c>
      <c r="AB55" s="125">
        <v>2556</v>
      </c>
      <c r="AC55" s="129">
        <v>44771</v>
      </c>
      <c r="AD55" s="629"/>
      <c r="AE55" s="585"/>
      <c r="AF55" s="357" t="s">
        <v>25</v>
      </c>
      <c r="AG55" s="124">
        <v>1000</v>
      </c>
      <c r="AH55" s="124"/>
      <c r="AI55" s="124">
        <v>1000</v>
      </c>
      <c r="AJ55" s="125" t="s">
        <v>44</v>
      </c>
      <c r="AK55" s="125">
        <v>4020</v>
      </c>
      <c r="AL55" s="129">
        <v>45136</v>
      </c>
      <c r="AM55" s="787"/>
      <c r="AN55" s="335"/>
    </row>
    <row r="56" spans="1:40" x14ac:dyDescent="0.25">
      <c r="A56" s="369"/>
      <c r="B56" s="877"/>
      <c r="C56" s="357" t="s">
        <v>26</v>
      </c>
      <c r="D56" s="124">
        <v>1000</v>
      </c>
      <c r="E56" s="167">
        <v>10</v>
      </c>
      <c r="F56" s="124">
        <v>1000</v>
      </c>
      <c r="G56" s="125" t="s">
        <v>38</v>
      </c>
      <c r="H56" s="125">
        <v>450</v>
      </c>
      <c r="I56" s="129">
        <v>44044</v>
      </c>
      <c r="J56" s="433">
        <v>43862</v>
      </c>
      <c r="K56" s="358"/>
      <c r="L56" s="585"/>
      <c r="M56" s="357" t="s">
        <v>26</v>
      </c>
      <c r="N56" s="124">
        <v>1000</v>
      </c>
      <c r="O56" s="167">
        <v>10</v>
      </c>
      <c r="P56" s="124">
        <v>1000</v>
      </c>
      <c r="Q56" s="125" t="s">
        <v>38</v>
      </c>
      <c r="R56" s="125">
        <v>1174</v>
      </c>
      <c r="S56" s="129">
        <v>44409</v>
      </c>
      <c r="T56" s="433">
        <v>44378</v>
      </c>
      <c r="U56" s="358"/>
      <c r="V56" s="585"/>
      <c r="W56" s="357" t="s">
        <v>26</v>
      </c>
      <c r="X56" s="124">
        <v>1000</v>
      </c>
      <c r="Y56" s="124">
        <v>0</v>
      </c>
      <c r="Z56" s="124">
        <v>1420</v>
      </c>
      <c r="AA56" s="125" t="s">
        <v>41</v>
      </c>
      <c r="AB56" s="125">
        <v>2631</v>
      </c>
      <c r="AC56" s="129">
        <v>44789</v>
      </c>
      <c r="AD56" s="629"/>
      <c r="AE56" s="585"/>
      <c r="AF56" s="357" t="s">
        <v>26</v>
      </c>
      <c r="AG56" s="124">
        <v>1000</v>
      </c>
      <c r="AH56" s="124"/>
      <c r="AI56" s="124">
        <v>1000</v>
      </c>
      <c r="AJ56" s="125" t="s">
        <v>44</v>
      </c>
      <c r="AK56" s="125">
        <v>4109</v>
      </c>
      <c r="AL56" s="129">
        <v>45164</v>
      </c>
      <c r="AM56" s="787"/>
      <c r="AN56" s="335"/>
    </row>
    <row r="57" spans="1:40" x14ac:dyDescent="0.25">
      <c r="A57" s="369"/>
      <c r="B57" s="877"/>
      <c r="C57" s="357" t="s">
        <v>27</v>
      </c>
      <c r="D57" s="124">
        <v>1000</v>
      </c>
      <c r="E57" s="167">
        <v>10</v>
      </c>
      <c r="F57" s="124">
        <v>6000</v>
      </c>
      <c r="G57" s="125" t="s">
        <v>38</v>
      </c>
      <c r="H57" s="125">
        <v>450</v>
      </c>
      <c r="I57" s="129">
        <v>44075</v>
      </c>
      <c r="J57" s="125" t="s">
        <v>822</v>
      </c>
      <c r="K57" s="358"/>
      <c r="L57" s="585"/>
      <c r="M57" s="357" t="s">
        <v>27</v>
      </c>
      <c r="N57" s="124">
        <v>1000</v>
      </c>
      <c r="O57" s="124">
        <v>20</v>
      </c>
      <c r="P57" s="124">
        <v>1000</v>
      </c>
      <c r="Q57" s="125" t="s">
        <v>38</v>
      </c>
      <c r="R57" s="125">
        <v>1264</v>
      </c>
      <c r="S57" s="129">
        <v>44443</v>
      </c>
      <c r="T57" s="433">
        <v>44409</v>
      </c>
      <c r="U57" s="358"/>
      <c r="V57" s="585"/>
      <c r="W57" s="357" t="s">
        <v>27</v>
      </c>
      <c r="X57" s="124">
        <v>1000</v>
      </c>
      <c r="Y57" s="124">
        <v>0</v>
      </c>
      <c r="Z57" s="124">
        <v>1000</v>
      </c>
      <c r="AA57" s="125" t="s">
        <v>44</v>
      </c>
      <c r="AB57" s="125">
        <v>2820</v>
      </c>
      <c r="AC57" s="129">
        <v>44811</v>
      </c>
      <c r="AD57" s="629"/>
      <c r="AE57" s="585"/>
      <c r="AF57" s="357" t="s">
        <v>27</v>
      </c>
      <c r="AG57" s="124"/>
      <c r="AH57" s="124"/>
      <c r="AI57" s="124"/>
      <c r="AJ57" s="125"/>
      <c r="AK57" s="125"/>
      <c r="AL57" s="129"/>
      <c r="AM57" s="336"/>
      <c r="AN57" s="335"/>
    </row>
    <row r="58" spans="1:40" x14ac:dyDescent="0.25">
      <c r="A58" s="369"/>
      <c r="B58" s="877"/>
      <c r="C58" s="357" t="s">
        <v>28</v>
      </c>
      <c r="D58" s="124">
        <v>1000</v>
      </c>
      <c r="E58" s="167">
        <v>10</v>
      </c>
      <c r="F58" s="124">
        <v>1000</v>
      </c>
      <c r="G58" s="125" t="s">
        <v>38</v>
      </c>
      <c r="H58" s="126">
        <v>1040</v>
      </c>
      <c r="I58" s="127">
        <v>44105</v>
      </c>
      <c r="J58" s="433">
        <v>44075</v>
      </c>
      <c r="K58" s="358"/>
      <c r="L58" s="585"/>
      <c r="M58" s="357" t="s">
        <v>28</v>
      </c>
      <c r="N58" s="124">
        <v>1000</v>
      </c>
      <c r="O58" s="167">
        <v>10</v>
      </c>
      <c r="P58" s="124">
        <v>0</v>
      </c>
      <c r="Q58" s="125" t="s">
        <v>38</v>
      </c>
      <c r="R58" s="125" t="s">
        <v>38</v>
      </c>
      <c r="S58" s="129" t="s">
        <v>38</v>
      </c>
      <c r="T58" s="125"/>
      <c r="U58" s="358"/>
      <c r="V58" s="585"/>
      <c r="W58" s="357" t="s">
        <v>28</v>
      </c>
      <c r="X58" s="124">
        <v>1000</v>
      </c>
      <c r="Y58" s="124">
        <v>0</v>
      </c>
      <c r="Z58" s="124">
        <v>1000</v>
      </c>
      <c r="AA58" s="125" t="s">
        <v>44</v>
      </c>
      <c r="AB58" s="125">
        <v>2964</v>
      </c>
      <c r="AC58" s="129">
        <v>44857</v>
      </c>
      <c r="AD58" s="629"/>
      <c r="AE58" s="585"/>
      <c r="AF58" s="357" t="s">
        <v>28</v>
      </c>
      <c r="AG58" s="124"/>
      <c r="AH58" s="124"/>
      <c r="AI58" s="124"/>
      <c r="AJ58" s="125"/>
      <c r="AK58" s="125"/>
      <c r="AL58" s="129"/>
      <c r="AM58" s="336"/>
      <c r="AN58" s="335"/>
    </row>
    <row r="59" spans="1:40" x14ac:dyDescent="0.25">
      <c r="A59" s="369"/>
      <c r="B59" s="877"/>
      <c r="C59" s="357" t="s">
        <v>29</v>
      </c>
      <c r="D59" s="124">
        <v>1000</v>
      </c>
      <c r="E59" s="167">
        <v>10</v>
      </c>
      <c r="F59" s="124">
        <v>1000</v>
      </c>
      <c r="G59" s="125" t="s">
        <v>38</v>
      </c>
      <c r="H59" s="126">
        <v>1040</v>
      </c>
      <c r="I59" s="127">
        <v>44137</v>
      </c>
      <c r="J59" s="433">
        <v>44105</v>
      </c>
      <c r="K59" s="358"/>
      <c r="L59" s="585"/>
      <c r="M59" s="357" t="s">
        <v>29</v>
      </c>
      <c r="N59" s="124">
        <v>1000</v>
      </c>
      <c r="O59" s="124">
        <v>20</v>
      </c>
      <c r="P59" s="124">
        <v>2000</v>
      </c>
      <c r="Q59" s="125" t="s">
        <v>38</v>
      </c>
      <c r="R59" s="125">
        <v>1550</v>
      </c>
      <c r="S59" s="129">
        <v>44527</v>
      </c>
      <c r="T59" s="125" t="s">
        <v>823</v>
      </c>
      <c r="U59" s="358"/>
      <c r="V59" s="585"/>
      <c r="W59" s="357" t="s">
        <v>29</v>
      </c>
      <c r="X59" s="124">
        <v>1000</v>
      </c>
      <c r="Y59" s="124">
        <v>0</v>
      </c>
      <c r="Z59" s="124">
        <v>1000</v>
      </c>
      <c r="AA59" s="125" t="s">
        <v>44</v>
      </c>
      <c r="AB59" s="125">
        <v>3050</v>
      </c>
      <c r="AC59" s="129">
        <v>44888</v>
      </c>
      <c r="AD59" s="629"/>
      <c r="AE59" s="585"/>
      <c r="AF59" s="357" t="s">
        <v>29</v>
      </c>
      <c r="AG59" s="124"/>
      <c r="AH59" s="124"/>
      <c r="AI59" s="124"/>
      <c r="AJ59" s="125"/>
      <c r="AK59" s="125"/>
      <c r="AL59" s="129"/>
      <c r="AM59" s="787"/>
      <c r="AN59" s="335"/>
    </row>
    <row r="60" spans="1:40" x14ac:dyDescent="0.25">
      <c r="A60" s="369"/>
      <c r="B60" s="877"/>
      <c r="C60" s="360" t="s">
        <v>30</v>
      </c>
      <c r="D60" s="278">
        <v>1000</v>
      </c>
      <c r="E60" s="167">
        <v>10</v>
      </c>
      <c r="F60" s="124">
        <v>1000</v>
      </c>
      <c r="G60" s="125" t="s">
        <v>38</v>
      </c>
      <c r="H60" s="126">
        <v>1040</v>
      </c>
      <c r="I60" s="127">
        <v>44169</v>
      </c>
      <c r="J60" s="432">
        <v>44136</v>
      </c>
      <c r="K60" s="362"/>
      <c r="L60" s="586"/>
      <c r="M60" s="360" t="s">
        <v>30</v>
      </c>
      <c r="N60" s="278">
        <v>1000</v>
      </c>
      <c r="O60" s="124">
        <v>10</v>
      </c>
      <c r="P60" s="124">
        <v>0</v>
      </c>
      <c r="Q60" s="125" t="s">
        <v>38</v>
      </c>
      <c r="R60" s="125" t="s">
        <v>38</v>
      </c>
      <c r="S60" s="129" t="s">
        <v>38</v>
      </c>
      <c r="T60" s="125"/>
      <c r="U60" s="358"/>
      <c r="V60" s="586"/>
      <c r="W60" s="360" t="s">
        <v>30</v>
      </c>
      <c r="X60" s="278">
        <v>1000</v>
      </c>
      <c r="Y60" s="124">
        <v>0</v>
      </c>
      <c r="Z60" s="124">
        <v>1000</v>
      </c>
      <c r="AA60" s="125" t="s">
        <v>924</v>
      </c>
      <c r="AB60" s="125">
        <v>3148</v>
      </c>
      <c r="AC60" s="129">
        <v>44924</v>
      </c>
      <c r="AD60" s="629"/>
      <c r="AE60" s="586"/>
      <c r="AF60" s="360" t="s">
        <v>30</v>
      </c>
      <c r="AG60" s="278"/>
      <c r="AH60" s="124"/>
      <c r="AI60" s="124"/>
      <c r="AJ60" s="125"/>
      <c r="AK60" s="125"/>
      <c r="AL60" s="129"/>
      <c r="AM60" s="409"/>
      <c r="AN60" s="339"/>
    </row>
    <row r="61" spans="1:40" ht="21" x14ac:dyDescent="0.25">
      <c r="A61" s="370"/>
      <c r="B61" s="878"/>
      <c r="C61" s="364"/>
      <c r="D61" s="365">
        <f>SUM(D49:D60)</f>
        <v>12000</v>
      </c>
      <c r="E61" s="365">
        <f>SUM(E49:E60)</f>
        <v>320</v>
      </c>
      <c r="F61" s="365">
        <f>SUM(F49:F60)</f>
        <v>11000</v>
      </c>
      <c r="G61" s="340"/>
      <c r="H61" s="340"/>
      <c r="I61" s="366"/>
      <c r="J61" s="340"/>
      <c r="K61" s="367"/>
      <c r="L61" s="587"/>
      <c r="M61" s="364"/>
      <c r="N61" s="365">
        <f>SUM(N48:N60)</f>
        <v>24000</v>
      </c>
      <c r="O61" s="365">
        <f>SUM(O48:O60)</f>
        <v>460</v>
      </c>
      <c r="P61" s="365">
        <f>SUM(P48:P60)</f>
        <v>22000</v>
      </c>
      <c r="Q61" s="340"/>
      <c r="R61" s="340"/>
      <c r="S61" s="340"/>
      <c r="T61" s="340"/>
      <c r="U61" s="367"/>
      <c r="V61" s="587"/>
      <c r="W61" s="364"/>
      <c r="X61" s="365">
        <f>SUM(X48:X60)</f>
        <v>36000</v>
      </c>
      <c r="Y61" s="365">
        <f>SUM(Y48:Y60)</f>
        <v>480</v>
      </c>
      <c r="Z61" s="365">
        <f>SUM(Z48:Z60)</f>
        <v>36480</v>
      </c>
      <c r="AA61" s="340"/>
      <c r="AB61" s="340"/>
      <c r="AC61" s="340"/>
      <c r="AD61" s="340"/>
      <c r="AE61" s="587"/>
      <c r="AF61" s="364"/>
      <c r="AG61" s="365">
        <f>SUM(AG48:AG60)</f>
        <v>44000</v>
      </c>
      <c r="AH61" s="365">
        <f>SUM(AH48:AH60)</f>
        <v>480</v>
      </c>
      <c r="AI61" s="365">
        <f>SUM(AI48:AI60)</f>
        <v>44480</v>
      </c>
      <c r="AJ61" s="340"/>
      <c r="AK61" s="340"/>
      <c r="AL61" s="340"/>
      <c r="AM61" s="365"/>
      <c r="AN61" s="340"/>
    </row>
    <row r="62" spans="1:40" x14ac:dyDescent="0.25">
      <c r="B62" s="106"/>
      <c r="C62" s="65"/>
      <c r="D62" s="66"/>
      <c r="E62" s="66"/>
      <c r="F62" s="66"/>
      <c r="G62" s="67"/>
      <c r="H62" s="67"/>
      <c r="I62" s="68"/>
      <c r="J62" s="67"/>
      <c r="K62" s="67"/>
      <c r="L62" s="588"/>
      <c r="M62" s="67"/>
      <c r="N62" s="66"/>
      <c r="O62" s="66"/>
      <c r="P62" s="66"/>
      <c r="Q62" s="67"/>
      <c r="R62" s="67"/>
      <c r="S62" s="67"/>
      <c r="T62" s="67"/>
      <c r="U62" s="67"/>
      <c r="V62" s="588"/>
      <c r="W62" s="67"/>
      <c r="X62" s="66"/>
      <c r="Y62" s="66"/>
      <c r="Z62" s="66"/>
      <c r="AA62" s="67"/>
      <c r="AB62" s="67"/>
      <c r="AC62" s="67"/>
      <c r="AD62" s="67"/>
      <c r="AE62" s="588"/>
      <c r="AF62" s="67"/>
      <c r="AG62" s="66"/>
      <c r="AH62" s="66"/>
      <c r="AI62" s="66"/>
      <c r="AJ62" s="67"/>
      <c r="AK62" s="67"/>
      <c r="AL62" s="67"/>
      <c r="AM62" s="777"/>
      <c r="AN62" s="123"/>
    </row>
    <row r="63" spans="1:40" ht="21" x14ac:dyDescent="0.25">
      <c r="B63" s="107"/>
      <c r="C63" s="70"/>
      <c r="D63" s="71"/>
      <c r="E63" s="72"/>
      <c r="F63" s="73"/>
      <c r="G63" s="72"/>
      <c r="H63" s="73"/>
      <c r="I63" s="73"/>
      <c r="J63" s="73"/>
      <c r="K63" s="74"/>
      <c r="L63" s="584"/>
      <c r="M63" s="75" t="s">
        <v>42</v>
      </c>
      <c r="N63" s="76">
        <f>D76</f>
        <v>12000</v>
      </c>
      <c r="O63" s="76">
        <f>E76</f>
        <v>180</v>
      </c>
      <c r="P63" s="76">
        <f>F76</f>
        <v>12000</v>
      </c>
      <c r="Q63" s="72"/>
      <c r="R63" s="73"/>
      <c r="S63" s="73"/>
      <c r="T63" s="73"/>
      <c r="U63" s="74"/>
      <c r="V63" s="584"/>
      <c r="W63" s="75" t="s">
        <v>42</v>
      </c>
      <c r="X63" s="76">
        <f>N76</f>
        <v>24000</v>
      </c>
      <c r="Y63" s="76">
        <f>O76</f>
        <v>210</v>
      </c>
      <c r="Z63" s="76">
        <f>P76</f>
        <v>24000</v>
      </c>
      <c r="AA63" s="72"/>
      <c r="AB63" s="73"/>
      <c r="AC63" s="73"/>
      <c r="AD63" s="73"/>
      <c r="AE63" s="584"/>
      <c r="AF63" s="75" t="s">
        <v>42</v>
      </c>
      <c r="AG63" s="76">
        <f>X76</f>
        <v>35500</v>
      </c>
      <c r="AH63" s="76">
        <f>Y76</f>
        <v>210</v>
      </c>
      <c r="AI63" s="76">
        <f>Z76</f>
        <v>35500</v>
      </c>
      <c r="AJ63" s="72"/>
      <c r="AK63" s="73"/>
      <c r="AL63" s="73"/>
      <c r="AM63" s="776" t="s">
        <v>221</v>
      </c>
      <c r="AN63" s="183" t="s">
        <v>36</v>
      </c>
    </row>
    <row r="64" spans="1:40" x14ac:dyDescent="0.25">
      <c r="A64" s="97" t="s">
        <v>800</v>
      </c>
      <c r="B64" s="108">
        <v>101</v>
      </c>
      <c r="C64" s="77" t="s">
        <v>19</v>
      </c>
      <c r="D64" s="78">
        <v>1000</v>
      </c>
      <c r="E64" s="78">
        <f>E65+10</f>
        <v>50</v>
      </c>
      <c r="F64" s="78">
        <v>0</v>
      </c>
      <c r="G64" s="79" t="s">
        <v>38</v>
      </c>
      <c r="H64" s="79" t="s">
        <v>38</v>
      </c>
      <c r="I64" s="80" t="s">
        <v>38</v>
      </c>
      <c r="J64" s="79"/>
      <c r="K64" s="81"/>
      <c r="L64" s="585"/>
      <c r="M64" s="77" t="s">
        <v>19</v>
      </c>
      <c r="N64" s="78">
        <v>1000</v>
      </c>
      <c r="O64" s="78">
        <v>0</v>
      </c>
      <c r="P64" s="78">
        <v>0</v>
      </c>
      <c r="Q64" s="79" t="s">
        <v>38</v>
      </c>
      <c r="R64" s="45">
        <v>715</v>
      </c>
      <c r="S64" s="80" t="s">
        <v>38</v>
      </c>
      <c r="T64" s="79"/>
      <c r="U64" s="81"/>
      <c r="V64" s="585"/>
      <c r="W64" s="77" t="s">
        <v>19</v>
      </c>
      <c r="X64" s="78">
        <v>1000</v>
      </c>
      <c r="Y64" s="78">
        <v>0</v>
      </c>
      <c r="Z64" s="78">
        <v>11500</v>
      </c>
      <c r="AA64" s="79" t="s">
        <v>38</v>
      </c>
      <c r="AB64" s="79">
        <v>1810</v>
      </c>
      <c r="AC64" s="80">
        <v>44568</v>
      </c>
      <c r="AD64" s="651"/>
      <c r="AE64" s="585"/>
      <c r="AF64" s="77" t="s">
        <v>19</v>
      </c>
      <c r="AG64" s="78">
        <v>1000</v>
      </c>
      <c r="AH64" s="78">
        <v>10</v>
      </c>
      <c r="AI64" s="78"/>
      <c r="AJ64" s="79"/>
      <c r="AK64" s="79"/>
      <c r="AL64" s="80"/>
      <c r="AM64" s="177">
        <f>AG76+AH76-AI76</f>
        <v>-30</v>
      </c>
      <c r="AN64" s="178" t="s">
        <v>979</v>
      </c>
    </row>
    <row r="65" spans="1:40" ht="21" customHeight="1" x14ac:dyDescent="0.25">
      <c r="A65" s="82"/>
      <c r="B65" s="879" t="s">
        <v>120</v>
      </c>
      <c r="C65" s="77" t="s">
        <v>20</v>
      </c>
      <c r="D65" s="78">
        <v>1000</v>
      </c>
      <c r="E65" s="78">
        <f>E66+10</f>
        <v>40</v>
      </c>
      <c r="F65" s="78">
        <v>0</v>
      </c>
      <c r="G65" s="79" t="s">
        <v>38</v>
      </c>
      <c r="H65" s="79" t="s">
        <v>38</v>
      </c>
      <c r="I65" s="80" t="s">
        <v>38</v>
      </c>
      <c r="J65" s="79"/>
      <c r="K65" s="81"/>
      <c r="L65" s="585"/>
      <c r="M65" s="77" t="s">
        <v>20</v>
      </c>
      <c r="N65" s="78">
        <v>1000</v>
      </c>
      <c r="O65" s="78">
        <v>0</v>
      </c>
      <c r="P65" s="78">
        <v>2000</v>
      </c>
      <c r="Q65" s="79" t="s">
        <v>38</v>
      </c>
      <c r="R65" s="45">
        <v>715</v>
      </c>
      <c r="S65" s="80" t="s">
        <v>38</v>
      </c>
      <c r="T65" s="79"/>
      <c r="U65" s="81"/>
      <c r="V65" s="585"/>
      <c r="W65" s="77" t="s">
        <v>20</v>
      </c>
      <c r="X65" s="78">
        <v>1000</v>
      </c>
      <c r="Y65" s="78">
        <v>0</v>
      </c>
      <c r="Z65" s="78">
        <v>0</v>
      </c>
      <c r="AA65" s="79" t="s">
        <v>38</v>
      </c>
      <c r="AB65" s="79" t="s">
        <v>38</v>
      </c>
      <c r="AC65" s="80" t="s">
        <v>38</v>
      </c>
      <c r="AD65" s="558"/>
      <c r="AE65" s="585"/>
      <c r="AF65" s="77" t="s">
        <v>20</v>
      </c>
      <c r="AG65" s="78">
        <v>1000</v>
      </c>
      <c r="AH65" s="78"/>
      <c r="AI65" s="78">
        <v>3010</v>
      </c>
      <c r="AJ65" s="79" t="s">
        <v>50</v>
      </c>
      <c r="AK65" s="79">
        <v>3424</v>
      </c>
      <c r="AL65" s="80">
        <v>44977</v>
      </c>
      <c r="AM65" s="180"/>
      <c r="AN65" s="179"/>
    </row>
    <row r="66" spans="1:40" x14ac:dyDescent="0.25">
      <c r="A66" s="82"/>
      <c r="B66" s="879"/>
      <c r="C66" s="77" t="s">
        <v>21</v>
      </c>
      <c r="D66" s="78">
        <v>1000</v>
      </c>
      <c r="E66" s="78">
        <f>E67+10</f>
        <v>30</v>
      </c>
      <c r="F66" s="78">
        <v>0</v>
      </c>
      <c r="G66" s="79" t="s">
        <v>38</v>
      </c>
      <c r="H66" s="79" t="s">
        <v>38</v>
      </c>
      <c r="I66" s="80" t="s">
        <v>38</v>
      </c>
      <c r="J66" s="79"/>
      <c r="K66" s="81"/>
      <c r="L66" s="585"/>
      <c r="M66" s="77" t="s">
        <v>21</v>
      </c>
      <c r="N66" s="78">
        <v>1000</v>
      </c>
      <c r="O66" s="78">
        <f>O67+10</f>
        <v>20</v>
      </c>
      <c r="P66" s="78">
        <v>0</v>
      </c>
      <c r="Q66" s="79" t="s">
        <v>38</v>
      </c>
      <c r="R66" s="79" t="s">
        <v>38</v>
      </c>
      <c r="S66" s="80" t="s">
        <v>38</v>
      </c>
      <c r="T66" s="79"/>
      <c r="U66" s="81"/>
      <c r="V66" s="585"/>
      <c r="W66" s="77" t="s">
        <v>21</v>
      </c>
      <c r="X66" s="78">
        <v>1000</v>
      </c>
      <c r="Y66" s="78">
        <v>0</v>
      </c>
      <c r="Z66" s="78">
        <v>0</v>
      </c>
      <c r="AA66" s="79" t="s">
        <v>38</v>
      </c>
      <c r="AB66" s="79" t="s">
        <v>38</v>
      </c>
      <c r="AC66" s="80" t="s">
        <v>38</v>
      </c>
      <c r="AD66" s="558"/>
      <c r="AE66" s="585"/>
      <c r="AF66" s="77" t="s">
        <v>21</v>
      </c>
      <c r="AG66" s="78">
        <v>1000</v>
      </c>
      <c r="AH66" s="78"/>
      <c r="AI66" s="78"/>
      <c r="AJ66" s="79"/>
      <c r="AK66" s="79"/>
      <c r="AL66" s="80"/>
      <c r="AM66" s="180"/>
      <c r="AN66" s="179"/>
    </row>
    <row r="67" spans="1:40" x14ac:dyDescent="0.25">
      <c r="A67" s="82"/>
      <c r="B67" s="879"/>
      <c r="C67" s="77" t="s">
        <v>22</v>
      </c>
      <c r="D67" s="78">
        <v>1000</v>
      </c>
      <c r="E67" s="78">
        <f>E68+10</f>
        <v>20</v>
      </c>
      <c r="F67" s="78">
        <v>0</v>
      </c>
      <c r="G67" s="79" t="s">
        <v>38</v>
      </c>
      <c r="H67" s="79" t="s">
        <v>38</v>
      </c>
      <c r="I67" s="80" t="s">
        <v>38</v>
      </c>
      <c r="J67" s="79"/>
      <c r="K67" s="81"/>
      <c r="L67" s="585"/>
      <c r="M67" s="77" t="s">
        <v>22</v>
      </c>
      <c r="N67" s="78">
        <v>1000</v>
      </c>
      <c r="O67" s="78">
        <f>O68+10</f>
        <v>10</v>
      </c>
      <c r="P67" s="78">
        <v>0</v>
      </c>
      <c r="Q67" s="79" t="s">
        <v>38</v>
      </c>
      <c r="R67" s="79" t="s">
        <v>38</v>
      </c>
      <c r="S67" s="80" t="s">
        <v>38</v>
      </c>
      <c r="T67" s="79"/>
      <c r="U67" s="81"/>
      <c r="V67" s="585"/>
      <c r="W67" s="77" t="s">
        <v>22</v>
      </c>
      <c r="X67" s="78">
        <v>1000</v>
      </c>
      <c r="Y67" s="78">
        <v>0</v>
      </c>
      <c r="Z67" s="78">
        <v>0</v>
      </c>
      <c r="AA67" s="79" t="s">
        <v>38</v>
      </c>
      <c r="AB67" s="79" t="s">
        <v>38</v>
      </c>
      <c r="AC67" s="80" t="s">
        <v>38</v>
      </c>
      <c r="AD67" s="558"/>
      <c r="AE67" s="585"/>
      <c r="AF67" s="77" t="s">
        <v>22</v>
      </c>
      <c r="AG67" s="78">
        <v>1000</v>
      </c>
      <c r="AH67" s="78"/>
      <c r="AI67" s="758">
        <v>3000</v>
      </c>
      <c r="AJ67" s="79" t="s">
        <v>50</v>
      </c>
      <c r="AK67" s="79">
        <v>3686</v>
      </c>
      <c r="AL67" s="80">
        <v>45042</v>
      </c>
      <c r="AM67" s="180"/>
      <c r="AN67" s="179"/>
    </row>
    <row r="68" spans="1:40" x14ac:dyDescent="0.25">
      <c r="A68" s="82"/>
      <c r="B68" s="879"/>
      <c r="C68" s="77" t="s">
        <v>23</v>
      </c>
      <c r="D68" s="78">
        <v>1000</v>
      </c>
      <c r="E68" s="78">
        <f>E69+10</f>
        <v>10</v>
      </c>
      <c r="F68" s="78">
        <v>0</v>
      </c>
      <c r="G68" s="79" t="s">
        <v>38</v>
      </c>
      <c r="H68" s="79" t="s">
        <v>38</v>
      </c>
      <c r="I68" s="80" t="s">
        <v>38</v>
      </c>
      <c r="J68" s="79"/>
      <c r="K68" s="81"/>
      <c r="L68" s="585"/>
      <c r="M68" s="77" t="s">
        <v>23</v>
      </c>
      <c r="N68" s="78">
        <v>1000</v>
      </c>
      <c r="O68" s="78">
        <v>0</v>
      </c>
      <c r="P68" s="78">
        <v>10000</v>
      </c>
      <c r="Q68" s="79" t="s">
        <v>38</v>
      </c>
      <c r="R68" s="79">
        <v>1008</v>
      </c>
      <c r="S68" s="80">
        <v>44343</v>
      </c>
      <c r="T68" s="79"/>
      <c r="U68" s="81"/>
      <c r="V68" s="585"/>
      <c r="W68" s="77" t="s">
        <v>23</v>
      </c>
      <c r="X68" s="78">
        <v>1000</v>
      </c>
      <c r="Y68" s="78">
        <v>0</v>
      </c>
      <c r="Z68" s="78">
        <v>0</v>
      </c>
      <c r="AA68" s="79" t="s">
        <v>38</v>
      </c>
      <c r="AB68" s="79" t="s">
        <v>38</v>
      </c>
      <c r="AC68" s="80" t="s">
        <v>38</v>
      </c>
      <c r="AD68" s="558"/>
      <c r="AE68" s="585"/>
      <c r="AF68" s="77" t="s">
        <v>23</v>
      </c>
      <c r="AG68" s="78">
        <v>1000</v>
      </c>
      <c r="AH68" s="78"/>
      <c r="AI68" s="78">
        <v>210</v>
      </c>
      <c r="AJ68" s="79" t="s">
        <v>50</v>
      </c>
      <c r="AK68" s="79">
        <v>3686</v>
      </c>
      <c r="AL68" s="80">
        <v>45043</v>
      </c>
      <c r="AM68" s="180"/>
      <c r="AN68" s="179"/>
    </row>
    <row r="69" spans="1:40" x14ac:dyDescent="0.25">
      <c r="A69" s="82"/>
      <c r="B69" s="879"/>
      <c r="C69" s="77" t="s">
        <v>24</v>
      </c>
      <c r="D69" s="78">
        <v>1000</v>
      </c>
      <c r="E69" s="78">
        <v>0</v>
      </c>
      <c r="F69" s="78">
        <v>6000</v>
      </c>
      <c r="G69" s="79" t="s">
        <v>38</v>
      </c>
      <c r="H69" s="79">
        <v>317</v>
      </c>
      <c r="I69" s="80">
        <v>44012</v>
      </c>
      <c r="J69" s="79"/>
      <c r="K69" s="81"/>
      <c r="L69" s="585"/>
      <c r="M69" s="77" t="s">
        <v>24</v>
      </c>
      <c r="N69" s="78">
        <v>1000</v>
      </c>
      <c r="O69" s="78">
        <v>0</v>
      </c>
      <c r="P69" s="78">
        <v>0</v>
      </c>
      <c r="Q69" s="79" t="s">
        <v>38</v>
      </c>
      <c r="R69" s="79" t="s">
        <v>38</v>
      </c>
      <c r="S69" s="80" t="s">
        <v>38</v>
      </c>
      <c r="T69" s="79"/>
      <c r="U69" s="81"/>
      <c r="V69" s="585"/>
      <c r="W69" s="77" t="s">
        <v>24</v>
      </c>
      <c r="X69" s="78">
        <v>1000</v>
      </c>
      <c r="Y69" s="78">
        <v>0</v>
      </c>
      <c r="Z69" s="78">
        <v>0</v>
      </c>
      <c r="AA69" s="79" t="s">
        <v>38</v>
      </c>
      <c r="AB69" s="79" t="s">
        <v>38</v>
      </c>
      <c r="AC69" s="80" t="s">
        <v>38</v>
      </c>
      <c r="AD69" s="558"/>
      <c r="AE69" s="585"/>
      <c r="AF69" s="77" t="s">
        <v>24</v>
      </c>
      <c r="AG69" s="78">
        <v>1000</v>
      </c>
      <c r="AH69" s="78"/>
      <c r="AI69" s="78">
        <v>3030</v>
      </c>
      <c r="AJ69" s="79" t="s">
        <v>50</v>
      </c>
      <c r="AK69" s="79">
        <v>3815</v>
      </c>
      <c r="AL69" s="80">
        <v>45080</v>
      </c>
      <c r="AM69" s="180"/>
      <c r="AN69" s="179"/>
    </row>
    <row r="70" spans="1:40" x14ac:dyDescent="0.25">
      <c r="A70" s="82"/>
      <c r="B70" s="879"/>
      <c r="C70" s="77" t="s">
        <v>25</v>
      </c>
      <c r="D70" s="78">
        <v>1000</v>
      </c>
      <c r="E70" s="78">
        <f>E71+10</f>
        <v>20</v>
      </c>
      <c r="F70" s="78">
        <v>0</v>
      </c>
      <c r="G70" s="79" t="s">
        <v>38</v>
      </c>
      <c r="H70" s="79" t="s">
        <v>38</v>
      </c>
      <c r="I70" s="80" t="s">
        <v>38</v>
      </c>
      <c r="J70" s="79"/>
      <c r="K70" s="81"/>
      <c r="L70" s="585"/>
      <c r="M70" s="77" t="s">
        <v>25</v>
      </c>
      <c r="N70" s="78">
        <v>1000</v>
      </c>
      <c r="O70" s="78">
        <v>0</v>
      </c>
      <c r="P70" s="78">
        <v>0</v>
      </c>
      <c r="Q70" s="79" t="s">
        <v>38</v>
      </c>
      <c r="R70" s="79" t="s">
        <v>38</v>
      </c>
      <c r="S70" s="80" t="s">
        <v>38</v>
      </c>
      <c r="T70" s="79"/>
      <c r="U70" s="81"/>
      <c r="V70" s="585"/>
      <c r="W70" s="77" t="s">
        <v>25</v>
      </c>
      <c r="X70" s="78">
        <v>1000</v>
      </c>
      <c r="Y70" s="78">
        <v>0</v>
      </c>
      <c r="Z70" s="78">
        <v>0</v>
      </c>
      <c r="AA70" s="79" t="s">
        <v>38</v>
      </c>
      <c r="AB70" s="79" t="s">
        <v>38</v>
      </c>
      <c r="AC70" s="80" t="s">
        <v>38</v>
      </c>
      <c r="AD70" s="558"/>
      <c r="AE70" s="585"/>
      <c r="AF70" s="77" t="s">
        <v>25</v>
      </c>
      <c r="AG70" s="78">
        <v>1000</v>
      </c>
      <c r="AH70" s="78"/>
      <c r="AI70" s="78"/>
      <c r="AJ70" s="79"/>
      <c r="AK70" s="79"/>
      <c r="AL70" s="80"/>
      <c r="AM70" s="180"/>
      <c r="AN70" s="179"/>
    </row>
    <row r="71" spans="1:40" x14ac:dyDescent="0.25">
      <c r="A71" s="82"/>
      <c r="B71" s="879"/>
      <c r="C71" s="77" t="s">
        <v>26</v>
      </c>
      <c r="D71" s="78">
        <v>1000</v>
      </c>
      <c r="E71" s="78">
        <f>E72+10</f>
        <v>10</v>
      </c>
      <c r="F71" s="78">
        <v>0</v>
      </c>
      <c r="G71" s="79" t="s">
        <v>38</v>
      </c>
      <c r="H71" s="79" t="s">
        <v>38</v>
      </c>
      <c r="I71" s="80" t="s">
        <v>38</v>
      </c>
      <c r="J71" s="79"/>
      <c r="K71" s="81"/>
      <c r="L71" s="585"/>
      <c r="M71" s="77" t="s">
        <v>26</v>
      </c>
      <c r="N71" s="78">
        <v>1000</v>
      </c>
      <c r="O71" s="78">
        <v>0</v>
      </c>
      <c r="P71" s="78">
        <v>0</v>
      </c>
      <c r="Q71" s="79" t="s">
        <v>38</v>
      </c>
      <c r="R71" s="79" t="s">
        <v>38</v>
      </c>
      <c r="S71" s="80" t="s">
        <v>38</v>
      </c>
      <c r="T71" s="79"/>
      <c r="U71" s="81"/>
      <c r="V71" s="585"/>
      <c r="W71" s="77" t="s">
        <v>26</v>
      </c>
      <c r="X71" s="78">
        <v>1000</v>
      </c>
      <c r="Y71" s="78">
        <v>0</v>
      </c>
      <c r="Z71" s="78">
        <v>0</v>
      </c>
      <c r="AA71" s="79" t="s">
        <v>38</v>
      </c>
      <c r="AB71" s="79" t="s">
        <v>38</v>
      </c>
      <c r="AC71" s="80" t="s">
        <v>38</v>
      </c>
      <c r="AD71" s="558"/>
      <c r="AE71" s="585"/>
      <c r="AF71" s="77" t="s">
        <v>26</v>
      </c>
      <c r="AG71" s="78">
        <v>1000</v>
      </c>
      <c r="AH71" s="78"/>
      <c r="AI71" s="78"/>
      <c r="AJ71" s="79"/>
      <c r="AK71" s="79"/>
      <c r="AL71" s="80"/>
      <c r="AM71" s="180"/>
      <c r="AN71" s="179"/>
    </row>
    <row r="72" spans="1:40" x14ac:dyDescent="0.25">
      <c r="A72" s="82"/>
      <c r="B72" s="879"/>
      <c r="C72" s="77" t="s">
        <v>27</v>
      </c>
      <c r="D72" s="78">
        <v>1000</v>
      </c>
      <c r="E72" s="78">
        <v>0</v>
      </c>
      <c r="F72" s="78">
        <v>6000</v>
      </c>
      <c r="G72" s="79" t="s">
        <v>38</v>
      </c>
      <c r="H72" s="79">
        <v>453</v>
      </c>
      <c r="I72" s="80">
        <v>44081</v>
      </c>
      <c r="J72" s="79"/>
      <c r="K72" s="81"/>
      <c r="L72" s="585"/>
      <c r="M72" s="77" t="s">
        <v>27</v>
      </c>
      <c r="N72" s="78">
        <v>1000</v>
      </c>
      <c r="O72" s="78">
        <v>0</v>
      </c>
      <c r="P72" s="78">
        <v>0</v>
      </c>
      <c r="Q72" s="79" t="s">
        <v>38</v>
      </c>
      <c r="R72" s="79" t="s">
        <v>38</v>
      </c>
      <c r="S72" s="80" t="s">
        <v>38</v>
      </c>
      <c r="T72" s="79"/>
      <c r="U72" s="81"/>
      <c r="V72" s="585"/>
      <c r="W72" s="77" t="s">
        <v>27</v>
      </c>
      <c r="X72" s="78">
        <v>1000</v>
      </c>
      <c r="Y72" s="78">
        <v>0</v>
      </c>
      <c r="Z72" s="78">
        <v>0</v>
      </c>
      <c r="AA72" s="79" t="s">
        <v>38</v>
      </c>
      <c r="AB72" s="79" t="s">
        <v>38</v>
      </c>
      <c r="AC72" s="80" t="s">
        <v>38</v>
      </c>
      <c r="AD72" s="558"/>
      <c r="AE72" s="585"/>
      <c r="AF72" s="77" t="s">
        <v>27</v>
      </c>
      <c r="AG72" s="78">
        <v>1000</v>
      </c>
      <c r="AH72" s="78"/>
      <c r="AI72" s="78"/>
      <c r="AJ72" s="79"/>
      <c r="AK72" s="79"/>
      <c r="AL72" s="80"/>
      <c r="AM72" s="180"/>
      <c r="AN72" s="179"/>
    </row>
    <row r="73" spans="1:40" x14ac:dyDescent="0.25">
      <c r="A73" s="82"/>
      <c r="B73" s="879"/>
      <c r="C73" s="77" t="s">
        <v>28</v>
      </c>
      <c r="D73" s="78">
        <v>1000</v>
      </c>
      <c r="E73" s="78">
        <v>0</v>
      </c>
      <c r="F73" s="78">
        <v>0</v>
      </c>
      <c r="G73" s="79" t="s">
        <v>38</v>
      </c>
      <c r="H73" s="79" t="s">
        <v>38</v>
      </c>
      <c r="I73" s="80" t="s">
        <v>38</v>
      </c>
      <c r="J73" s="79"/>
      <c r="K73" s="81"/>
      <c r="L73" s="585"/>
      <c r="M73" s="77" t="s">
        <v>28</v>
      </c>
      <c r="N73" s="78">
        <v>1000</v>
      </c>
      <c r="O73" s="78">
        <v>0</v>
      </c>
      <c r="P73" s="78">
        <v>0</v>
      </c>
      <c r="Q73" s="79" t="s">
        <v>38</v>
      </c>
      <c r="R73" s="79" t="s">
        <v>38</v>
      </c>
      <c r="S73" s="80" t="s">
        <v>38</v>
      </c>
      <c r="T73" s="79"/>
      <c r="U73" s="81"/>
      <c r="V73" s="585"/>
      <c r="W73" s="77" t="s">
        <v>28</v>
      </c>
      <c r="X73" s="78">
        <v>1000</v>
      </c>
      <c r="Y73" s="78">
        <v>0</v>
      </c>
      <c r="Z73" s="78">
        <v>0</v>
      </c>
      <c r="AA73" s="79" t="s">
        <v>38</v>
      </c>
      <c r="AB73" s="79" t="s">
        <v>38</v>
      </c>
      <c r="AC73" s="80" t="s">
        <v>38</v>
      </c>
      <c r="AD73" s="558"/>
      <c r="AE73" s="585"/>
      <c r="AF73" s="77" t="s">
        <v>28</v>
      </c>
      <c r="AG73" s="78"/>
      <c r="AH73" s="78"/>
      <c r="AI73" s="78"/>
      <c r="AJ73" s="79"/>
      <c r="AK73" s="79"/>
      <c r="AL73" s="80"/>
      <c r="AM73" s="180"/>
      <c r="AN73" s="179"/>
    </row>
    <row r="74" spans="1:40" x14ac:dyDescent="0.25">
      <c r="A74" s="82"/>
      <c r="B74" s="879"/>
      <c r="C74" s="77" t="s">
        <v>29</v>
      </c>
      <c r="D74" s="78">
        <v>1000</v>
      </c>
      <c r="E74" s="78">
        <v>0</v>
      </c>
      <c r="F74" s="78">
        <v>0</v>
      </c>
      <c r="G74" s="79" t="s">
        <v>38</v>
      </c>
      <c r="H74" s="79" t="s">
        <v>38</v>
      </c>
      <c r="I74" s="80" t="s">
        <v>38</v>
      </c>
      <c r="J74" s="79"/>
      <c r="K74" s="81"/>
      <c r="L74" s="585"/>
      <c r="M74" s="77" t="s">
        <v>29</v>
      </c>
      <c r="N74" s="78">
        <v>1000</v>
      </c>
      <c r="O74" s="78">
        <v>0</v>
      </c>
      <c r="P74" s="78">
        <v>0</v>
      </c>
      <c r="Q74" s="79" t="s">
        <v>38</v>
      </c>
      <c r="R74" s="79" t="s">
        <v>38</v>
      </c>
      <c r="S74" s="80" t="s">
        <v>38</v>
      </c>
      <c r="T74" s="79"/>
      <c r="U74" s="81"/>
      <c r="V74" s="585"/>
      <c r="W74" s="77" t="s">
        <v>29</v>
      </c>
      <c r="X74" s="78">
        <v>1000</v>
      </c>
      <c r="Y74" s="78">
        <v>0</v>
      </c>
      <c r="Z74" s="78">
        <v>0</v>
      </c>
      <c r="AA74" s="79" t="s">
        <v>38</v>
      </c>
      <c r="AB74" s="79" t="s">
        <v>38</v>
      </c>
      <c r="AC74" s="80" t="s">
        <v>38</v>
      </c>
      <c r="AD74" s="558"/>
      <c r="AE74" s="585"/>
      <c r="AF74" s="77" t="s">
        <v>29</v>
      </c>
      <c r="AG74" s="78"/>
      <c r="AH74" s="78"/>
      <c r="AI74" s="78"/>
      <c r="AJ74" s="79"/>
      <c r="AK74" s="79"/>
      <c r="AL74" s="80"/>
      <c r="AM74" s="180"/>
      <c r="AN74" s="179"/>
    </row>
    <row r="75" spans="1:40" x14ac:dyDescent="0.25">
      <c r="A75" s="82"/>
      <c r="B75" s="879"/>
      <c r="C75" s="83" t="s">
        <v>30</v>
      </c>
      <c r="D75" s="84">
        <v>1000</v>
      </c>
      <c r="E75" s="78">
        <v>0</v>
      </c>
      <c r="F75" s="78">
        <v>0</v>
      </c>
      <c r="G75" s="79" t="s">
        <v>38</v>
      </c>
      <c r="H75" s="79" t="s">
        <v>38</v>
      </c>
      <c r="I75" s="80" t="s">
        <v>38</v>
      </c>
      <c r="J75" s="85"/>
      <c r="K75" s="86"/>
      <c r="L75" s="586"/>
      <c r="M75" s="83" t="s">
        <v>30</v>
      </c>
      <c r="N75" s="84">
        <v>1000</v>
      </c>
      <c r="O75" s="78">
        <v>0</v>
      </c>
      <c r="P75" s="78">
        <v>0</v>
      </c>
      <c r="Q75" s="79" t="s">
        <v>38</v>
      </c>
      <c r="R75" s="79" t="s">
        <v>38</v>
      </c>
      <c r="S75" s="80" t="s">
        <v>38</v>
      </c>
      <c r="T75" s="79"/>
      <c r="U75" s="81"/>
      <c r="V75" s="586"/>
      <c r="W75" s="83" t="s">
        <v>30</v>
      </c>
      <c r="X75" s="48">
        <v>500</v>
      </c>
      <c r="Y75" s="78">
        <v>0</v>
      </c>
      <c r="Z75" s="78">
        <v>0</v>
      </c>
      <c r="AA75" s="79" t="s">
        <v>38</v>
      </c>
      <c r="AB75" s="79" t="s">
        <v>38</v>
      </c>
      <c r="AC75" s="80" t="s">
        <v>38</v>
      </c>
      <c r="AD75" s="558"/>
      <c r="AE75" s="586"/>
      <c r="AF75" s="83" t="s">
        <v>30</v>
      </c>
      <c r="AG75" s="48"/>
      <c r="AH75" s="78"/>
      <c r="AI75" s="78"/>
      <c r="AJ75" s="79"/>
      <c r="AK75" s="79"/>
      <c r="AL75" s="80"/>
      <c r="AM75" s="181"/>
      <c r="AN75" s="182"/>
    </row>
    <row r="76" spans="1:40" ht="21" x14ac:dyDescent="0.25">
      <c r="A76" s="88"/>
      <c r="B76" s="880"/>
      <c r="C76" s="89"/>
      <c r="D76" s="90">
        <f>SUM(D64:D75)</f>
        <v>12000</v>
      </c>
      <c r="E76" s="90">
        <f>SUM(E64:E75)</f>
        <v>180</v>
      </c>
      <c r="F76" s="90">
        <f>SUM(F64:F75)</f>
        <v>12000</v>
      </c>
      <c r="G76" s="91"/>
      <c r="H76" s="91"/>
      <c r="I76" s="92"/>
      <c r="J76" s="91"/>
      <c r="K76" s="93"/>
      <c r="L76" s="587"/>
      <c r="M76" s="89"/>
      <c r="N76" s="90">
        <f>SUM(N63:N75)</f>
        <v>24000</v>
      </c>
      <c r="O76" s="90">
        <f>SUM(O63:O75)</f>
        <v>210</v>
      </c>
      <c r="P76" s="90">
        <f>SUM(P63:P75)</f>
        <v>24000</v>
      </c>
      <c r="Q76" s="91"/>
      <c r="R76" s="91"/>
      <c r="S76" s="91"/>
      <c r="T76" s="91"/>
      <c r="U76" s="93"/>
      <c r="V76" s="587"/>
      <c r="W76" s="89"/>
      <c r="X76" s="90">
        <f>SUM(X63:X75)</f>
        <v>35500</v>
      </c>
      <c r="Y76" s="90">
        <f>SUM(Y63:Y75)</f>
        <v>210</v>
      </c>
      <c r="Z76" s="90">
        <f>SUM(Z63:Z75)</f>
        <v>35500</v>
      </c>
      <c r="AA76" s="91"/>
      <c r="AB76" s="91"/>
      <c r="AC76" s="91"/>
      <c r="AD76" s="91"/>
      <c r="AE76" s="587"/>
      <c r="AF76" s="89"/>
      <c r="AG76" s="90">
        <f>SUM(AG63:AG75)</f>
        <v>44500</v>
      </c>
      <c r="AH76" s="90">
        <f>SUM(AH63:AH75)</f>
        <v>220</v>
      </c>
      <c r="AI76" s="90">
        <f>SUM(AI63:AI75)</f>
        <v>44750</v>
      </c>
      <c r="AJ76" s="91"/>
      <c r="AK76" s="91"/>
      <c r="AL76" s="91"/>
      <c r="AM76" s="90"/>
      <c r="AN76" s="91"/>
    </row>
    <row r="77" spans="1:40" x14ac:dyDescent="0.25">
      <c r="B77" s="106"/>
      <c r="C77" s="65"/>
      <c r="D77" s="66"/>
      <c r="E77" s="66"/>
      <c r="F77" s="66"/>
      <c r="G77" s="67"/>
      <c r="H77" s="67"/>
      <c r="I77" s="68"/>
      <c r="J77" s="67"/>
      <c r="K77" s="67"/>
      <c r="L77" s="588"/>
      <c r="M77" s="67"/>
      <c r="N77" s="66"/>
      <c r="O77" s="66"/>
      <c r="P77" s="66"/>
      <c r="Q77" s="67"/>
      <c r="R77" s="67"/>
      <c r="S77" s="67"/>
      <c r="T77" s="67"/>
      <c r="U77" s="67"/>
      <c r="V77" s="588"/>
      <c r="W77" s="67"/>
      <c r="X77" s="66"/>
      <c r="Y77" s="66"/>
      <c r="Z77" s="66"/>
      <c r="AA77" s="67"/>
      <c r="AB77" s="67"/>
      <c r="AC77" s="67"/>
      <c r="AD77" s="67"/>
      <c r="AE77" s="588"/>
      <c r="AF77" s="67"/>
      <c r="AG77" s="66"/>
      <c r="AH77" s="66"/>
      <c r="AI77" s="66"/>
      <c r="AJ77" s="67"/>
      <c r="AK77" s="67"/>
      <c r="AL77" s="67"/>
      <c r="AM77" s="777"/>
      <c r="AN77" s="123"/>
    </row>
    <row r="78" spans="1:40" ht="21" x14ac:dyDescent="0.25">
      <c r="B78" s="107"/>
      <c r="C78" s="70"/>
      <c r="D78" s="71"/>
      <c r="E78" s="72"/>
      <c r="F78" s="73"/>
      <c r="G78" s="72"/>
      <c r="H78" s="73"/>
      <c r="I78" s="73"/>
      <c r="J78" s="73"/>
      <c r="K78" s="74"/>
      <c r="L78" s="584"/>
      <c r="M78" s="75" t="s">
        <v>42</v>
      </c>
      <c r="N78" s="76">
        <f>D91</f>
        <v>12000</v>
      </c>
      <c r="O78" s="76">
        <f>E91</f>
        <v>130</v>
      </c>
      <c r="P78" s="76">
        <f>F91</f>
        <v>12000</v>
      </c>
      <c r="Q78" s="72"/>
      <c r="R78" s="73"/>
      <c r="S78" s="73"/>
      <c r="T78" s="73"/>
      <c r="U78" s="74"/>
      <c r="V78" s="584"/>
      <c r="W78" s="75" t="s">
        <v>42</v>
      </c>
      <c r="X78" s="76">
        <f>N91</f>
        <v>24000</v>
      </c>
      <c r="Y78" s="76">
        <f>O91</f>
        <v>310</v>
      </c>
      <c r="Z78" s="76">
        <f>P91</f>
        <v>24000</v>
      </c>
      <c r="AA78" s="72"/>
      <c r="AB78" s="73"/>
      <c r="AC78" s="73"/>
      <c r="AD78" s="73"/>
      <c r="AE78" s="584"/>
      <c r="AF78" s="75" t="s">
        <v>42</v>
      </c>
      <c r="AG78" s="76">
        <f>X91</f>
        <v>35500</v>
      </c>
      <c r="AH78" s="76">
        <f>Y91</f>
        <v>310</v>
      </c>
      <c r="AI78" s="76">
        <f>Z91</f>
        <v>35500</v>
      </c>
      <c r="AJ78" s="72"/>
      <c r="AK78" s="73"/>
      <c r="AL78" s="73"/>
      <c r="AM78" s="776" t="s">
        <v>221</v>
      </c>
      <c r="AN78" s="183" t="s">
        <v>36</v>
      </c>
    </row>
    <row r="79" spans="1:40" x14ac:dyDescent="0.25">
      <c r="A79" s="97" t="s">
        <v>800</v>
      </c>
      <c r="B79" s="108">
        <v>102</v>
      </c>
      <c r="C79" s="77" t="s">
        <v>19</v>
      </c>
      <c r="D79" s="78">
        <v>1000</v>
      </c>
      <c r="E79" s="78">
        <f>E80+10</f>
        <v>20</v>
      </c>
      <c r="F79" s="78">
        <v>0</v>
      </c>
      <c r="G79" s="79" t="s">
        <v>38</v>
      </c>
      <c r="H79" s="79" t="s">
        <v>38</v>
      </c>
      <c r="I79" s="80" t="s">
        <v>38</v>
      </c>
      <c r="J79" s="79"/>
      <c r="K79" s="81"/>
      <c r="L79" s="585"/>
      <c r="M79" s="77" t="s">
        <v>19</v>
      </c>
      <c r="N79" s="78">
        <v>1000</v>
      </c>
      <c r="O79" s="78">
        <f>O80+10</f>
        <v>50</v>
      </c>
      <c r="P79" s="78">
        <v>0</v>
      </c>
      <c r="Q79" s="79" t="s">
        <v>38</v>
      </c>
      <c r="R79" s="79" t="s">
        <v>38</v>
      </c>
      <c r="S79" s="80" t="s">
        <v>38</v>
      </c>
      <c r="T79" s="79"/>
      <c r="U79" s="81"/>
      <c r="V79" s="585"/>
      <c r="W79" s="77" t="s">
        <v>19</v>
      </c>
      <c r="X79" s="78">
        <v>1000</v>
      </c>
      <c r="Y79" s="78">
        <v>0</v>
      </c>
      <c r="Z79" s="78">
        <v>11500</v>
      </c>
      <c r="AA79" s="79" t="s">
        <v>47</v>
      </c>
      <c r="AB79" s="79">
        <v>1693</v>
      </c>
      <c r="AC79" s="80">
        <v>44566</v>
      </c>
      <c r="AD79" s="651"/>
      <c r="AE79" s="585"/>
      <c r="AF79" s="77" t="s">
        <v>19</v>
      </c>
      <c r="AG79" s="78">
        <v>1000</v>
      </c>
      <c r="AH79" s="78"/>
      <c r="AI79" s="78">
        <v>11500</v>
      </c>
      <c r="AJ79" s="79" t="s">
        <v>47</v>
      </c>
      <c r="AK79" s="79">
        <v>3322</v>
      </c>
      <c r="AL79" s="80">
        <v>44943</v>
      </c>
      <c r="AM79" s="177">
        <f>AG91+AH91-AI91</f>
        <v>-190</v>
      </c>
      <c r="AN79" s="178" t="s">
        <v>971</v>
      </c>
    </row>
    <row r="80" spans="1:40" ht="21" customHeight="1" x14ac:dyDescent="0.25">
      <c r="A80" s="82"/>
      <c r="B80" s="879" t="s">
        <v>122</v>
      </c>
      <c r="C80" s="77" t="s">
        <v>20</v>
      </c>
      <c r="D80" s="78">
        <v>1000</v>
      </c>
      <c r="E80" s="78">
        <f>E81+10</f>
        <v>10</v>
      </c>
      <c r="F80" s="78">
        <v>0</v>
      </c>
      <c r="G80" s="79" t="s">
        <v>38</v>
      </c>
      <c r="H80" s="79" t="s">
        <v>38</v>
      </c>
      <c r="I80" s="80" t="s">
        <v>38</v>
      </c>
      <c r="J80" s="79"/>
      <c r="K80" s="81"/>
      <c r="L80" s="585"/>
      <c r="M80" s="77" t="s">
        <v>20</v>
      </c>
      <c r="N80" s="78">
        <v>1000</v>
      </c>
      <c r="O80" s="78">
        <f>O81+10</f>
        <v>40</v>
      </c>
      <c r="P80" s="78">
        <v>0</v>
      </c>
      <c r="Q80" s="79" t="s">
        <v>38</v>
      </c>
      <c r="R80" s="79" t="s">
        <v>38</v>
      </c>
      <c r="S80" s="80" t="s">
        <v>38</v>
      </c>
      <c r="T80" s="79"/>
      <c r="U80" s="81"/>
      <c r="V80" s="585"/>
      <c r="W80" s="77" t="s">
        <v>20</v>
      </c>
      <c r="X80" s="78">
        <v>1000</v>
      </c>
      <c r="Y80" s="78">
        <v>0</v>
      </c>
      <c r="Z80" s="78">
        <v>0</v>
      </c>
      <c r="AA80" s="79" t="s">
        <v>38</v>
      </c>
      <c r="AB80" s="79" t="s">
        <v>38</v>
      </c>
      <c r="AC80" s="80" t="s">
        <v>38</v>
      </c>
      <c r="AD80" s="558"/>
      <c r="AE80" s="585"/>
      <c r="AF80" s="77" t="s">
        <v>20</v>
      </c>
      <c r="AG80" s="78">
        <v>1000</v>
      </c>
      <c r="AH80" s="78"/>
      <c r="AI80" s="78"/>
      <c r="AJ80" s="79"/>
      <c r="AK80" s="79"/>
      <c r="AL80" s="80"/>
      <c r="AM80" s="180"/>
      <c r="AN80" s="179"/>
    </row>
    <row r="81" spans="1:40" x14ac:dyDescent="0.25">
      <c r="A81" s="82"/>
      <c r="B81" s="879"/>
      <c r="C81" s="77" t="s">
        <v>21</v>
      </c>
      <c r="D81" s="78">
        <v>1000</v>
      </c>
      <c r="E81" s="78">
        <v>0</v>
      </c>
      <c r="F81" s="78">
        <v>3000</v>
      </c>
      <c r="G81" s="79" t="s">
        <v>38</v>
      </c>
      <c r="H81" s="79">
        <v>124</v>
      </c>
      <c r="I81" s="80">
        <v>43897</v>
      </c>
      <c r="J81" s="79"/>
      <c r="K81" s="81"/>
      <c r="L81" s="585"/>
      <c r="M81" s="77" t="s">
        <v>21</v>
      </c>
      <c r="N81" s="78">
        <v>1000</v>
      </c>
      <c r="O81" s="78">
        <f>O82+10</f>
        <v>30</v>
      </c>
      <c r="P81" s="78">
        <v>0</v>
      </c>
      <c r="Q81" s="79" t="s">
        <v>38</v>
      </c>
      <c r="R81" s="79" t="s">
        <v>38</v>
      </c>
      <c r="S81" s="80" t="s">
        <v>38</v>
      </c>
      <c r="T81" s="79"/>
      <c r="U81" s="81"/>
      <c r="V81" s="585"/>
      <c r="W81" s="77" t="s">
        <v>21</v>
      </c>
      <c r="X81" s="78">
        <v>1000</v>
      </c>
      <c r="Y81" s="78">
        <v>0</v>
      </c>
      <c r="Z81" s="78">
        <v>0</v>
      </c>
      <c r="AA81" s="79" t="s">
        <v>38</v>
      </c>
      <c r="AB81" s="79" t="s">
        <v>38</v>
      </c>
      <c r="AC81" s="80" t="s">
        <v>38</v>
      </c>
      <c r="AD81" s="558"/>
      <c r="AE81" s="585"/>
      <c r="AF81" s="77" t="s">
        <v>21</v>
      </c>
      <c r="AG81" s="78">
        <v>1000</v>
      </c>
      <c r="AH81" s="78"/>
      <c r="AI81" s="78"/>
      <c r="AJ81" s="79"/>
      <c r="AK81" s="79"/>
      <c r="AL81" s="80"/>
      <c r="AM81" s="180"/>
      <c r="AN81" s="179"/>
    </row>
    <row r="82" spans="1:40" x14ac:dyDescent="0.25">
      <c r="A82" s="82"/>
      <c r="B82" s="879"/>
      <c r="C82" s="77" t="s">
        <v>22</v>
      </c>
      <c r="D82" s="78">
        <v>1000</v>
      </c>
      <c r="E82" s="78">
        <f>E83+10</f>
        <v>20</v>
      </c>
      <c r="F82" s="78">
        <v>0</v>
      </c>
      <c r="G82" s="79" t="s">
        <v>38</v>
      </c>
      <c r="H82" s="79" t="s">
        <v>38</v>
      </c>
      <c r="I82" s="80" t="s">
        <v>38</v>
      </c>
      <c r="J82" s="79"/>
      <c r="K82" s="81"/>
      <c r="L82" s="585"/>
      <c r="M82" s="77" t="s">
        <v>22</v>
      </c>
      <c r="N82" s="78">
        <v>1000</v>
      </c>
      <c r="O82" s="78">
        <f>O83+10</f>
        <v>20</v>
      </c>
      <c r="P82" s="78">
        <v>0</v>
      </c>
      <c r="Q82" s="79" t="s">
        <v>38</v>
      </c>
      <c r="R82" s="79" t="s">
        <v>38</v>
      </c>
      <c r="S82" s="80" t="s">
        <v>38</v>
      </c>
      <c r="T82" s="79"/>
      <c r="U82" s="81"/>
      <c r="V82" s="585"/>
      <c r="W82" s="77" t="s">
        <v>22</v>
      </c>
      <c r="X82" s="78">
        <v>1000</v>
      </c>
      <c r="Y82" s="78">
        <v>0</v>
      </c>
      <c r="Z82" s="78">
        <v>0</v>
      </c>
      <c r="AA82" s="79" t="s">
        <v>38</v>
      </c>
      <c r="AB82" s="79" t="s">
        <v>38</v>
      </c>
      <c r="AC82" s="80" t="s">
        <v>38</v>
      </c>
      <c r="AD82" s="558"/>
      <c r="AE82" s="585"/>
      <c r="AF82" s="77" t="s">
        <v>22</v>
      </c>
      <c r="AG82" s="78">
        <v>1000</v>
      </c>
      <c r="AH82" s="78"/>
      <c r="AI82" s="78"/>
      <c r="AJ82" s="79"/>
      <c r="AK82" s="79"/>
      <c r="AL82" s="80"/>
      <c r="AM82" s="180" t="s">
        <v>985</v>
      </c>
      <c r="AN82" s="179"/>
    </row>
    <row r="83" spans="1:40" x14ac:dyDescent="0.25">
      <c r="A83" s="82"/>
      <c r="B83" s="879"/>
      <c r="C83" s="77" t="s">
        <v>23</v>
      </c>
      <c r="D83" s="78">
        <v>1000</v>
      </c>
      <c r="E83" s="78">
        <f>E84+10</f>
        <v>10</v>
      </c>
      <c r="F83" s="78">
        <v>0</v>
      </c>
      <c r="G83" s="79" t="s">
        <v>38</v>
      </c>
      <c r="H83" s="79" t="s">
        <v>38</v>
      </c>
      <c r="I83" s="80" t="s">
        <v>38</v>
      </c>
      <c r="J83" s="79"/>
      <c r="K83" s="81"/>
      <c r="L83" s="585"/>
      <c r="M83" s="77" t="s">
        <v>23</v>
      </c>
      <c r="N83" s="78">
        <v>1000</v>
      </c>
      <c r="O83" s="78">
        <f>O84+10</f>
        <v>10</v>
      </c>
      <c r="P83" s="78">
        <v>0</v>
      </c>
      <c r="Q83" s="79" t="s">
        <v>38</v>
      </c>
      <c r="R83" s="79" t="s">
        <v>38</v>
      </c>
      <c r="S83" s="80" t="s">
        <v>38</v>
      </c>
      <c r="T83" s="79"/>
      <c r="U83" s="81"/>
      <c r="V83" s="585"/>
      <c r="W83" s="77" t="s">
        <v>23</v>
      </c>
      <c r="X83" s="78">
        <v>1000</v>
      </c>
      <c r="Y83" s="78">
        <v>0</v>
      </c>
      <c r="Z83" s="78">
        <v>0</v>
      </c>
      <c r="AA83" s="79" t="s">
        <v>38</v>
      </c>
      <c r="AB83" s="79" t="s">
        <v>38</v>
      </c>
      <c r="AC83" s="80" t="s">
        <v>38</v>
      </c>
      <c r="AD83" s="558"/>
      <c r="AE83" s="585"/>
      <c r="AF83" s="77" t="s">
        <v>23</v>
      </c>
      <c r="AG83" s="78">
        <v>1000</v>
      </c>
      <c r="AH83" s="78"/>
      <c r="AI83" s="78"/>
      <c r="AJ83" s="79"/>
      <c r="AK83" s="79"/>
      <c r="AL83" s="80"/>
      <c r="AM83" s="180"/>
      <c r="AN83" s="179"/>
    </row>
    <row r="84" spans="1:40" x14ac:dyDescent="0.25">
      <c r="A84" s="82"/>
      <c r="B84" s="879"/>
      <c r="C84" s="77" t="s">
        <v>24</v>
      </c>
      <c r="D84" s="78">
        <v>1000</v>
      </c>
      <c r="E84" s="78">
        <v>0</v>
      </c>
      <c r="F84" s="78">
        <v>3000</v>
      </c>
      <c r="G84" s="79" t="s">
        <v>38</v>
      </c>
      <c r="H84" s="79">
        <v>315</v>
      </c>
      <c r="I84" s="80">
        <v>43988</v>
      </c>
      <c r="J84" s="79"/>
      <c r="K84" s="81"/>
      <c r="L84" s="585"/>
      <c r="M84" s="77" t="s">
        <v>24</v>
      </c>
      <c r="N84" s="78">
        <v>1000</v>
      </c>
      <c r="O84" s="78">
        <v>0</v>
      </c>
      <c r="P84" s="78">
        <v>6000</v>
      </c>
      <c r="Q84" s="79" t="s">
        <v>38</v>
      </c>
      <c r="R84" s="79">
        <v>1026</v>
      </c>
      <c r="S84" s="80">
        <v>44352</v>
      </c>
      <c r="T84" s="79"/>
      <c r="U84" s="81"/>
      <c r="V84" s="585"/>
      <c r="W84" s="77" t="s">
        <v>24</v>
      </c>
      <c r="X84" s="78">
        <v>1000</v>
      </c>
      <c r="Y84" s="78">
        <v>0</v>
      </c>
      <c r="Z84" s="78">
        <v>0</v>
      </c>
      <c r="AA84" s="79" t="s">
        <v>38</v>
      </c>
      <c r="AB84" s="79" t="s">
        <v>38</v>
      </c>
      <c r="AC84" s="80" t="s">
        <v>38</v>
      </c>
      <c r="AD84" s="558"/>
      <c r="AE84" s="585"/>
      <c r="AF84" s="77" t="s">
        <v>24</v>
      </c>
      <c r="AG84" s="78">
        <v>1000</v>
      </c>
      <c r="AH84" s="78"/>
      <c r="AI84" s="78"/>
      <c r="AJ84" s="79"/>
      <c r="AK84" s="79"/>
      <c r="AL84" s="80"/>
      <c r="AM84" s="180"/>
      <c r="AN84" s="179"/>
    </row>
    <row r="85" spans="1:40" x14ac:dyDescent="0.25">
      <c r="A85" s="82"/>
      <c r="B85" s="879"/>
      <c r="C85" s="77" t="s">
        <v>25</v>
      </c>
      <c r="D85" s="78">
        <v>1000</v>
      </c>
      <c r="E85" s="78">
        <f>E86+10</f>
        <v>30</v>
      </c>
      <c r="F85" s="78">
        <v>0</v>
      </c>
      <c r="G85" s="79" t="s">
        <v>38</v>
      </c>
      <c r="H85" s="79" t="s">
        <v>38</v>
      </c>
      <c r="I85" s="80" t="s">
        <v>38</v>
      </c>
      <c r="J85" s="79"/>
      <c r="K85" s="81"/>
      <c r="L85" s="585"/>
      <c r="M85" s="77" t="s">
        <v>25</v>
      </c>
      <c r="N85" s="78">
        <v>1000</v>
      </c>
      <c r="O85" s="78">
        <f>O86+10</f>
        <v>20</v>
      </c>
      <c r="P85" s="78">
        <v>0</v>
      </c>
      <c r="Q85" s="79" t="s">
        <v>38</v>
      </c>
      <c r="R85" s="79" t="s">
        <v>38</v>
      </c>
      <c r="S85" s="80" t="s">
        <v>38</v>
      </c>
      <c r="T85" s="79"/>
      <c r="U85" s="81"/>
      <c r="V85" s="585"/>
      <c r="W85" s="77" t="s">
        <v>25</v>
      </c>
      <c r="X85" s="78">
        <v>1000</v>
      </c>
      <c r="Y85" s="78">
        <v>0</v>
      </c>
      <c r="Z85" s="78">
        <v>0</v>
      </c>
      <c r="AA85" s="79" t="s">
        <v>38</v>
      </c>
      <c r="AB85" s="79" t="s">
        <v>38</v>
      </c>
      <c r="AC85" s="80" t="s">
        <v>38</v>
      </c>
      <c r="AD85" s="558"/>
      <c r="AE85" s="585"/>
      <c r="AF85" s="77" t="s">
        <v>25</v>
      </c>
      <c r="AG85" s="78">
        <v>1000</v>
      </c>
      <c r="AH85" s="78"/>
      <c r="AI85" s="78"/>
      <c r="AJ85" s="79"/>
      <c r="AK85" s="79"/>
      <c r="AL85" s="80"/>
      <c r="AM85" s="180"/>
      <c r="AN85" s="179"/>
    </row>
    <row r="86" spans="1:40" x14ac:dyDescent="0.25">
      <c r="A86" s="82"/>
      <c r="B86" s="879"/>
      <c r="C86" s="77" t="s">
        <v>26</v>
      </c>
      <c r="D86" s="78">
        <v>1000</v>
      </c>
      <c r="E86" s="78">
        <f>E87+10</f>
        <v>20</v>
      </c>
      <c r="F86" s="78">
        <v>0</v>
      </c>
      <c r="G86" s="79" t="s">
        <v>38</v>
      </c>
      <c r="H86" s="79" t="s">
        <v>38</v>
      </c>
      <c r="I86" s="80" t="s">
        <v>38</v>
      </c>
      <c r="J86" s="79"/>
      <c r="K86" s="81"/>
      <c r="L86" s="585"/>
      <c r="M86" s="77" t="s">
        <v>26</v>
      </c>
      <c r="N86" s="78">
        <v>1000</v>
      </c>
      <c r="O86" s="78">
        <f>O87+10</f>
        <v>10</v>
      </c>
      <c r="P86" s="78">
        <v>0</v>
      </c>
      <c r="Q86" s="79" t="s">
        <v>38</v>
      </c>
      <c r="R86" s="79" t="s">
        <v>38</v>
      </c>
      <c r="S86" s="80" t="s">
        <v>38</v>
      </c>
      <c r="T86" s="79"/>
      <c r="U86" s="81"/>
      <c r="V86" s="585"/>
      <c r="W86" s="77" t="s">
        <v>26</v>
      </c>
      <c r="X86" s="78">
        <v>1000</v>
      </c>
      <c r="Y86" s="78">
        <v>0</v>
      </c>
      <c r="Z86" s="78">
        <v>0</v>
      </c>
      <c r="AA86" s="79" t="s">
        <v>38</v>
      </c>
      <c r="AB86" s="79" t="s">
        <v>38</v>
      </c>
      <c r="AC86" s="80" t="s">
        <v>38</v>
      </c>
      <c r="AD86" s="558"/>
      <c r="AE86" s="585"/>
      <c r="AF86" s="77" t="s">
        <v>26</v>
      </c>
      <c r="AG86" s="78">
        <v>1000</v>
      </c>
      <c r="AH86" s="78"/>
      <c r="AI86" s="78"/>
      <c r="AJ86" s="79"/>
      <c r="AK86" s="79"/>
      <c r="AL86" s="80"/>
      <c r="AM86" s="180"/>
      <c r="AN86" s="179"/>
    </row>
    <row r="87" spans="1:40" x14ac:dyDescent="0.25">
      <c r="A87" s="82"/>
      <c r="B87" s="879"/>
      <c r="C87" s="77" t="s">
        <v>27</v>
      </c>
      <c r="D87" s="78">
        <v>1000</v>
      </c>
      <c r="E87" s="78">
        <f>E88+10</f>
        <v>10</v>
      </c>
      <c r="F87" s="78">
        <v>0</v>
      </c>
      <c r="G87" s="79" t="s">
        <v>38</v>
      </c>
      <c r="H87" s="79" t="s">
        <v>38</v>
      </c>
      <c r="I87" s="80" t="s">
        <v>38</v>
      </c>
      <c r="J87" s="79"/>
      <c r="K87" s="81"/>
      <c r="L87" s="585"/>
      <c r="M87" s="77" t="s">
        <v>27</v>
      </c>
      <c r="N87" s="78">
        <v>1000</v>
      </c>
      <c r="O87" s="78">
        <v>0</v>
      </c>
      <c r="P87" s="78">
        <v>6000</v>
      </c>
      <c r="Q87" s="79" t="s">
        <v>38</v>
      </c>
      <c r="R87" s="79">
        <v>1288</v>
      </c>
      <c r="S87" s="80">
        <v>44450</v>
      </c>
      <c r="T87" s="79"/>
      <c r="U87" s="81"/>
      <c r="V87" s="585"/>
      <c r="W87" s="77" t="s">
        <v>27</v>
      </c>
      <c r="X87" s="78">
        <v>1000</v>
      </c>
      <c r="Y87" s="78">
        <v>0</v>
      </c>
      <c r="Z87" s="78">
        <v>0</v>
      </c>
      <c r="AA87" s="79" t="s">
        <v>38</v>
      </c>
      <c r="AB87" s="79" t="s">
        <v>38</v>
      </c>
      <c r="AC87" s="80" t="s">
        <v>38</v>
      </c>
      <c r="AD87" s="558"/>
      <c r="AE87" s="585"/>
      <c r="AF87" s="77" t="s">
        <v>27</v>
      </c>
      <c r="AG87" s="78">
        <v>1000</v>
      </c>
      <c r="AH87" s="78"/>
      <c r="AI87" s="78"/>
      <c r="AJ87" s="79"/>
      <c r="AK87" s="79"/>
      <c r="AL87" s="80"/>
      <c r="AM87" s="180"/>
      <c r="AN87" s="179"/>
    </row>
    <row r="88" spans="1:40" x14ac:dyDescent="0.25">
      <c r="A88" s="82"/>
      <c r="B88" s="879"/>
      <c r="C88" s="77" t="s">
        <v>28</v>
      </c>
      <c r="D88" s="78">
        <v>1000</v>
      </c>
      <c r="E88" s="78">
        <v>0</v>
      </c>
      <c r="F88" s="78">
        <v>4000</v>
      </c>
      <c r="G88" s="79" t="s">
        <v>38</v>
      </c>
      <c r="H88" s="79">
        <v>524</v>
      </c>
      <c r="I88" s="80">
        <v>44110</v>
      </c>
      <c r="J88" s="79"/>
      <c r="K88" s="81"/>
      <c r="L88" s="585"/>
      <c r="M88" s="77" t="s">
        <v>28</v>
      </c>
      <c r="N88" s="78">
        <v>1000</v>
      </c>
      <c r="O88" s="78">
        <v>0</v>
      </c>
      <c r="P88" s="78">
        <v>0</v>
      </c>
      <c r="Q88" s="79" t="s">
        <v>38</v>
      </c>
      <c r="R88" s="79" t="s">
        <v>38</v>
      </c>
      <c r="S88" s="80" t="s">
        <v>38</v>
      </c>
      <c r="T88" s="79"/>
      <c r="U88" s="81"/>
      <c r="V88" s="585"/>
      <c r="W88" s="77" t="s">
        <v>28</v>
      </c>
      <c r="X88" s="78">
        <v>1000</v>
      </c>
      <c r="Y88" s="78">
        <v>0</v>
      </c>
      <c r="Z88" s="78">
        <v>0</v>
      </c>
      <c r="AA88" s="79" t="s">
        <v>38</v>
      </c>
      <c r="AB88" s="79" t="s">
        <v>38</v>
      </c>
      <c r="AC88" s="80" t="s">
        <v>38</v>
      </c>
      <c r="AD88" s="558"/>
      <c r="AE88" s="585"/>
      <c r="AF88" s="77" t="s">
        <v>28</v>
      </c>
      <c r="AG88" s="78">
        <v>1000</v>
      </c>
      <c r="AH88" s="78"/>
      <c r="AI88" s="78"/>
      <c r="AJ88" s="79"/>
      <c r="AK88" s="79"/>
      <c r="AL88" s="80"/>
      <c r="AM88" s="180"/>
      <c r="AN88" s="179"/>
    </row>
    <row r="89" spans="1:40" x14ac:dyDescent="0.25">
      <c r="A89" s="82"/>
      <c r="B89" s="879"/>
      <c r="C89" s="77" t="s">
        <v>29</v>
      </c>
      <c r="D89" s="78">
        <v>1000</v>
      </c>
      <c r="E89" s="78">
        <f>E90+10</f>
        <v>10</v>
      </c>
      <c r="F89" s="78">
        <v>0</v>
      </c>
      <c r="G89" s="79" t="s">
        <v>38</v>
      </c>
      <c r="H89" s="79" t="s">
        <v>38</v>
      </c>
      <c r="I89" s="80" t="s">
        <v>38</v>
      </c>
      <c r="J89" s="79"/>
      <c r="K89" s="81"/>
      <c r="L89" s="585"/>
      <c r="M89" s="77" t="s">
        <v>29</v>
      </c>
      <c r="N89" s="78">
        <v>1000</v>
      </c>
      <c r="O89" s="78">
        <v>0</v>
      </c>
      <c r="P89" s="78">
        <v>0</v>
      </c>
      <c r="Q89" s="79" t="s">
        <v>38</v>
      </c>
      <c r="R89" s="79" t="s">
        <v>38</v>
      </c>
      <c r="S89" s="80" t="s">
        <v>38</v>
      </c>
      <c r="T89" s="79"/>
      <c r="U89" s="81"/>
      <c r="V89" s="585"/>
      <c r="W89" s="77" t="s">
        <v>29</v>
      </c>
      <c r="X89" s="78">
        <v>1000</v>
      </c>
      <c r="Y89" s="78">
        <v>0</v>
      </c>
      <c r="Z89" s="78">
        <v>0</v>
      </c>
      <c r="AA89" s="79" t="s">
        <v>38</v>
      </c>
      <c r="AB89" s="79" t="s">
        <v>38</v>
      </c>
      <c r="AC89" s="80" t="s">
        <v>38</v>
      </c>
      <c r="AD89" s="558"/>
      <c r="AE89" s="585"/>
      <c r="AF89" s="77" t="s">
        <v>29</v>
      </c>
      <c r="AG89" s="78">
        <v>1000</v>
      </c>
      <c r="AH89" s="78"/>
      <c r="AI89" s="78"/>
      <c r="AJ89" s="79"/>
      <c r="AK89" s="79"/>
      <c r="AL89" s="80"/>
      <c r="AM89" s="180"/>
      <c r="AN89" s="179"/>
    </row>
    <row r="90" spans="1:40" x14ac:dyDescent="0.25">
      <c r="A90" s="82"/>
      <c r="B90" s="879"/>
      <c r="C90" s="83" t="s">
        <v>30</v>
      </c>
      <c r="D90" s="84">
        <v>1000</v>
      </c>
      <c r="E90" s="78">
        <v>0</v>
      </c>
      <c r="F90" s="78">
        <v>2000</v>
      </c>
      <c r="G90" s="79" t="s">
        <v>38</v>
      </c>
      <c r="H90" s="79">
        <v>648</v>
      </c>
      <c r="I90" s="80">
        <v>44176</v>
      </c>
      <c r="J90" s="85"/>
      <c r="K90" s="86"/>
      <c r="L90" s="586"/>
      <c r="M90" s="83" t="s">
        <v>30</v>
      </c>
      <c r="N90" s="84">
        <v>1000</v>
      </c>
      <c r="O90" s="78">
        <v>0</v>
      </c>
      <c r="P90" s="78">
        <v>0</v>
      </c>
      <c r="Q90" s="79" t="s">
        <v>38</v>
      </c>
      <c r="R90" s="79" t="s">
        <v>38</v>
      </c>
      <c r="S90" s="80" t="s">
        <v>38</v>
      </c>
      <c r="T90" s="79"/>
      <c r="U90" s="81"/>
      <c r="V90" s="586"/>
      <c r="W90" s="83" t="s">
        <v>30</v>
      </c>
      <c r="X90" s="48">
        <v>500</v>
      </c>
      <c r="Y90" s="78">
        <v>0</v>
      </c>
      <c r="Z90" s="78">
        <v>0</v>
      </c>
      <c r="AA90" s="79" t="s">
        <v>38</v>
      </c>
      <c r="AB90" s="79" t="s">
        <v>38</v>
      </c>
      <c r="AC90" s="80" t="s">
        <v>38</v>
      </c>
      <c r="AD90" s="558"/>
      <c r="AE90" s="586"/>
      <c r="AF90" s="83" t="s">
        <v>30</v>
      </c>
      <c r="AG90" s="78"/>
      <c r="AH90" s="78"/>
      <c r="AI90" s="78"/>
      <c r="AJ90" s="79"/>
      <c r="AK90" s="79"/>
      <c r="AL90" s="80"/>
      <c r="AM90" s="181"/>
      <c r="AN90" s="182"/>
    </row>
    <row r="91" spans="1:40" ht="21" x14ac:dyDescent="0.25">
      <c r="A91" s="88"/>
      <c r="B91" s="880"/>
      <c r="C91" s="89"/>
      <c r="D91" s="90">
        <f>SUM(D79:D90)</f>
        <v>12000</v>
      </c>
      <c r="E91" s="90">
        <f>SUM(E79:E90)</f>
        <v>130</v>
      </c>
      <c r="F91" s="90">
        <f>SUM(F79:F90)</f>
        <v>12000</v>
      </c>
      <c r="G91" s="91"/>
      <c r="H91" s="91"/>
      <c r="I91" s="92"/>
      <c r="J91" s="91"/>
      <c r="K91" s="93"/>
      <c r="L91" s="587"/>
      <c r="M91" s="89"/>
      <c r="N91" s="90">
        <f>SUM(N78:N90)</f>
        <v>24000</v>
      </c>
      <c r="O91" s="90">
        <f>SUM(O78:O90)</f>
        <v>310</v>
      </c>
      <c r="P91" s="90">
        <f>SUM(P78:P90)</f>
        <v>24000</v>
      </c>
      <c r="Q91" s="91"/>
      <c r="R91" s="91"/>
      <c r="S91" s="91"/>
      <c r="T91" s="91"/>
      <c r="U91" s="93"/>
      <c r="V91" s="587"/>
      <c r="W91" s="89"/>
      <c r="X91" s="90">
        <f>SUM(X78:X90)</f>
        <v>35500</v>
      </c>
      <c r="Y91" s="90">
        <f>SUM(Y78:Y90)</f>
        <v>310</v>
      </c>
      <c r="Z91" s="90">
        <f>SUM(Z78:Z90)</f>
        <v>35500</v>
      </c>
      <c r="AA91" s="91"/>
      <c r="AB91" s="91"/>
      <c r="AC91" s="91"/>
      <c r="AD91" s="91"/>
      <c r="AE91" s="587"/>
      <c r="AF91" s="89"/>
      <c r="AG91" s="90">
        <f>SUM(AG78:AG90)</f>
        <v>46500</v>
      </c>
      <c r="AH91" s="90">
        <f>SUM(AH78:AH90)</f>
        <v>310</v>
      </c>
      <c r="AI91" s="90">
        <f>SUM(AI78:AI90)</f>
        <v>47000</v>
      </c>
      <c r="AJ91" s="91"/>
      <c r="AK91" s="91"/>
      <c r="AL91" s="91"/>
      <c r="AM91" s="90"/>
      <c r="AN91" s="91"/>
    </row>
    <row r="92" spans="1:40" x14ac:dyDescent="0.25">
      <c r="A92" s="337"/>
      <c r="B92" s="330"/>
      <c r="C92" s="344"/>
      <c r="D92" s="345"/>
      <c r="E92" s="345"/>
      <c r="F92" s="345"/>
      <c r="G92" s="346"/>
      <c r="H92" s="346"/>
      <c r="I92" s="347"/>
      <c r="J92" s="346"/>
      <c r="K92" s="346"/>
      <c r="L92" s="588"/>
      <c r="M92" s="346"/>
      <c r="N92" s="345"/>
      <c r="O92" s="345"/>
      <c r="P92" s="345"/>
      <c r="Q92" s="346"/>
      <c r="R92" s="346"/>
      <c r="S92" s="346"/>
      <c r="T92" s="346"/>
      <c r="U92" s="346"/>
      <c r="V92" s="588"/>
      <c r="W92" s="346"/>
      <c r="X92" s="345"/>
      <c r="Y92" s="345"/>
      <c r="Z92" s="345"/>
      <c r="AA92" s="346"/>
      <c r="AB92" s="346"/>
      <c r="AC92" s="346"/>
      <c r="AD92" s="346"/>
      <c r="AE92" s="588"/>
      <c r="AF92" s="346"/>
      <c r="AG92" s="345"/>
      <c r="AH92" s="345"/>
      <c r="AI92" s="345"/>
      <c r="AJ92" s="346"/>
      <c r="AK92" s="346"/>
      <c r="AL92" s="346"/>
      <c r="AM92" s="778"/>
      <c r="AN92" s="348"/>
    </row>
    <row r="93" spans="1:40" ht="21" x14ac:dyDescent="0.25">
      <c r="A93" s="337"/>
      <c r="B93" s="331"/>
      <c r="C93" s="350"/>
      <c r="D93" s="351"/>
      <c r="E93" s="352"/>
      <c r="F93" s="353"/>
      <c r="G93" s="352"/>
      <c r="H93" s="353"/>
      <c r="I93" s="353"/>
      <c r="J93" s="353"/>
      <c r="K93" s="354"/>
      <c r="L93" s="584"/>
      <c r="M93" s="355" t="s">
        <v>42</v>
      </c>
      <c r="N93" s="356">
        <f>D106</f>
        <v>12000</v>
      </c>
      <c r="O93" s="356">
        <f>E106</f>
        <v>2340</v>
      </c>
      <c r="P93" s="356">
        <f>F106</f>
        <v>0</v>
      </c>
      <c r="Q93" s="352"/>
      <c r="R93" s="353"/>
      <c r="S93" s="353"/>
      <c r="T93" s="353"/>
      <c r="U93" s="354"/>
      <c r="V93" s="584"/>
      <c r="W93" s="355" t="s">
        <v>42</v>
      </c>
      <c r="X93" s="356">
        <f>N106</f>
        <v>24000</v>
      </c>
      <c r="Y93" s="356">
        <f>O106</f>
        <v>3240</v>
      </c>
      <c r="Z93" s="356">
        <f>P106</f>
        <v>0</v>
      </c>
      <c r="AA93" s="352"/>
      <c r="AB93" s="353"/>
      <c r="AC93" s="353"/>
      <c r="AD93" s="353"/>
      <c r="AE93" s="584"/>
      <c r="AF93" s="355" t="s">
        <v>42</v>
      </c>
      <c r="AG93" s="356">
        <f>X106</f>
        <v>36000</v>
      </c>
      <c r="AH93" s="356">
        <f>Y106</f>
        <v>3250</v>
      </c>
      <c r="AI93" s="356">
        <f>Z106</f>
        <v>39250</v>
      </c>
      <c r="AJ93" s="352"/>
      <c r="AK93" s="353"/>
      <c r="AL93" s="353"/>
      <c r="AM93" s="776" t="s">
        <v>221</v>
      </c>
      <c r="AN93" s="183" t="s">
        <v>36</v>
      </c>
    </row>
    <row r="94" spans="1:40" x14ac:dyDescent="0.25">
      <c r="A94" s="368" t="s">
        <v>800</v>
      </c>
      <c r="B94" s="332">
        <v>103</v>
      </c>
      <c r="C94" s="357" t="s">
        <v>19</v>
      </c>
      <c r="D94" s="124">
        <v>1000</v>
      </c>
      <c r="E94" s="124">
        <f t="shared" ref="E94:E103" si="6">E95+10</f>
        <v>250</v>
      </c>
      <c r="F94" s="124">
        <v>0</v>
      </c>
      <c r="G94" s="125" t="s">
        <v>38</v>
      </c>
      <c r="H94" s="125" t="s">
        <v>38</v>
      </c>
      <c r="I94" s="129" t="s">
        <v>38</v>
      </c>
      <c r="J94" s="125"/>
      <c r="K94" s="358"/>
      <c r="L94" s="589"/>
      <c r="M94" s="357" t="s">
        <v>19</v>
      </c>
      <c r="N94" s="124">
        <v>1000</v>
      </c>
      <c r="O94" s="124">
        <f t="shared" ref="O94:O103" si="7">O95+10</f>
        <v>130</v>
      </c>
      <c r="P94" s="124">
        <v>0</v>
      </c>
      <c r="Q94" s="125" t="s">
        <v>38</v>
      </c>
      <c r="R94" s="125" t="s">
        <v>38</v>
      </c>
      <c r="S94" s="129" t="s">
        <v>38</v>
      </c>
      <c r="T94" s="125"/>
      <c r="U94" s="358"/>
      <c r="V94" s="589"/>
      <c r="W94" s="357" t="s">
        <v>19</v>
      </c>
      <c r="X94" s="124">
        <v>1000</v>
      </c>
      <c r="Y94" s="124">
        <f>Y95+10</f>
        <v>10</v>
      </c>
      <c r="Z94" s="124">
        <v>0</v>
      </c>
      <c r="AA94" s="125" t="s">
        <v>38</v>
      </c>
      <c r="AB94" s="125" t="s">
        <v>38</v>
      </c>
      <c r="AC94" s="129" t="s">
        <v>38</v>
      </c>
      <c r="AD94" s="426"/>
      <c r="AE94" s="589"/>
      <c r="AF94" s="357" t="s">
        <v>19</v>
      </c>
      <c r="AG94" s="124">
        <v>1000</v>
      </c>
      <c r="AH94" s="124"/>
      <c r="AI94" s="124">
        <v>1000</v>
      </c>
      <c r="AJ94" s="125" t="s">
        <v>47</v>
      </c>
      <c r="AK94" s="125">
        <v>3346</v>
      </c>
      <c r="AL94" s="129">
        <v>44956</v>
      </c>
      <c r="AM94" s="341">
        <f>AG106+AH106-AI106</f>
        <v>0</v>
      </c>
      <c r="AN94" s="342" t="s">
        <v>1028</v>
      </c>
    </row>
    <row r="95" spans="1:40" ht="21" customHeight="1" x14ac:dyDescent="0.25">
      <c r="A95" s="369"/>
      <c r="B95" s="877" t="s">
        <v>126</v>
      </c>
      <c r="C95" s="357" t="s">
        <v>20</v>
      </c>
      <c r="D95" s="124">
        <v>1000</v>
      </c>
      <c r="E95" s="124">
        <f t="shared" si="6"/>
        <v>240</v>
      </c>
      <c r="F95" s="124">
        <v>0</v>
      </c>
      <c r="G95" s="125" t="s">
        <v>38</v>
      </c>
      <c r="H95" s="125" t="s">
        <v>38</v>
      </c>
      <c r="I95" s="129" t="s">
        <v>38</v>
      </c>
      <c r="J95" s="125"/>
      <c r="K95" s="358"/>
      <c r="L95" s="589"/>
      <c r="M95" s="357" t="s">
        <v>20</v>
      </c>
      <c r="N95" s="124">
        <v>1000</v>
      </c>
      <c r="O95" s="124">
        <f t="shared" si="7"/>
        <v>120</v>
      </c>
      <c r="P95" s="124">
        <v>0</v>
      </c>
      <c r="Q95" s="125" t="s">
        <v>38</v>
      </c>
      <c r="R95" s="125" t="s">
        <v>38</v>
      </c>
      <c r="S95" s="129" t="s">
        <v>38</v>
      </c>
      <c r="T95" s="125"/>
      <c r="U95" s="358"/>
      <c r="V95" s="589"/>
      <c r="W95" s="357" t="s">
        <v>20</v>
      </c>
      <c r="X95" s="124">
        <v>1000</v>
      </c>
      <c r="Y95" s="124">
        <v>0</v>
      </c>
      <c r="Z95" s="124">
        <v>29250</v>
      </c>
      <c r="AA95" s="125" t="s">
        <v>38</v>
      </c>
      <c r="AB95" s="125">
        <v>2097</v>
      </c>
      <c r="AC95" s="129">
        <v>44620</v>
      </c>
      <c r="AD95" s="629"/>
      <c r="AE95" s="589"/>
      <c r="AF95" s="357" t="s">
        <v>20</v>
      </c>
      <c r="AG95" s="124">
        <v>1000</v>
      </c>
      <c r="AH95" s="124"/>
      <c r="AI95" s="124">
        <v>1000</v>
      </c>
      <c r="AJ95" s="125" t="s">
        <v>47</v>
      </c>
      <c r="AK95" s="125">
        <v>3440</v>
      </c>
      <c r="AL95" s="129">
        <v>44984</v>
      </c>
      <c r="AM95" s="336"/>
      <c r="AN95" s="335"/>
    </row>
    <row r="96" spans="1:40" x14ac:dyDescent="0.25">
      <c r="A96" s="369"/>
      <c r="B96" s="877"/>
      <c r="C96" s="357" t="s">
        <v>21</v>
      </c>
      <c r="D96" s="124">
        <v>1000</v>
      </c>
      <c r="E96" s="124">
        <f t="shared" si="6"/>
        <v>230</v>
      </c>
      <c r="F96" s="124">
        <v>0</v>
      </c>
      <c r="G96" s="125" t="s">
        <v>38</v>
      </c>
      <c r="H96" s="125" t="s">
        <v>38</v>
      </c>
      <c r="I96" s="129" t="s">
        <v>38</v>
      </c>
      <c r="J96" s="125"/>
      <c r="K96" s="358"/>
      <c r="L96" s="589"/>
      <c r="M96" s="357" t="s">
        <v>21</v>
      </c>
      <c r="N96" s="124">
        <v>1000</v>
      </c>
      <c r="O96" s="124">
        <f t="shared" si="7"/>
        <v>110</v>
      </c>
      <c r="P96" s="124">
        <v>0</v>
      </c>
      <c r="Q96" s="125" t="s">
        <v>38</v>
      </c>
      <c r="R96" s="125" t="s">
        <v>38</v>
      </c>
      <c r="S96" s="129" t="s">
        <v>38</v>
      </c>
      <c r="T96" s="125"/>
      <c r="U96" s="358"/>
      <c r="V96" s="589"/>
      <c r="W96" s="357" t="s">
        <v>21</v>
      </c>
      <c r="X96" s="124">
        <v>1000</v>
      </c>
      <c r="Y96" s="124">
        <v>0</v>
      </c>
      <c r="Z96" s="124">
        <v>1000</v>
      </c>
      <c r="AA96" s="125" t="s">
        <v>38</v>
      </c>
      <c r="AB96" s="125">
        <v>2167</v>
      </c>
      <c r="AC96" s="129">
        <v>44638</v>
      </c>
      <c r="AD96" s="629"/>
      <c r="AE96" s="589"/>
      <c r="AF96" s="357" t="s">
        <v>21</v>
      </c>
      <c r="AG96" s="124">
        <v>1000</v>
      </c>
      <c r="AH96" s="124"/>
      <c r="AI96" s="124">
        <v>1000</v>
      </c>
      <c r="AJ96" s="125" t="s">
        <v>47</v>
      </c>
      <c r="AK96" s="125">
        <v>3553</v>
      </c>
      <c r="AL96" s="129">
        <v>45016</v>
      </c>
      <c r="AM96" s="336"/>
      <c r="AN96" s="335"/>
    </row>
    <row r="97" spans="1:40" x14ac:dyDescent="0.25">
      <c r="A97" s="369"/>
      <c r="B97" s="877"/>
      <c r="C97" s="357" t="s">
        <v>22</v>
      </c>
      <c r="D97" s="124">
        <v>1000</v>
      </c>
      <c r="E97" s="124">
        <f t="shared" si="6"/>
        <v>220</v>
      </c>
      <c r="F97" s="124">
        <v>0</v>
      </c>
      <c r="G97" s="125" t="s">
        <v>38</v>
      </c>
      <c r="H97" s="125" t="s">
        <v>38</v>
      </c>
      <c r="I97" s="129" t="s">
        <v>38</v>
      </c>
      <c r="J97" s="125"/>
      <c r="K97" s="358"/>
      <c r="L97" s="585"/>
      <c r="M97" s="357" t="s">
        <v>22</v>
      </c>
      <c r="N97" s="124">
        <v>1000</v>
      </c>
      <c r="O97" s="124">
        <f t="shared" si="7"/>
        <v>100</v>
      </c>
      <c r="P97" s="124">
        <v>0</v>
      </c>
      <c r="Q97" s="125" t="s">
        <v>38</v>
      </c>
      <c r="R97" s="125" t="s">
        <v>38</v>
      </c>
      <c r="S97" s="129" t="s">
        <v>38</v>
      </c>
      <c r="T97" s="125"/>
      <c r="U97" s="358"/>
      <c r="V97" s="585"/>
      <c r="W97" s="357" t="s">
        <v>22</v>
      </c>
      <c r="X97" s="124">
        <v>1000</v>
      </c>
      <c r="Y97" s="124">
        <v>0</v>
      </c>
      <c r="Z97" s="124">
        <v>1000</v>
      </c>
      <c r="AA97" s="125" t="s">
        <v>38</v>
      </c>
      <c r="AB97" s="125">
        <v>2263</v>
      </c>
      <c r="AC97" s="129">
        <v>44675</v>
      </c>
      <c r="AD97" s="629"/>
      <c r="AE97" s="585"/>
      <c r="AF97" s="357" t="s">
        <v>22</v>
      </c>
      <c r="AG97" s="124">
        <v>1000</v>
      </c>
      <c r="AH97" s="124"/>
      <c r="AI97" s="124">
        <v>1000</v>
      </c>
      <c r="AJ97" s="125" t="s">
        <v>47</v>
      </c>
      <c r="AK97" s="125">
        <v>3695</v>
      </c>
      <c r="AL97" s="129">
        <v>45044</v>
      </c>
      <c r="AM97" s="336"/>
      <c r="AN97" s="335"/>
    </row>
    <row r="98" spans="1:40" x14ac:dyDescent="0.25">
      <c r="A98" s="369"/>
      <c r="B98" s="877"/>
      <c r="C98" s="357" t="s">
        <v>23</v>
      </c>
      <c r="D98" s="124">
        <v>1000</v>
      </c>
      <c r="E98" s="124">
        <f t="shared" si="6"/>
        <v>210</v>
      </c>
      <c r="F98" s="124">
        <v>0</v>
      </c>
      <c r="G98" s="125" t="s">
        <v>38</v>
      </c>
      <c r="H98" s="125" t="s">
        <v>38</v>
      </c>
      <c r="I98" s="129" t="s">
        <v>38</v>
      </c>
      <c r="J98" s="125"/>
      <c r="K98" s="358"/>
      <c r="L98" s="589"/>
      <c r="M98" s="357" t="s">
        <v>23</v>
      </c>
      <c r="N98" s="124">
        <v>1000</v>
      </c>
      <c r="O98" s="124">
        <f t="shared" si="7"/>
        <v>90</v>
      </c>
      <c r="P98" s="124">
        <v>0</v>
      </c>
      <c r="Q98" s="125" t="s">
        <v>38</v>
      </c>
      <c r="R98" s="125" t="s">
        <v>38</v>
      </c>
      <c r="S98" s="129" t="s">
        <v>38</v>
      </c>
      <c r="T98" s="125"/>
      <c r="U98" s="358"/>
      <c r="V98" s="589"/>
      <c r="W98" s="357" t="s">
        <v>23</v>
      </c>
      <c r="X98" s="124">
        <v>1000</v>
      </c>
      <c r="Y98" s="124">
        <v>0</v>
      </c>
      <c r="Z98" s="124">
        <v>1000</v>
      </c>
      <c r="AA98" s="125" t="s">
        <v>38</v>
      </c>
      <c r="AB98" s="125">
        <v>2348</v>
      </c>
      <c r="AC98" s="129">
        <v>44710</v>
      </c>
      <c r="AD98" s="629"/>
      <c r="AE98" s="589"/>
      <c r="AF98" s="357" t="s">
        <v>23</v>
      </c>
      <c r="AG98" s="124">
        <v>1000</v>
      </c>
      <c r="AH98" s="124"/>
      <c r="AI98" s="124">
        <v>1000</v>
      </c>
      <c r="AJ98" s="125" t="s">
        <v>47</v>
      </c>
      <c r="AK98" s="125">
        <v>3795</v>
      </c>
      <c r="AL98" s="129">
        <v>45077</v>
      </c>
      <c r="AM98" s="336"/>
      <c r="AN98" s="335"/>
    </row>
    <row r="99" spans="1:40" x14ac:dyDescent="0.25">
      <c r="A99" s="369"/>
      <c r="B99" s="877"/>
      <c r="C99" s="357" t="s">
        <v>24</v>
      </c>
      <c r="D99" s="124">
        <v>1000</v>
      </c>
      <c r="E99" s="124">
        <f t="shared" si="6"/>
        <v>200</v>
      </c>
      <c r="F99" s="124">
        <v>0</v>
      </c>
      <c r="G99" s="125" t="s">
        <v>38</v>
      </c>
      <c r="H99" s="125" t="s">
        <v>38</v>
      </c>
      <c r="I99" s="129" t="s">
        <v>38</v>
      </c>
      <c r="J99" s="125"/>
      <c r="K99" s="358"/>
      <c r="L99" s="589"/>
      <c r="M99" s="357" t="s">
        <v>24</v>
      </c>
      <c r="N99" s="124">
        <v>1000</v>
      </c>
      <c r="O99" s="124">
        <f t="shared" si="7"/>
        <v>80</v>
      </c>
      <c r="P99" s="124">
        <v>0</v>
      </c>
      <c r="Q99" s="125" t="s">
        <v>38</v>
      </c>
      <c r="R99" s="125" t="s">
        <v>38</v>
      </c>
      <c r="S99" s="129" t="s">
        <v>38</v>
      </c>
      <c r="T99" s="125"/>
      <c r="U99" s="358"/>
      <c r="V99" s="589"/>
      <c r="W99" s="357" t="s">
        <v>24</v>
      </c>
      <c r="X99" s="124">
        <v>1000</v>
      </c>
      <c r="Y99" s="124">
        <v>0</v>
      </c>
      <c r="Z99" s="124">
        <v>1000</v>
      </c>
      <c r="AA99" s="125" t="s">
        <v>47</v>
      </c>
      <c r="AB99" s="125">
        <v>2449</v>
      </c>
      <c r="AC99" s="129">
        <v>44739</v>
      </c>
      <c r="AD99" s="629"/>
      <c r="AE99" s="589"/>
      <c r="AF99" s="357" t="s">
        <v>24</v>
      </c>
      <c r="AG99" s="124">
        <v>1000</v>
      </c>
      <c r="AH99" s="124"/>
      <c r="AI99" s="124">
        <v>1000</v>
      </c>
      <c r="AJ99" s="125" t="s">
        <v>47</v>
      </c>
      <c r="AK99" s="125">
        <v>3882</v>
      </c>
      <c r="AL99" s="129">
        <v>45106</v>
      </c>
      <c r="AM99" s="336"/>
      <c r="AN99" s="335"/>
    </row>
    <row r="100" spans="1:40" x14ac:dyDescent="0.25">
      <c r="A100" s="369"/>
      <c r="B100" s="877"/>
      <c r="C100" s="357" t="s">
        <v>25</v>
      </c>
      <c r="D100" s="124">
        <v>1000</v>
      </c>
      <c r="E100" s="124">
        <f t="shared" si="6"/>
        <v>190</v>
      </c>
      <c r="F100" s="124">
        <v>0</v>
      </c>
      <c r="G100" s="125" t="s">
        <v>38</v>
      </c>
      <c r="H100" s="125" t="s">
        <v>38</v>
      </c>
      <c r="I100" s="129" t="s">
        <v>38</v>
      </c>
      <c r="J100" s="125"/>
      <c r="K100" s="358"/>
      <c r="L100" s="589"/>
      <c r="M100" s="357" t="s">
        <v>25</v>
      </c>
      <c r="N100" s="124">
        <v>1000</v>
      </c>
      <c r="O100" s="124">
        <f t="shared" si="7"/>
        <v>70</v>
      </c>
      <c r="P100" s="124">
        <v>0</v>
      </c>
      <c r="Q100" s="125" t="s">
        <v>38</v>
      </c>
      <c r="R100" s="125" t="s">
        <v>38</v>
      </c>
      <c r="S100" s="129" t="s">
        <v>38</v>
      </c>
      <c r="T100" s="125"/>
      <c r="U100" s="358"/>
      <c r="V100" s="589"/>
      <c r="W100" s="357" t="s">
        <v>25</v>
      </c>
      <c r="X100" s="124">
        <v>1000</v>
      </c>
      <c r="Y100" s="124">
        <v>0</v>
      </c>
      <c r="Z100" s="124">
        <v>1000</v>
      </c>
      <c r="AA100" s="125" t="s">
        <v>47</v>
      </c>
      <c r="AB100" s="125">
        <v>2551</v>
      </c>
      <c r="AC100" s="129">
        <v>44770</v>
      </c>
      <c r="AD100" s="629"/>
      <c r="AE100" s="589"/>
      <c r="AF100" s="357" t="s">
        <v>25</v>
      </c>
      <c r="AG100" s="124">
        <v>1000</v>
      </c>
      <c r="AH100" s="124"/>
      <c r="AI100" s="124">
        <v>1000</v>
      </c>
      <c r="AJ100" s="125" t="s">
        <v>47</v>
      </c>
      <c r="AK100" s="125">
        <v>4018</v>
      </c>
      <c r="AL100" s="129">
        <v>45135</v>
      </c>
      <c r="AM100" s="336"/>
      <c r="AN100" s="335"/>
    </row>
    <row r="101" spans="1:40" x14ac:dyDescent="0.25">
      <c r="A101" s="369"/>
      <c r="B101" s="877"/>
      <c r="C101" s="357" t="s">
        <v>26</v>
      </c>
      <c r="D101" s="124">
        <v>1000</v>
      </c>
      <c r="E101" s="124">
        <f t="shared" si="6"/>
        <v>180</v>
      </c>
      <c r="F101" s="124">
        <v>0</v>
      </c>
      <c r="G101" s="125" t="s">
        <v>38</v>
      </c>
      <c r="H101" s="125" t="s">
        <v>38</v>
      </c>
      <c r="I101" s="129" t="s">
        <v>38</v>
      </c>
      <c r="J101" s="125"/>
      <c r="K101" s="358"/>
      <c r="L101" s="585"/>
      <c r="M101" s="357" t="s">
        <v>26</v>
      </c>
      <c r="N101" s="124">
        <v>1000</v>
      </c>
      <c r="O101" s="124">
        <f t="shared" si="7"/>
        <v>60</v>
      </c>
      <c r="P101" s="124">
        <v>0</v>
      </c>
      <c r="Q101" s="125" t="s">
        <v>38</v>
      </c>
      <c r="R101" s="125" t="s">
        <v>38</v>
      </c>
      <c r="S101" s="129" t="s">
        <v>38</v>
      </c>
      <c r="T101" s="125"/>
      <c r="U101" s="358"/>
      <c r="V101" s="585"/>
      <c r="W101" s="357" t="s">
        <v>26</v>
      </c>
      <c r="X101" s="124">
        <v>1000</v>
      </c>
      <c r="Y101" s="124">
        <v>0</v>
      </c>
      <c r="Z101" s="124">
        <v>1000</v>
      </c>
      <c r="AA101" s="125" t="s">
        <v>47</v>
      </c>
      <c r="AB101" s="125">
        <v>2669</v>
      </c>
      <c r="AC101" s="129">
        <v>44801</v>
      </c>
      <c r="AD101" s="629"/>
      <c r="AE101" s="585"/>
      <c r="AF101" s="357" t="s">
        <v>26</v>
      </c>
      <c r="AG101" s="124">
        <v>1000</v>
      </c>
      <c r="AH101" s="124"/>
      <c r="AI101" s="124">
        <v>1000</v>
      </c>
      <c r="AJ101" s="125" t="s">
        <v>47</v>
      </c>
      <c r="AK101" s="125">
        <v>4111</v>
      </c>
      <c r="AL101" s="129">
        <v>45168</v>
      </c>
      <c r="AM101" s="336"/>
      <c r="AN101" s="335"/>
    </row>
    <row r="102" spans="1:40" x14ac:dyDescent="0.25">
      <c r="A102" s="369"/>
      <c r="B102" s="877"/>
      <c r="C102" s="357" t="s">
        <v>27</v>
      </c>
      <c r="D102" s="124">
        <v>1000</v>
      </c>
      <c r="E102" s="124">
        <f t="shared" si="6"/>
        <v>170</v>
      </c>
      <c r="F102" s="124">
        <v>0</v>
      </c>
      <c r="G102" s="125" t="s">
        <v>38</v>
      </c>
      <c r="H102" s="125" t="s">
        <v>38</v>
      </c>
      <c r="I102" s="129" t="s">
        <v>38</v>
      </c>
      <c r="J102" s="125"/>
      <c r="K102" s="358"/>
      <c r="L102" s="589"/>
      <c r="M102" s="357" t="s">
        <v>27</v>
      </c>
      <c r="N102" s="124">
        <v>1000</v>
      </c>
      <c r="O102" s="124">
        <f t="shared" si="7"/>
        <v>50</v>
      </c>
      <c r="P102" s="124">
        <v>0</v>
      </c>
      <c r="Q102" s="125" t="s">
        <v>38</v>
      </c>
      <c r="R102" s="125" t="s">
        <v>38</v>
      </c>
      <c r="S102" s="129" t="s">
        <v>38</v>
      </c>
      <c r="T102" s="125"/>
      <c r="U102" s="358"/>
      <c r="V102" s="589"/>
      <c r="W102" s="357" t="s">
        <v>27</v>
      </c>
      <c r="X102" s="124">
        <v>1000</v>
      </c>
      <c r="Y102" s="124">
        <v>0</v>
      </c>
      <c r="Z102" s="124">
        <v>1000</v>
      </c>
      <c r="AA102" s="125" t="s">
        <v>47</v>
      </c>
      <c r="AB102" s="125">
        <v>2860</v>
      </c>
      <c r="AC102" s="129">
        <v>44830</v>
      </c>
      <c r="AD102" s="629"/>
      <c r="AE102" s="589"/>
      <c r="AF102" s="357" t="s">
        <v>27</v>
      </c>
      <c r="AG102" s="124"/>
      <c r="AH102" s="124"/>
      <c r="AI102" s="124"/>
      <c r="AJ102" s="125"/>
      <c r="AK102" s="125"/>
      <c r="AL102" s="129"/>
      <c r="AM102" s="336"/>
      <c r="AN102" s="335"/>
    </row>
    <row r="103" spans="1:40" x14ac:dyDescent="0.25">
      <c r="A103" s="369"/>
      <c r="B103" s="877"/>
      <c r="C103" s="357" t="s">
        <v>28</v>
      </c>
      <c r="D103" s="124">
        <v>1000</v>
      </c>
      <c r="E103" s="124">
        <f t="shared" si="6"/>
        <v>160</v>
      </c>
      <c r="F103" s="124">
        <v>0</v>
      </c>
      <c r="G103" s="125" t="s">
        <v>38</v>
      </c>
      <c r="H103" s="125" t="s">
        <v>38</v>
      </c>
      <c r="I103" s="129" t="s">
        <v>38</v>
      </c>
      <c r="J103" s="125"/>
      <c r="K103" s="358"/>
      <c r="L103" s="585"/>
      <c r="M103" s="357" t="s">
        <v>28</v>
      </c>
      <c r="N103" s="124">
        <v>1000</v>
      </c>
      <c r="O103" s="124">
        <f t="shared" si="7"/>
        <v>40</v>
      </c>
      <c r="P103" s="124">
        <v>0</v>
      </c>
      <c r="Q103" s="125" t="s">
        <v>38</v>
      </c>
      <c r="R103" s="125" t="s">
        <v>38</v>
      </c>
      <c r="S103" s="129" t="s">
        <v>38</v>
      </c>
      <c r="T103" s="125"/>
      <c r="U103" s="358"/>
      <c r="V103" s="585"/>
      <c r="W103" s="357" t="s">
        <v>28</v>
      </c>
      <c r="X103" s="124">
        <v>1000</v>
      </c>
      <c r="Y103" s="124">
        <v>0</v>
      </c>
      <c r="Z103" s="124">
        <v>1000</v>
      </c>
      <c r="AA103" s="125" t="s">
        <v>47</v>
      </c>
      <c r="AB103" s="125">
        <v>2966</v>
      </c>
      <c r="AC103" s="129">
        <v>44859</v>
      </c>
      <c r="AD103" s="629"/>
      <c r="AE103" s="585"/>
      <c r="AF103" s="357" t="s">
        <v>28</v>
      </c>
      <c r="AG103" s="124"/>
      <c r="AH103" s="124"/>
      <c r="AI103" s="124"/>
      <c r="AJ103" s="125"/>
      <c r="AK103" s="125"/>
      <c r="AL103" s="129"/>
      <c r="AM103" s="336"/>
      <c r="AN103" s="335"/>
    </row>
    <row r="104" spans="1:40" x14ac:dyDescent="0.25">
      <c r="A104" s="369"/>
      <c r="B104" s="877"/>
      <c r="C104" s="357" t="s">
        <v>29</v>
      </c>
      <c r="D104" s="124">
        <v>1000</v>
      </c>
      <c r="E104" s="124">
        <f>E105+10</f>
        <v>150</v>
      </c>
      <c r="F104" s="124">
        <v>0</v>
      </c>
      <c r="G104" s="125" t="s">
        <v>38</v>
      </c>
      <c r="H104" s="125" t="s">
        <v>38</v>
      </c>
      <c r="I104" s="129" t="s">
        <v>38</v>
      </c>
      <c r="J104" s="125"/>
      <c r="K104" s="358"/>
      <c r="L104" s="585"/>
      <c r="M104" s="357" t="s">
        <v>29</v>
      </c>
      <c r="N104" s="124">
        <v>1000</v>
      </c>
      <c r="O104" s="124">
        <f>O105+10</f>
        <v>30</v>
      </c>
      <c r="P104" s="124">
        <v>0</v>
      </c>
      <c r="Q104" s="125" t="s">
        <v>38</v>
      </c>
      <c r="R104" s="125" t="s">
        <v>38</v>
      </c>
      <c r="S104" s="129" t="s">
        <v>38</v>
      </c>
      <c r="T104" s="125"/>
      <c r="U104" s="358"/>
      <c r="V104" s="585"/>
      <c r="W104" s="357" t="s">
        <v>29</v>
      </c>
      <c r="X104" s="124">
        <v>1000</v>
      </c>
      <c r="Y104" s="124">
        <v>0</v>
      </c>
      <c r="Z104" s="124">
        <v>1000</v>
      </c>
      <c r="AA104" s="125" t="s">
        <v>47</v>
      </c>
      <c r="AB104" s="125">
        <v>3055</v>
      </c>
      <c r="AC104" s="129">
        <v>44891</v>
      </c>
      <c r="AD104" s="629"/>
      <c r="AE104" s="585"/>
      <c r="AF104" s="357" t="s">
        <v>29</v>
      </c>
      <c r="AG104" s="124"/>
      <c r="AH104" s="124"/>
      <c r="AI104" s="124"/>
      <c r="AJ104" s="125"/>
      <c r="AK104" s="125"/>
      <c r="AL104" s="129"/>
      <c r="AM104" s="336"/>
      <c r="AN104" s="335"/>
    </row>
    <row r="105" spans="1:40" x14ac:dyDescent="0.25">
      <c r="A105" s="369"/>
      <c r="B105" s="877"/>
      <c r="C105" s="360" t="s">
        <v>30</v>
      </c>
      <c r="D105" s="278">
        <v>1000</v>
      </c>
      <c r="E105" s="124">
        <f>O94+10</f>
        <v>140</v>
      </c>
      <c r="F105" s="124">
        <v>0</v>
      </c>
      <c r="G105" s="125" t="s">
        <v>38</v>
      </c>
      <c r="H105" s="125" t="s">
        <v>38</v>
      </c>
      <c r="I105" s="129" t="s">
        <v>38</v>
      </c>
      <c r="J105" s="361"/>
      <c r="K105" s="362"/>
      <c r="L105" s="586"/>
      <c r="M105" s="360" t="s">
        <v>30</v>
      </c>
      <c r="N105" s="278">
        <v>1000</v>
      </c>
      <c r="O105" s="124">
        <f>Y94+10</f>
        <v>20</v>
      </c>
      <c r="P105" s="124">
        <v>0</v>
      </c>
      <c r="Q105" s="125" t="s">
        <v>38</v>
      </c>
      <c r="R105" s="125" t="s">
        <v>38</v>
      </c>
      <c r="S105" s="129" t="s">
        <v>38</v>
      </c>
      <c r="T105" s="125"/>
      <c r="U105" s="358"/>
      <c r="V105" s="586"/>
      <c r="W105" s="360" t="s">
        <v>30</v>
      </c>
      <c r="X105" s="278">
        <v>1000</v>
      </c>
      <c r="Y105" s="124">
        <v>0</v>
      </c>
      <c r="Z105" s="124">
        <v>1000</v>
      </c>
      <c r="AA105" s="125" t="s">
        <v>47</v>
      </c>
      <c r="AB105" s="125">
        <v>3165</v>
      </c>
      <c r="AC105" s="129">
        <v>44925</v>
      </c>
      <c r="AD105" s="629"/>
      <c r="AE105" s="586"/>
      <c r="AF105" s="360" t="s">
        <v>30</v>
      </c>
      <c r="AG105" s="278"/>
      <c r="AH105" s="124"/>
      <c r="AI105" s="124"/>
      <c r="AJ105" s="125"/>
      <c r="AK105" s="125"/>
      <c r="AL105" s="129"/>
      <c r="AM105" s="338"/>
      <c r="AN105" s="339"/>
    </row>
    <row r="106" spans="1:40" ht="21" x14ac:dyDescent="0.25">
      <c r="A106" s="370"/>
      <c r="B106" s="878"/>
      <c r="C106" s="364"/>
      <c r="D106" s="365">
        <f>SUM(D94:D105)</f>
        <v>12000</v>
      </c>
      <c r="E106" s="365">
        <f>SUM(E94:E105)</f>
        <v>2340</v>
      </c>
      <c r="F106" s="365">
        <f>SUM(F94:F105)</f>
        <v>0</v>
      </c>
      <c r="G106" s="340"/>
      <c r="H106" s="340"/>
      <c r="I106" s="366"/>
      <c r="J106" s="340"/>
      <c r="K106" s="367"/>
      <c r="L106" s="587"/>
      <c r="M106" s="364"/>
      <c r="N106" s="365">
        <f>SUM(N93:N105)</f>
        <v>24000</v>
      </c>
      <c r="O106" s="365">
        <f>SUM(O93:O105)</f>
        <v>3240</v>
      </c>
      <c r="P106" s="365">
        <f>SUM(P93:P105)</f>
        <v>0</v>
      </c>
      <c r="Q106" s="340"/>
      <c r="R106" s="340"/>
      <c r="S106" s="340"/>
      <c r="T106" s="340"/>
      <c r="U106" s="367"/>
      <c r="V106" s="587"/>
      <c r="W106" s="364"/>
      <c r="X106" s="365">
        <f>SUM(X93:X105)</f>
        <v>36000</v>
      </c>
      <c r="Y106" s="365">
        <f>SUM(Y93:Y105)</f>
        <v>3250</v>
      </c>
      <c r="Z106" s="365">
        <f>SUM(Z93:Z105)</f>
        <v>39250</v>
      </c>
      <c r="AA106" s="340"/>
      <c r="AB106" s="340"/>
      <c r="AC106" s="340"/>
      <c r="AD106" s="340"/>
      <c r="AE106" s="587"/>
      <c r="AF106" s="364"/>
      <c r="AG106" s="365">
        <f>SUM(AG93:AG105)</f>
        <v>44000</v>
      </c>
      <c r="AH106" s="365">
        <f>SUM(AH93:AH105)</f>
        <v>3250</v>
      </c>
      <c r="AI106" s="365">
        <f>SUM(AI93:AI105)</f>
        <v>47250</v>
      </c>
      <c r="AJ106" s="340"/>
      <c r="AK106" s="340"/>
      <c r="AL106" s="340"/>
      <c r="AM106" s="365"/>
      <c r="AN106" s="340"/>
    </row>
    <row r="107" spans="1:40" x14ac:dyDescent="0.25">
      <c r="B107" s="106"/>
      <c r="C107" s="65"/>
      <c r="D107" s="66"/>
      <c r="E107" s="66"/>
      <c r="F107" s="66"/>
      <c r="G107" s="67"/>
      <c r="H107" s="67"/>
      <c r="I107" s="68"/>
      <c r="J107" s="67"/>
      <c r="K107" s="67"/>
      <c r="L107" s="588"/>
      <c r="M107" s="67"/>
      <c r="N107" s="66"/>
      <c r="O107" s="66"/>
      <c r="P107" s="66"/>
      <c r="Q107" s="67"/>
      <c r="R107" s="67"/>
      <c r="S107" s="67"/>
      <c r="T107" s="67"/>
      <c r="U107" s="67"/>
      <c r="V107" s="588"/>
      <c r="W107" s="67"/>
      <c r="X107" s="66"/>
      <c r="Y107" s="66"/>
      <c r="Z107" s="66"/>
      <c r="AA107" s="67"/>
      <c r="AB107" s="67"/>
      <c r="AC107" s="67"/>
      <c r="AD107" s="67"/>
      <c r="AE107" s="588"/>
      <c r="AF107" s="67"/>
      <c r="AG107" s="66"/>
      <c r="AH107" s="66"/>
      <c r="AI107" s="66"/>
      <c r="AJ107" s="67"/>
      <c r="AK107" s="67"/>
      <c r="AL107" s="67"/>
      <c r="AM107" s="777"/>
      <c r="AN107" s="123"/>
    </row>
    <row r="108" spans="1:40" ht="21" x14ac:dyDescent="0.25">
      <c r="B108" s="107"/>
      <c r="C108" s="70"/>
      <c r="D108" s="71"/>
      <c r="E108" s="72"/>
      <c r="F108" s="73"/>
      <c r="G108" s="72"/>
      <c r="H108" s="73"/>
      <c r="I108" s="73"/>
      <c r="J108" s="73"/>
      <c r="K108" s="74"/>
      <c r="L108" s="584"/>
      <c r="M108" s="75" t="s">
        <v>42</v>
      </c>
      <c r="N108" s="76">
        <f>D121</f>
        <v>12000</v>
      </c>
      <c r="O108" s="76">
        <f>E121</f>
        <v>100</v>
      </c>
      <c r="P108" s="76">
        <f>F121</f>
        <v>12000</v>
      </c>
      <c r="Q108" s="72"/>
      <c r="R108" s="73"/>
      <c r="S108" s="73"/>
      <c r="T108" s="73"/>
      <c r="U108" s="74"/>
      <c r="V108" s="584"/>
      <c r="W108" s="75" t="s">
        <v>42</v>
      </c>
      <c r="X108" s="76">
        <f>N121</f>
        <v>24000</v>
      </c>
      <c r="Y108" s="76">
        <f>O121</f>
        <v>230</v>
      </c>
      <c r="Z108" s="76">
        <f>P121</f>
        <v>24000</v>
      </c>
      <c r="AA108" s="72"/>
      <c r="AB108" s="73"/>
      <c r="AC108" s="73"/>
      <c r="AD108" s="73"/>
      <c r="AE108" s="584"/>
      <c r="AF108" s="75" t="s">
        <v>42</v>
      </c>
      <c r="AG108" s="76">
        <f>X121</f>
        <v>36000</v>
      </c>
      <c r="AH108" s="76">
        <f>Y121</f>
        <v>380</v>
      </c>
      <c r="AI108" s="76">
        <f>Z121</f>
        <v>37130</v>
      </c>
      <c r="AJ108" s="72"/>
      <c r="AK108" s="73"/>
      <c r="AL108" s="73"/>
      <c r="AM108" s="776" t="s">
        <v>221</v>
      </c>
      <c r="AN108" s="183" t="s">
        <v>36</v>
      </c>
    </row>
    <row r="109" spans="1:40" x14ac:dyDescent="0.25">
      <c r="A109" s="97" t="s">
        <v>800</v>
      </c>
      <c r="B109" s="108">
        <v>104</v>
      </c>
      <c r="C109" s="77" t="s">
        <v>19</v>
      </c>
      <c r="D109" s="78">
        <v>1000</v>
      </c>
      <c r="E109" s="78">
        <v>10</v>
      </c>
      <c r="F109" s="78">
        <v>1000</v>
      </c>
      <c r="G109" s="79" t="s">
        <v>38</v>
      </c>
      <c r="H109" s="46">
        <v>63</v>
      </c>
      <c r="I109" s="44">
        <v>43866</v>
      </c>
      <c r="J109" s="79"/>
      <c r="K109" s="81"/>
      <c r="L109" s="585"/>
      <c r="M109" s="77" t="s">
        <v>19</v>
      </c>
      <c r="N109" s="78">
        <v>1000</v>
      </c>
      <c r="O109" s="78">
        <v>20</v>
      </c>
      <c r="P109" s="78">
        <v>0</v>
      </c>
      <c r="Q109" s="79" t="s">
        <v>38</v>
      </c>
      <c r="R109" s="79" t="s">
        <v>38</v>
      </c>
      <c r="S109" s="80" t="s">
        <v>38</v>
      </c>
      <c r="T109" s="79"/>
      <c r="U109" s="81"/>
      <c r="V109" s="585"/>
      <c r="W109" s="77" t="s">
        <v>19</v>
      </c>
      <c r="X109" s="78">
        <v>1000</v>
      </c>
      <c r="Y109" s="78">
        <f>Y110+10</f>
        <v>20</v>
      </c>
      <c r="Z109" s="78">
        <v>0</v>
      </c>
      <c r="AA109" s="79" t="s">
        <v>38</v>
      </c>
      <c r="AB109" s="79" t="s">
        <v>38</v>
      </c>
      <c r="AC109" s="80" t="s">
        <v>38</v>
      </c>
      <c r="AD109" s="651"/>
      <c r="AE109" s="585"/>
      <c r="AF109" s="77" t="s">
        <v>19</v>
      </c>
      <c r="AG109" s="78">
        <v>1000</v>
      </c>
      <c r="AH109" s="78"/>
      <c r="AI109" s="78">
        <v>1260</v>
      </c>
      <c r="AJ109" s="79" t="s">
        <v>44</v>
      </c>
      <c r="AK109" s="79">
        <v>3317</v>
      </c>
      <c r="AL109" s="80">
        <v>44939</v>
      </c>
      <c r="AM109" s="177">
        <f>AG121+AH121-AI121</f>
        <v>-10</v>
      </c>
      <c r="AN109" s="178" t="s">
        <v>986</v>
      </c>
    </row>
    <row r="110" spans="1:40" ht="21" customHeight="1" x14ac:dyDescent="0.25">
      <c r="A110" s="82"/>
      <c r="B110" s="879" t="s">
        <v>119</v>
      </c>
      <c r="C110" s="77" t="s">
        <v>20</v>
      </c>
      <c r="D110" s="78">
        <v>1000</v>
      </c>
      <c r="E110" s="78">
        <v>0</v>
      </c>
      <c r="F110" s="78">
        <v>1000</v>
      </c>
      <c r="G110" s="79" t="s">
        <v>38</v>
      </c>
      <c r="H110" s="46">
        <v>63</v>
      </c>
      <c r="I110" s="80">
        <v>43890</v>
      </c>
      <c r="J110" s="79"/>
      <c r="K110" s="81"/>
      <c r="L110" s="585"/>
      <c r="M110" s="77" t="s">
        <v>20</v>
      </c>
      <c r="N110" s="78">
        <v>1000</v>
      </c>
      <c r="O110" s="78">
        <v>10</v>
      </c>
      <c r="P110" s="78">
        <v>2000</v>
      </c>
      <c r="Q110" s="79" t="s">
        <v>38</v>
      </c>
      <c r="R110" s="79">
        <v>861</v>
      </c>
      <c r="S110" s="44">
        <v>44256</v>
      </c>
      <c r="T110" s="79"/>
      <c r="U110" s="81"/>
      <c r="V110" s="585"/>
      <c r="W110" s="77" t="s">
        <v>20</v>
      </c>
      <c r="X110" s="78">
        <v>1000</v>
      </c>
      <c r="Y110" s="78">
        <f>Y111+10</f>
        <v>10</v>
      </c>
      <c r="Z110" s="78">
        <v>0</v>
      </c>
      <c r="AA110" s="79" t="s">
        <v>38</v>
      </c>
      <c r="AB110" s="79" t="s">
        <v>38</v>
      </c>
      <c r="AC110" s="80" t="s">
        <v>38</v>
      </c>
      <c r="AD110" s="558"/>
      <c r="AE110" s="585"/>
      <c r="AF110" s="77" t="s">
        <v>20</v>
      </c>
      <c r="AG110" s="78">
        <v>1000</v>
      </c>
      <c r="AH110" s="78"/>
      <c r="AI110" s="78">
        <v>3000</v>
      </c>
      <c r="AJ110" s="79" t="s">
        <v>44</v>
      </c>
      <c r="AK110" s="79">
        <v>3333</v>
      </c>
      <c r="AL110" s="80">
        <v>44951</v>
      </c>
      <c r="AM110" s="180"/>
      <c r="AN110" s="179"/>
    </row>
    <row r="111" spans="1:40" x14ac:dyDescent="0.25">
      <c r="A111" s="82"/>
      <c r="B111" s="879"/>
      <c r="C111" s="77" t="s">
        <v>21</v>
      </c>
      <c r="D111" s="78">
        <v>1000</v>
      </c>
      <c r="E111" s="78">
        <v>0</v>
      </c>
      <c r="F111" s="78">
        <v>1000</v>
      </c>
      <c r="G111" s="79" t="s">
        <v>38</v>
      </c>
      <c r="H111" s="79">
        <v>147</v>
      </c>
      <c r="I111" s="80">
        <v>43900</v>
      </c>
      <c r="J111" s="79"/>
      <c r="K111" s="81"/>
      <c r="L111" s="585"/>
      <c r="M111" s="77" t="s">
        <v>21</v>
      </c>
      <c r="N111" s="78">
        <v>1000</v>
      </c>
      <c r="O111" s="78">
        <f>O112+10</f>
        <v>30</v>
      </c>
      <c r="P111" s="78">
        <v>0</v>
      </c>
      <c r="Q111" s="79" t="s">
        <v>38</v>
      </c>
      <c r="R111" s="79" t="s">
        <v>38</v>
      </c>
      <c r="S111" s="80" t="s">
        <v>38</v>
      </c>
      <c r="T111" s="79"/>
      <c r="U111" s="81"/>
      <c r="V111" s="585"/>
      <c r="W111" s="77" t="s">
        <v>21</v>
      </c>
      <c r="X111" s="78">
        <v>1000</v>
      </c>
      <c r="Y111" s="78">
        <v>0</v>
      </c>
      <c r="Z111" s="78">
        <v>3130</v>
      </c>
      <c r="AA111" s="79" t="s">
        <v>38</v>
      </c>
      <c r="AB111" s="79">
        <v>2114</v>
      </c>
      <c r="AC111" s="80">
        <v>44622</v>
      </c>
      <c r="AD111" s="558"/>
      <c r="AE111" s="585"/>
      <c r="AF111" s="77" t="s">
        <v>21</v>
      </c>
      <c r="AG111" s="78">
        <v>1000</v>
      </c>
      <c r="AH111" s="78"/>
      <c r="AI111" s="78"/>
      <c r="AJ111" s="79"/>
      <c r="AK111" s="79"/>
      <c r="AL111" s="80"/>
      <c r="AM111" s="180"/>
      <c r="AN111" s="179"/>
    </row>
    <row r="112" spans="1:40" x14ac:dyDescent="0.25">
      <c r="A112" s="82"/>
      <c r="B112" s="879"/>
      <c r="C112" s="77" t="s">
        <v>22</v>
      </c>
      <c r="D112" s="78">
        <v>1000</v>
      </c>
      <c r="E112" s="78">
        <v>0</v>
      </c>
      <c r="F112" s="78">
        <v>1000</v>
      </c>
      <c r="G112" s="79" t="s">
        <v>38</v>
      </c>
      <c r="H112" s="79">
        <v>147</v>
      </c>
      <c r="I112" s="80" t="s">
        <v>38</v>
      </c>
      <c r="J112" s="79"/>
      <c r="K112" s="81"/>
      <c r="L112" s="585"/>
      <c r="M112" s="77" t="s">
        <v>22</v>
      </c>
      <c r="N112" s="78">
        <v>1000</v>
      </c>
      <c r="O112" s="78">
        <f>O113+10</f>
        <v>20</v>
      </c>
      <c r="P112" s="78">
        <v>0</v>
      </c>
      <c r="Q112" s="79" t="s">
        <v>38</v>
      </c>
      <c r="R112" s="79" t="s">
        <v>38</v>
      </c>
      <c r="S112" s="80" t="s">
        <v>38</v>
      </c>
      <c r="T112" s="79"/>
      <c r="U112" s="81"/>
      <c r="V112" s="585"/>
      <c r="W112" s="77" t="s">
        <v>22</v>
      </c>
      <c r="X112" s="78">
        <v>1000</v>
      </c>
      <c r="Y112" s="87">
        <v>10</v>
      </c>
      <c r="Z112" s="78">
        <v>1000</v>
      </c>
      <c r="AA112" s="79" t="s">
        <v>38</v>
      </c>
      <c r="AB112" s="79">
        <v>2337</v>
      </c>
      <c r="AC112" s="47">
        <v>44698</v>
      </c>
      <c r="AD112" s="561"/>
      <c r="AE112" s="585"/>
      <c r="AF112" s="77" t="s">
        <v>22</v>
      </c>
      <c r="AG112" s="78">
        <v>1000</v>
      </c>
      <c r="AH112" s="87"/>
      <c r="AI112" s="78">
        <v>3000</v>
      </c>
      <c r="AJ112" s="79" t="s">
        <v>44</v>
      </c>
      <c r="AK112" s="79">
        <v>3712</v>
      </c>
      <c r="AL112" s="130">
        <v>45025</v>
      </c>
      <c r="AM112" s="180"/>
      <c r="AN112" s="179"/>
    </row>
    <row r="113" spans="1:40" x14ac:dyDescent="0.25">
      <c r="A113" s="82"/>
      <c r="B113" s="879"/>
      <c r="C113" s="77" t="s">
        <v>23</v>
      </c>
      <c r="D113" s="78">
        <v>1000</v>
      </c>
      <c r="E113" s="78">
        <v>20</v>
      </c>
      <c r="F113" s="78">
        <v>0</v>
      </c>
      <c r="G113" s="79" t="s">
        <v>38</v>
      </c>
      <c r="H113" s="79" t="s">
        <v>38</v>
      </c>
      <c r="I113" s="80" t="s">
        <v>38</v>
      </c>
      <c r="J113" s="79"/>
      <c r="K113" s="81"/>
      <c r="L113" s="585"/>
      <c r="M113" s="77" t="s">
        <v>23</v>
      </c>
      <c r="N113" s="78">
        <v>1000</v>
      </c>
      <c r="O113" s="78">
        <f>O114+10</f>
        <v>10</v>
      </c>
      <c r="P113" s="78">
        <v>0</v>
      </c>
      <c r="Q113" s="79" t="s">
        <v>38</v>
      </c>
      <c r="R113" s="79" t="s">
        <v>38</v>
      </c>
      <c r="S113" s="80" t="s">
        <v>38</v>
      </c>
      <c r="T113" s="79"/>
      <c r="U113" s="81"/>
      <c r="V113" s="585"/>
      <c r="W113" s="77" t="s">
        <v>23</v>
      </c>
      <c r="X113" s="78">
        <v>1000</v>
      </c>
      <c r="Y113" s="87">
        <v>10</v>
      </c>
      <c r="Z113" s="78">
        <v>0</v>
      </c>
      <c r="AA113" s="79" t="s">
        <v>38</v>
      </c>
      <c r="AB113" s="79" t="s">
        <v>38</v>
      </c>
      <c r="AC113" s="130" t="s">
        <v>38</v>
      </c>
      <c r="AD113" s="179"/>
      <c r="AE113" s="585"/>
      <c r="AF113" s="77" t="s">
        <v>23</v>
      </c>
      <c r="AG113" s="78">
        <v>1000</v>
      </c>
      <c r="AH113" s="87"/>
      <c r="AI113" s="78"/>
      <c r="AJ113" s="79"/>
      <c r="AK113" s="79"/>
      <c r="AL113" s="130"/>
      <c r="AM113" s="180"/>
      <c r="AN113" s="179" t="s">
        <v>972</v>
      </c>
    </row>
    <row r="114" spans="1:40" x14ac:dyDescent="0.25">
      <c r="A114" s="82"/>
      <c r="B114" s="879"/>
      <c r="C114" s="77" t="s">
        <v>24</v>
      </c>
      <c r="D114" s="78">
        <v>1000</v>
      </c>
      <c r="E114" s="78">
        <v>10</v>
      </c>
      <c r="F114" s="78">
        <v>0</v>
      </c>
      <c r="G114" s="79" t="s">
        <v>38</v>
      </c>
      <c r="H114" s="79" t="s">
        <v>38</v>
      </c>
      <c r="I114" s="80" t="s">
        <v>38</v>
      </c>
      <c r="J114" s="79"/>
      <c r="K114" s="81"/>
      <c r="L114" s="585"/>
      <c r="M114" s="77" t="s">
        <v>24</v>
      </c>
      <c r="N114" s="78">
        <v>1000</v>
      </c>
      <c r="O114" s="78">
        <v>0</v>
      </c>
      <c r="P114" s="78">
        <v>4000</v>
      </c>
      <c r="Q114" s="79" t="s">
        <v>38</v>
      </c>
      <c r="R114" s="45">
        <v>1133</v>
      </c>
      <c r="S114" s="47">
        <v>44376</v>
      </c>
      <c r="T114" s="79"/>
      <c r="U114" s="81"/>
      <c r="V114" s="585"/>
      <c r="W114" s="77" t="s">
        <v>24</v>
      </c>
      <c r="X114" s="78">
        <v>1000</v>
      </c>
      <c r="Y114" s="87">
        <v>10</v>
      </c>
      <c r="Z114" s="52">
        <v>1000</v>
      </c>
      <c r="AA114" s="46" t="s">
        <v>47</v>
      </c>
      <c r="AB114" s="46">
        <v>2461</v>
      </c>
      <c r="AC114" s="47">
        <v>44742</v>
      </c>
      <c r="AD114" s="227">
        <v>44682</v>
      </c>
      <c r="AE114" s="585"/>
      <c r="AF114" s="77" t="s">
        <v>24</v>
      </c>
      <c r="AG114" s="78">
        <v>1000</v>
      </c>
      <c r="AH114" s="87"/>
      <c r="AI114" s="52"/>
      <c r="AJ114" s="46"/>
      <c r="AK114" s="46"/>
      <c r="AL114" s="47"/>
      <c r="AM114" s="277"/>
      <c r="AN114" s="179"/>
    </row>
    <row r="115" spans="1:40" x14ac:dyDescent="0.25">
      <c r="A115" s="82"/>
      <c r="B115" s="879"/>
      <c r="C115" s="77" t="s">
        <v>25</v>
      </c>
      <c r="D115" s="78">
        <v>1000</v>
      </c>
      <c r="E115" s="78">
        <v>20</v>
      </c>
      <c r="F115" s="78">
        <v>2000</v>
      </c>
      <c r="G115" s="79" t="s">
        <v>38</v>
      </c>
      <c r="H115" s="79">
        <v>335</v>
      </c>
      <c r="I115" s="80">
        <v>44015</v>
      </c>
      <c r="J115" s="79"/>
      <c r="K115" s="81"/>
      <c r="L115" s="585"/>
      <c r="M115" s="77" t="s">
        <v>25</v>
      </c>
      <c r="N115" s="78">
        <v>1000</v>
      </c>
      <c r="O115" s="78">
        <v>0</v>
      </c>
      <c r="P115" s="78">
        <v>1000</v>
      </c>
      <c r="Q115" s="79" t="s">
        <v>38</v>
      </c>
      <c r="R115" s="45">
        <v>1133</v>
      </c>
      <c r="S115" s="47">
        <v>44408</v>
      </c>
      <c r="T115" s="79"/>
      <c r="U115" s="81"/>
      <c r="V115" s="585"/>
      <c r="W115" s="77" t="s">
        <v>25</v>
      </c>
      <c r="X115" s="78">
        <v>1000</v>
      </c>
      <c r="Y115" s="78">
        <f>Y116+10</f>
        <v>20</v>
      </c>
      <c r="Z115" s="78">
        <v>1000</v>
      </c>
      <c r="AA115" s="79" t="s">
        <v>50</v>
      </c>
      <c r="AB115" s="79">
        <v>2555</v>
      </c>
      <c r="AC115" s="47">
        <v>44770</v>
      </c>
      <c r="AD115" s="227">
        <v>44713</v>
      </c>
      <c r="AE115" s="585"/>
      <c r="AF115" s="77" t="s">
        <v>25</v>
      </c>
      <c r="AG115" s="78">
        <v>1000</v>
      </c>
      <c r="AH115" s="78"/>
      <c r="AI115" s="78">
        <v>3000</v>
      </c>
      <c r="AJ115" s="79" t="s">
        <v>44</v>
      </c>
      <c r="AK115" s="79">
        <v>3918</v>
      </c>
      <c r="AL115" s="47">
        <v>45110</v>
      </c>
      <c r="AM115" s="277"/>
      <c r="AN115" s="179"/>
    </row>
    <row r="116" spans="1:40" x14ac:dyDescent="0.25">
      <c r="A116" s="82"/>
      <c r="B116" s="879"/>
      <c r="C116" s="77" t="s">
        <v>26</v>
      </c>
      <c r="D116" s="78">
        <v>1000</v>
      </c>
      <c r="E116" s="78">
        <v>10</v>
      </c>
      <c r="F116" s="78">
        <v>0</v>
      </c>
      <c r="G116" s="79" t="s">
        <v>38</v>
      </c>
      <c r="H116" s="79" t="s">
        <v>38</v>
      </c>
      <c r="I116" s="80" t="s">
        <v>38</v>
      </c>
      <c r="J116" s="79"/>
      <c r="K116" s="81"/>
      <c r="L116" s="585"/>
      <c r="M116" s="77" t="s">
        <v>26</v>
      </c>
      <c r="N116" s="78">
        <v>1000</v>
      </c>
      <c r="O116" s="78">
        <f>O117+10</f>
        <v>10</v>
      </c>
      <c r="P116" s="78">
        <v>0</v>
      </c>
      <c r="Q116" s="79" t="s">
        <v>38</v>
      </c>
      <c r="R116" s="79" t="s">
        <v>38</v>
      </c>
      <c r="S116" s="80" t="s">
        <v>38</v>
      </c>
      <c r="T116" s="79"/>
      <c r="U116" s="81"/>
      <c r="V116" s="585"/>
      <c r="W116" s="77" t="s">
        <v>26</v>
      </c>
      <c r="X116" s="78">
        <v>1000</v>
      </c>
      <c r="Y116" s="87">
        <v>10</v>
      </c>
      <c r="Z116" s="78">
        <v>2000</v>
      </c>
      <c r="AA116" s="79" t="s">
        <v>47</v>
      </c>
      <c r="AB116" s="79">
        <v>2872</v>
      </c>
      <c r="AC116" s="47">
        <v>44834</v>
      </c>
      <c r="AD116" s="208" t="s">
        <v>895</v>
      </c>
      <c r="AE116" s="585"/>
      <c r="AF116" s="77" t="s">
        <v>26</v>
      </c>
      <c r="AG116" s="78">
        <v>1000</v>
      </c>
      <c r="AH116" s="87"/>
      <c r="AI116" s="78"/>
      <c r="AJ116" s="79"/>
      <c r="AK116" s="79"/>
      <c r="AL116" s="47"/>
      <c r="AM116" s="277"/>
      <c r="AN116" s="179"/>
    </row>
    <row r="117" spans="1:40" x14ac:dyDescent="0.25">
      <c r="A117" s="82"/>
      <c r="B117" s="879"/>
      <c r="C117" s="77" t="s">
        <v>27</v>
      </c>
      <c r="D117" s="78">
        <v>1000</v>
      </c>
      <c r="E117" s="78">
        <v>0</v>
      </c>
      <c r="F117" s="78">
        <v>3000</v>
      </c>
      <c r="G117" s="79" t="s">
        <v>38</v>
      </c>
      <c r="H117" s="79" t="s">
        <v>38</v>
      </c>
      <c r="I117" s="80">
        <v>44100</v>
      </c>
      <c r="J117" s="79"/>
      <c r="K117" s="81"/>
      <c r="L117" s="585"/>
      <c r="M117" s="77" t="s">
        <v>27</v>
      </c>
      <c r="N117" s="78">
        <v>1000</v>
      </c>
      <c r="O117" s="78">
        <v>0</v>
      </c>
      <c r="P117" s="78">
        <v>2000</v>
      </c>
      <c r="Q117" s="79" t="s">
        <v>38</v>
      </c>
      <c r="R117" s="79">
        <v>1254</v>
      </c>
      <c r="S117" s="80">
        <v>44441</v>
      </c>
      <c r="T117" s="79"/>
      <c r="U117" s="81"/>
      <c r="V117" s="585"/>
      <c r="W117" s="77" t="s">
        <v>27</v>
      </c>
      <c r="X117" s="78">
        <v>1000</v>
      </c>
      <c r="Y117" s="78">
        <v>30</v>
      </c>
      <c r="Z117" s="78">
        <v>0</v>
      </c>
      <c r="AA117" s="79" t="s">
        <v>38</v>
      </c>
      <c r="AB117" s="79" t="s">
        <v>38</v>
      </c>
      <c r="AC117" s="80" t="s">
        <v>38</v>
      </c>
      <c r="AD117" s="179"/>
      <c r="AE117" s="585"/>
      <c r="AF117" s="77" t="s">
        <v>27</v>
      </c>
      <c r="AG117" s="78">
        <v>1000</v>
      </c>
      <c r="AH117" s="78"/>
      <c r="AI117" s="78"/>
      <c r="AJ117" s="79"/>
      <c r="AK117" s="79"/>
      <c r="AL117" s="80"/>
      <c r="AM117" s="180"/>
      <c r="AN117" s="179"/>
    </row>
    <row r="118" spans="1:40" x14ac:dyDescent="0.25">
      <c r="A118" s="82"/>
      <c r="B118" s="879"/>
      <c r="C118" s="77" t="s">
        <v>28</v>
      </c>
      <c r="D118" s="78">
        <v>1000</v>
      </c>
      <c r="E118" s="78">
        <v>20</v>
      </c>
      <c r="F118" s="78">
        <v>0</v>
      </c>
      <c r="G118" s="79" t="s">
        <v>38</v>
      </c>
      <c r="H118" s="79" t="s">
        <v>38</v>
      </c>
      <c r="I118" s="80" t="s">
        <v>38</v>
      </c>
      <c r="J118" s="79"/>
      <c r="K118" s="81"/>
      <c r="L118" s="585"/>
      <c r="M118" s="77" t="s">
        <v>28</v>
      </c>
      <c r="N118" s="78">
        <v>1000</v>
      </c>
      <c r="O118" s="78">
        <f>O119+10</f>
        <v>20</v>
      </c>
      <c r="P118" s="78">
        <v>0</v>
      </c>
      <c r="Q118" s="79" t="s">
        <v>38</v>
      </c>
      <c r="R118" s="79" t="s">
        <v>38</v>
      </c>
      <c r="S118" s="80" t="s">
        <v>38</v>
      </c>
      <c r="T118" s="79"/>
      <c r="U118" s="81"/>
      <c r="V118" s="585"/>
      <c r="W118" s="77" t="s">
        <v>28</v>
      </c>
      <c r="X118" s="78">
        <v>1000</v>
      </c>
      <c r="Y118" s="78">
        <v>20</v>
      </c>
      <c r="Z118" s="78">
        <v>2000</v>
      </c>
      <c r="AA118" s="79" t="s">
        <v>923</v>
      </c>
      <c r="AB118" s="79">
        <v>3061</v>
      </c>
      <c r="AC118" s="80">
        <v>44895</v>
      </c>
      <c r="AD118" s="179"/>
      <c r="AE118" s="585"/>
      <c r="AF118" s="77" t="s">
        <v>28</v>
      </c>
      <c r="AG118" s="78">
        <v>1000</v>
      </c>
      <c r="AH118" s="78"/>
      <c r="AI118" s="78"/>
      <c r="AJ118" s="79"/>
      <c r="AK118" s="79"/>
      <c r="AL118" s="80"/>
      <c r="AM118" s="180"/>
      <c r="AN118" s="179"/>
    </row>
    <row r="119" spans="1:40" x14ac:dyDescent="0.25">
      <c r="A119" s="82"/>
      <c r="B119" s="879"/>
      <c r="C119" s="77" t="s">
        <v>29</v>
      </c>
      <c r="D119" s="78">
        <v>1000</v>
      </c>
      <c r="E119" s="78">
        <v>10</v>
      </c>
      <c r="F119" s="78">
        <v>0</v>
      </c>
      <c r="G119" s="79" t="s">
        <v>38</v>
      </c>
      <c r="H119" s="79" t="s">
        <v>38</v>
      </c>
      <c r="I119" s="80" t="s">
        <v>38</v>
      </c>
      <c r="J119" s="79"/>
      <c r="K119" s="81"/>
      <c r="L119" s="585"/>
      <c r="M119" s="77" t="s">
        <v>29</v>
      </c>
      <c r="N119" s="78">
        <v>1000</v>
      </c>
      <c r="O119" s="78">
        <f>O120+10</f>
        <v>10</v>
      </c>
      <c r="P119" s="78">
        <v>0</v>
      </c>
      <c r="Q119" s="79" t="s">
        <v>38</v>
      </c>
      <c r="R119" s="79" t="s">
        <v>38</v>
      </c>
      <c r="S119" s="80" t="s">
        <v>38</v>
      </c>
      <c r="T119" s="79"/>
      <c r="U119" s="81"/>
      <c r="V119" s="585"/>
      <c r="W119" s="77" t="s">
        <v>29</v>
      </c>
      <c r="X119" s="78">
        <v>1000</v>
      </c>
      <c r="Y119" s="78">
        <v>10</v>
      </c>
      <c r="Z119" s="78">
        <v>2000</v>
      </c>
      <c r="AA119" s="79" t="s">
        <v>924</v>
      </c>
      <c r="AB119" s="79">
        <v>3149</v>
      </c>
      <c r="AC119" s="80">
        <v>44924</v>
      </c>
      <c r="AD119" s="563" t="s">
        <v>929</v>
      </c>
      <c r="AE119" s="585"/>
      <c r="AF119" s="77" t="s">
        <v>29</v>
      </c>
      <c r="AG119" s="78">
        <v>1000</v>
      </c>
      <c r="AH119" s="78"/>
      <c r="AI119" s="78"/>
      <c r="AJ119" s="79"/>
      <c r="AK119" s="79"/>
      <c r="AL119" s="80"/>
      <c r="AM119" s="793"/>
      <c r="AN119" s="179"/>
    </row>
    <row r="120" spans="1:40" x14ac:dyDescent="0.25">
      <c r="A120" s="82"/>
      <c r="B120" s="879"/>
      <c r="C120" s="83" t="s">
        <v>30</v>
      </c>
      <c r="D120" s="84">
        <v>1000</v>
      </c>
      <c r="E120" s="78">
        <v>0</v>
      </c>
      <c r="F120" s="78">
        <v>3000</v>
      </c>
      <c r="G120" s="79" t="s">
        <v>38</v>
      </c>
      <c r="H120" s="79">
        <v>637</v>
      </c>
      <c r="I120" s="80">
        <v>44170</v>
      </c>
      <c r="J120" s="85"/>
      <c r="K120" s="86"/>
      <c r="L120" s="586"/>
      <c r="M120" s="83" t="s">
        <v>30</v>
      </c>
      <c r="N120" s="84">
        <v>1000</v>
      </c>
      <c r="O120" s="78">
        <v>0</v>
      </c>
      <c r="P120" s="78">
        <v>3000</v>
      </c>
      <c r="Q120" s="79" t="s">
        <v>38</v>
      </c>
      <c r="R120" s="79">
        <v>1620</v>
      </c>
      <c r="S120" s="80">
        <v>44544</v>
      </c>
      <c r="T120" s="79"/>
      <c r="U120" s="81"/>
      <c r="V120" s="586"/>
      <c r="W120" s="83" t="s">
        <v>30</v>
      </c>
      <c r="X120" s="78">
        <v>1000</v>
      </c>
      <c r="Y120" s="78">
        <v>0</v>
      </c>
      <c r="Z120" s="78">
        <v>1000</v>
      </c>
      <c r="AA120" s="79" t="s">
        <v>923</v>
      </c>
      <c r="AB120" s="79">
        <v>3158</v>
      </c>
      <c r="AC120" s="80">
        <v>44924</v>
      </c>
      <c r="AD120" s="181" t="s">
        <v>930</v>
      </c>
      <c r="AE120" s="586"/>
      <c r="AF120" s="83" t="s">
        <v>30</v>
      </c>
      <c r="AG120" s="78"/>
      <c r="AH120" s="78"/>
      <c r="AI120" s="78"/>
      <c r="AJ120" s="79"/>
      <c r="AK120" s="79"/>
      <c r="AL120" s="80"/>
      <c r="AM120" s="181"/>
      <c r="AN120" s="182"/>
    </row>
    <row r="121" spans="1:40" ht="21" x14ac:dyDescent="0.25">
      <c r="A121" s="88"/>
      <c r="B121" s="880"/>
      <c r="C121" s="89"/>
      <c r="D121" s="90">
        <f>SUM(D109:D120)</f>
        <v>12000</v>
      </c>
      <c r="E121" s="90">
        <f>SUM(E109:E120)</f>
        <v>100</v>
      </c>
      <c r="F121" s="90">
        <f>SUM(F109:F120)</f>
        <v>12000</v>
      </c>
      <c r="G121" s="91"/>
      <c r="H121" s="91"/>
      <c r="I121" s="92"/>
      <c r="J121" s="91"/>
      <c r="K121" s="93"/>
      <c r="L121" s="587"/>
      <c r="M121" s="89"/>
      <c r="N121" s="90">
        <f>SUM(N108:N120)</f>
        <v>24000</v>
      </c>
      <c r="O121" s="90">
        <f>SUM(O108:O120)</f>
        <v>230</v>
      </c>
      <c r="P121" s="90">
        <f>SUM(P108:P120)</f>
        <v>24000</v>
      </c>
      <c r="Q121" s="91"/>
      <c r="R121" s="91"/>
      <c r="S121" s="91"/>
      <c r="T121" s="91"/>
      <c r="U121" s="93"/>
      <c r="V121" s="587"/>
      <c r="W121" s="89"/>
      <c r="X121" s="90">
        <f>SUM(X108:X120)</f>
        <v>36000</v>
      </c>
      <c r="Y121" s="90">
        <f>SUM(Y108:Y120)</f>
        <v>380</v>
      </c>
      <c r="Z121" s="90">
        <f>SUM(Z108:Z120)</f>
        <v>37130</v>
      </c>
      <c r="AA121" s="91"/>
      <c r="AB121" s="91"/>
      <c r="AC121" s="91"/>
      <c r="AD121" s="91"/>
      <c r="AE121" s="587"/>
      <c r="AF121" s="89"/>
      <c r="AG121" s="90">
        <f>SUM(AG108:AG120)</f>
        <v>47000</v>
      </c>
      <c r="AH121" s="90">
        <f>SUM(AH108:AH120)</f>
        <v>380</v>
      </c>
      <c r="AI121" s="90">
        <f>SUM(AI108:AI120)</f>
        <v>47390</v>
      </c>
      <c r="AJ121" s="91"/>
      <c r="AK121" s="91"/>
      <c r="AL121" s="91"/>
      <c r="AM121" s="90"/>
      <c r="AN121" s="91"/>
    </row>
    <row r="122" spans="1:40" x14ac:dyDescent="0.25">
      <c r="A122" s="337"/>
      <c r="B122" s="330"/>
      <c r="C122" s="344"/>
      <c r="D122" s="345"/>
      <c r="E122" s="345"/>
      <c r="F122" s="345"/>
      <c r="G122" s="346"/>
      <c r="H122" s="346"/>
      <c r="I122" s="347"/>
      <c r="J122" s="346"/>
      <c r="K122" s="346"/>
      <c r="L122" s="588"/>
      <c r="M122" s="346"/>
      <c r="N122" s="345"/>
      <c r="O122" s="345"/>
      <c r="P122" s="345"/>
      <c r="Q122" s="346"/>
      <c r="R122" s="346"/>
      <c r="S122" s="346"/>
      <c r="T122" s="346"/>
      <c r="U122" s="346"/>
      <c r="V122" s="588"/>
      <c r="W122" s="346"/>
      <c r="X122" s="345"/>
      <c r="Y122" s="345"/>
      <c r="Z122" s="345"/>
      <c r="AA122" s="346"/>
      <c r="AB122" s="346"/>
      <c r="AC122" s="346"/>
      <c r="AD122" s="346"/>
      <c r="AE122" s="588"/>
      <c r="AF122" s="346"/>
      <c r="AG122" s="345"/>
      <c r="AH122" s="345"/>
      <c r="AI122" s="345"/>
      <c r="AJ122" s="346"/>
      <c r="AK122" s="346"/>
      <c r="AL122" s="346"/>
      <c r="AM122" s="778"/>
      <c r="AN122" s="348"/>
    </row>
    <row r="123" spans="1:40" ht="21" x14ac:dyDescent="0.25">
      <c r="A123" s="337"/>
      <c r="B123" s="331"/>
      <c r="C123" s="350"/>
      <c r="D123" s="351"/>
      <c r="E123" s="352"/>
      <c r="F123" s="353"/>
      <c r="G123" s="352"/>
      <c r="H123" s="353"/>
      <c r="I123" s="353"/>
      <c r="J123" s="353"/>
      <c r="K123" s="354"/>
      <c r="L123" s="584"/>
      <c r="M123" s="355" t="s">
        <v>42</v>
      </c>
      <c r="N123" s="356">
        <f>D136</f>
        <v>11500</v>
      </c>
      <c r="O123" s="356">
        <f>E136</f>
        <v>0</v>
      </c>
      <c r="P123" s="356">
        <f>F136</f>
        <v>11500</v>
      </c>
      <c r="Q123" s="352"/>
      <c r="R123" s="353"/>
      <c r="S123" s="353"/>
      <c r="T123" s="353"/>
      <c r="U123" s="354"/>
      <c r="V123" s="584"/>
      <c r="W123" s="355" t="s">
        <v>42</v>
      </c>
      <c r="X123" s="356">
        <f>N136</f>
        <v>23000</v>
      </c>
      <c r="Y123" s="356">
        <f>O136</f>
        <v>0</v>
      </c>
      <c r="Z123" s="356">
        <f>P136</f>
        <v>23000</v>
      </c>
      <c r="AA123" s="352"/>
      <c r="AB123" s="353"/>
      <c r="AC123" s="353"/>
      <c r="AD123" s="353"/>
      <c r="AE123" s="584"/>
      <c r="AF123" s="355" t="s">
        <v>42</v>
      </c>
      <c r="AG123" s="356">
        <f>X136</f>
        <v>34500</v>
      </c>
      <c r="AH123" s="356">
        <f>Y136</f>
        <v>0</v>
      </c>
      <c r="AI123" s="356">
        <f>Z136</f>
        <v>34500</v>
      </c>
      <c r="AJ123" s="352"/>
      <c r="AK123" s="353"/>
      <c r="AL123" s="353"/>
      <c r="AM123" s="776" t="s">
        <v>221</v>
      </c>
      <c r="AN123" s="183" t="s">
        <v>36</v>
      </c>
    </row>
    <row r="124" spans="1:40" x14ac:dyDescent="0.25">
      <c r="A124" s="368" t="s">
        <v>800</v>
      </c>
      <c r="B124" s="332">
        <v>105</v>
      </c>
      <c r="C124" s="357" t="s">
        <v>19</v>
      </c>
      <c r="D124" s="124">
        <v>1000</v>
      </c>
      <c r="E124" s="124">
        <v>0</v>
      </c>
      <c r="F124" s="124">
        <v>11500</v>
      </c>
      <c r="G124" s="125" t="s">
        <v>38</v>
      </c>
      <c r="H124" s="125">
        <v>41</v>
      </c>
      <c r="I124" s="129">
        <v>43850</v>
      </c>
      <c r="J124" s="125"/>
      <c r="K124" s="358"/>
      <c r="L124" s="585"/>
      <c r="M124" s="357" t="s">
        <v>19</v>
      </c>
      <c r="N124" s="124">
        <v>1000</v>
      </c>
      <c r="O124" s="124">
        <v>0</v>
      </c>
      <c r="P124" s="124">
        <v>11500</v>
      </c>
      <c r="Q124" s="125" t="s">
        <v>38</v>
      </c>
      <c r="R124" s="125">
        <v>788</v>
      </c>
      <c r="S124" s="129">
        <v>44225</v>
      </c>
      <c r="T124" s="125"/>
      <c r="U124" s="358"/>
      <c r="V124" s="585"/>
      <c r="W124" s="357" t="s">
        <v>19</v>
      </c>
      <c r="X124" s="124">
        <v>1000</v>
      </c>
      <c r="Y124" s="124">
        <v>0</v>
      </c>
      <c r="Z124" s="124">
        <v>11500</v>
      </c>
      <c r="AA124" s="125" t="s">
        <v>44</v>
      </c>
      <c r="AB124" s="125">
        <v>1830</v>
      </c>
      <c r="AC124" s="129">
        <v>44571</v>
      </c>
      <c r="AD124" s="426"/>
      <c r="AE124" s="585"/>
      <c r="AF124" s="357" t="s">
        <v>19</v>
      </c>
      <c r="AG124" s="124">
        <v>1000</v>
      </c>
      <c r="AH124" s="124"/>
      <c r="AI124" s="124">
        <v>1000</v>
      </c>
      <c r="AJ124" s="125" t="s">
        <v>44</v>
      </c>
      <c r="AK124" s="125">
        <v>3191</v>
      </c>
      <c r="AL124" s="129">
        <v>44928</v>
      </c>
      <c r="AM124" s="341">
        <f>AG136+AH136-AI136</f>
        <v>-500</v>
      </c>
      <c r="AN124" s="342" t="s">
        <v>986</v>
      </c>
    </row>
    <row r="125" spans="1:40" ht="21" customHeight="1" x14ac:dyDescent="0.25">
      <c r="A125" s="369"/>
      <c r="B125" s="877" t="s">
        <v>118</v>
      </c>
      <c r="C125" s="357" t="s">
        <v>20</v>
      </c>
      <c r="D125" s="124">
        <v>1000</v>
      </c>
      <c r="E125" s="124">
        <v>0</v>
      </c>
      <c r="F125" s="124">
        <v>0</v>
      </c>
      <c r="G125" s="125" t="s">
        <v>38</v>
      </c>
      <c r="H125" s="125" t="s">
        <v>38</v>
      </c>
      <c r="I125" s="129" t="s">
        <v>38</v>
      </c>
      <c r="J125" s="125"/>
      <c r="K125" s="358"/>
      <c r="L125" s="585"/>
      <c r="M125" s="357" t="s">
        <v>20</v>
      </c>
      <c r="N125" s="124">
        <v>1000</v>
      </c>
      <c r="O125" s="124">
        <v>0</v>
      </c>
      <c r="P125" s="124">
        <v>0</v>
      </c>
      <c r="Q125" s="125" t="s">
        <v>38</v>
      </c>
      <c r="R125" s="125" t="s">
        <v>38</v>
      </c>
      <c r="S125" s="129" t="s">
        <v>38</v>
      </c>
      <c r="T125" s="125"/>
      <c r="U125" s="358"/>
      <c r="V125" s="585"/>
      <c r="W125" s="357" t="s">
        <v>20</v>
      </c>
      <c r="X125" s="124">
        <v>1000</v>
      </c>
      <c r="Y125" s="124">
        <v>0</v>
      </c>
      <c r="Z125" s="124">
        <v>0</v>
      </c>
      <c r="AA125" s="125" t="s">
        <v>38</v>
      </c>
      <c r="AB125" s="125" t="s">
        <v>38</v>
      </c>
      <c r="AC125" s="129" t="s">
        <v>38</v>
      </c>
      <c r="AD125" s="629"/>
      <c r="AE125" s="585"/>
      <c r="AF125" s="357" t="s">
        <v>20</v>
      </c>
      <c r="AG125" s="124">
        <v>1000</v>
      </c>
      <c r="AH125" s="124"/>
      <c r="AI125" s="124">
        <v>10500</v>
      </c>
      <c r="AJ125" s="125" t="s">
        <v>44</v>
      </c>
      <c r="AK125" s="125">
        <v>3328</v>
      </c>
      <c r="AL125" s="129">
        <v>44947</v>
      </c>
      <c r="AM125" s="336"/>
      <c r="AN125" s="335"/>
    </row>
    <row r="126" spans="1:40" x14ac:dyDescent="0.25">
      <c r="A126" s="369"/>
      <c r="B126" s="877"/>
      <c r="C126" s="357" t="s">
        <v>21</v>
      </c>
      <c r="D126" s="124">
        <v>1000</v>
      </c>
      <c r="E126" s="124">
        <v>0</v>
      </c>
      <c r="F126" s="124">
        <v>0</v>
      </c>
      <c r="G126" s="125" t="s">
        <v>38</v>
      </c>
      <c r="H126" s="125" t="s">
        <v>38</v>
      </c>
      <c r="I126" s="129" t="s">
        <v>38</v>
      </c>
      <c r="J126" s="125"/>
      <c r="K126" s="358"/>
      <c r="L126" s="585"/>
      <c r="M126" s="357" t="s">
        <v>21</v>
      </c>
      <c r="N126" s="124">
        <v>1000</v>
      </c>
      <c r="O126" s="124">
        <v>0</v>
      </c>
      <c r="P126" s="124">
        <v>0</v>
      </c>
      <c r="Q126" s="125" t="s">
        <v>38</v>
      </c>
      <c r="R126" s="125" t="s">
        <v>38</v>
      </c>
      <c r="S126" s="129" t="s">
        <v>38</v>
      </c>
      <c r="T126" s="125"/>
      <c r="U126" s="358"/>
      <c r="V126" s="585"/>
      <c r="W126" s="357" t="s">
        <v>21</v>
      </c>
      <c r="X126" s="124">
        <v>1000</v>
      </c>
      <c r="Y126" s="124">
        <v>0</v>
      </c>
      <c r="Z126" s="124">
        <v>0</v>
      </c>
      <c r="AA126" s="125" t="s">
        <v>38</v>
      </c>
      <c r="AB126" s="125" t="s">
        <v>38</v>
      </c>
      <c r="AC126" s="129" t="s">
        <v>38</v>
      </c>
      <c r="AD126" s="629"/>
      <c r="AE126" s="585"/>
      <c r="AF126" s="357" t="s">
        <v>21</v>
      </c>
      <c r="AG126" s="124">
        <v>1000</v>
      </c>
      <c r="AH126" s="124"/>
      <c r="AI126" s="124"/>
      <c r="AJ126" s="125"/>
      <c r="AK126" s="125"/>
      <c r="AL126" s="129"/>
      <c r="AM126" s="336"/>
      <c r="AN126" s="335"/>
    </row>
    <row r="127" spans="1:40" x14ac:dyDescent="0.25">
      <c r="A127" s="369"/>
      <c r="B127" s="877"/>
      <c r="C127" s="357" t="s">
        <v>22</v>
      </c>
      <c r="D127" s="124">
        <v>1000</v>
      </c>
      <c r="E127" s="124">
        <v>0</v>
      </c>
      <c r="F127" s="124">
        <v>0</v>
      </c>
      <c r="G127" s="125" t="s">
        <v>38</v>
      </c>
      <c r="H127" s="125" t="s">
        <v>38</v>
      </c>
      <c r="I127" s="129" t="s">
        <v>38</v>
      </c>
      <c r="J127" s="125"/>
      <c r="K127" s="358"/>
      <c r="L127" s="585"/>
      <c r="M127" s="357" t="s">
        <v>22</v>
      </c>
      <c r="N127" s="124">
        <v>1000</v>
      </c>
      <c r="O127" s="124">
        <v>0</v>
      </c>
      <c r="P127" s="124">
        <v>0</v>
      </c>
      <c r="Q127" s="125" t="s">
        <v>38</v>
      </c>
      <c r="R127" s="125" t="s">
        <v>38</v>
      </c>
      <c r="S127" s="129" t="s">
        <v>38</v>
      </c>
      <c r="T127" s="125"/>
      <c r="U127" s="358"/>
      <c r="V127" s="585"/>
      <c r="W127" s="357" t="s">
        <v>22</v>
      </c>
      <c r="X127" s="124">
        <v>1000</v>
      </c>
      <c r="Y127" s="124">
        <v>0</v>
      </c>
      <c r="Z127" s="124">
        <v>0</v>
      </c>
      <c r="AA127" s="125" t="s">
        <v>38</v>
      </c>
      <c r="AB127" s="125" t="s">
        <v>38</v>
      </c>
      <c r="AC127" s="129" t="s">
        <v>38</v>
      </c>
      <c r="AD127" s="629"/>
      <c r="AE127" s="585"/>
      <c r="AF127" s="357" t="s">
        <v>22</v>
      </c>
      <c r="AG127" s="124">
        <v>1000</v>
      </c>
      <c r="AH127" s="124"/>
      <c r="AI127" s="124"/>
      <c r="AJ127" s="125"/>
      <c r="AK127" s="125"/>
      <c r="AL127" s="129"/>
      <c r="AM127" s="336" t="s">
        <v>985</v>
      </c>
      <c r="AN127" s="335"/>
    </row>
    <row r="128" spans="1:40" x14ac:dyDescent="0.25">
      <c r="A128" s="369"/>
      <c r="B128" s="877"/>
      <c r="C128" s="357" t="s">
        <v>23</v>
      </c>
      <c r="D128" s="124">
        <v>1000</v>
      </c>
      <c r="E128" s="124">
        <v>0</v>
      </c>
      <c r="F128" s="124">
        <v>0</v>
      </c>
      <c r="G128" s="125" t="s">
        <v>38</v>
      </c>
      <c r="H128" s="125" t="s">
        <v>38</v>
      </c>
      <c r="I128" s="129" t="s">
        <v>38</v>
      </c>
      <c r="J128" s="125"/>
      <c r="K128" s="358"/>
      <c r="L128" s="585"/>
      <c r="M128" s="357" t="s">
        <v>23</v>
      </c>
      <c r="N128" s="124">
        <v>1000</v>
      </c>
      <c r="O128" s="124">
        <v>0</v>
      </c>
      <c r="P128" s="124">
        <v>0</v>
      </c>
      <c r="Q128" s="125" t="s">
        <v>38</v>
      </c>
      <c r="R128" s="125" t="s">
        <v>38</v>
      </c>
      <c r="S128" s="129" t="s">
        <v>38</v>
      </c>
      <c r="T128" s="125"/>
      <c r="U128" s="358"/>
      <c r="V128" s="585"/>
      <c r="W128" s="357" t="s">
        <v>23</v>
      </c>
      <c r="X128" s="124">
        <v>1000</v>
      </c>
      <c r="Y128" s="124">
        <v>0</v>
      </c>
      <c r="Z128" s="124">
        <v>0</v>
      </c>
      <c r="AA128" s="125" t="s">
        <v>38</v>
      </c>
      <c r="AB128" s="125" t="s">
        <v>38</v>
      </c>
      <c r="AC128" s="129" t="s">
        <v>38</v>
      </c>
      <c r="AD128" s="629"/>
      <c r="AE128" s="585"/>
      <c r="AF128" s="357" t="s">
        <v>23</v>
      </c>
      <c r="AG128" s="124">
        <v>1000</v>
      </c>
      <c r="AH128" s="124"/>
      <c r="AI128" s="124"/>
      <c r="AJ128" s="125"/>
      <c r="AK128" s="125"/>
      <c r="AL128" s="129"/>
      <c r="AM128" s="336"/>
      <c r="AN128" s="335"/>
    </row>
    <row r="129" spans="1:40" x14ac:dyDescent="0.25">
      <c r="A129" s="369"/>
      <c r="B129" s="877"/>
      <c r="C129" s="357" t="s">
        <v>24</v>
      </c>
      <c r="D129" s="124">
        <v>1000</v>
      </c>
      <c r="E129" s="124">
        <v>0</v>
      </c>
      <c r="F129" s="124">
        <v>0</v>
      </c>
      <c r="G129" s="125" t="s">
        <v>38</v>
      </c>
      <c r="H129" s="125" t="s">
        <v>38</v>
      </c>
      <c r="I129" s="129" t="s">
        <v>38</v>
      </c>
      <c r="J129" s="125"/>
      <c r="K129" s="358"/>
      <c r="L129" s="585"/>
      <c r="M129" s="357" t="s">
        <v>24</v>
      </c>
      <c r="N129" s="124">
        <v>1000</v>
      </c>
      <c r="O129" s="124">
        <v>0</v>
      </c>
      <c r="P129" s="124">
        <v>0</v>
      </c>
      <c r="Q129" s="125" t="s">
        <v>38</v>
      </c>
      <c r="R129" s="125" t="s">
        <v>38</v>
      </c>
      <c r="S129" s="129" t="s">
        <v>38</v>
      </c>
      <c r="T129" s="125"/>
      <c r="U129" s="358"/>
      <c r="V129" s="585"/>
      <c r="W129" s="357" t="s">
        <v>24</v>
      </c>
      <c r="X129" s="124">
        <v>1000</v>
      </c>
      <c r="Y129" s="124">
        <v>0</v>
      </c>
      <c r="Z129" s="124">
        <v>0</v>
      </c>
      <c r="AA129" s="125" t="s">
        <v>38</v>
      </c>
      <c r="AB129" s="125" t="s">
        <v>38</v>
      </c>
      <c r="AC129" s="129" t="s">
        <v>38</v>
      </c>
      <c r="AD129" s="629"/>
      <c r="AE129" s="585"/>
      <c r="AF129" s="357" t="s">
        <v>24</v>
      </c>
      <c r="AG129" s="124">
        <v>1000</v>
      </c>
      <c r="AH129" s="124"/>
      <c r="AI129" s="124"/>
      <c r="AJ129" s="125"/>
      <c r="AK129" s="125"/>
      <c r="AL129" s="129"/>
      <c r="AM129" s="336"/>
      <c r="AN129" s="335"/>
    </row>
    <row r="130" spans="1:40" x14ac:dyDescent="0.25">
      <c r="A130" s="369"/>
      <c r="B130" s="877"/>
      <c r="C130" s="357" t="s">
        <v>25</v>
      </c>
      <c r="D130" s="124">
        <v>1000</v>
      </c>
      <c r="E130" s="124">
        <v>0</v>
      </c>
      <c r="F130" s="124">
        <v>0</v>
      </c>
      <c r="G130" s="125" t="s">
        <v>38</v>
      </c>
      <c r="H130" s="125" t="s">
        <v>38</v>
      </c>
      <c r="I130" s="129" t="s">
        <v>38</v>
      </c>
      <c r="J130" s="125"/>
      <c r="K130" s="358"/>
      <c r="L130" s="585"/>
      <c r="M130" s="357" t="s">
        <v>25</v>
      </c>
      <c r="N130" s="124">
        <v>1000</v>
      </c>
      <c r="O130" s="124">
        <v>0</v>
      </c>
      <c r="P130" s="124">
        <v>0</v>
      </c>
      <c r="Q130" s="125" t="s">
        <v>38</v>
      </c>
      <c r="R130" s="125" t="s">
        <v>38</v>
      </c>
      <c r="S130" s="129" t="s">
        <v>38</v>
      </c>
      <c r="T130" s="125"/>
      <c r="U130" s="358"/>
      <c r="V130" s="585"/>
      <c r="W130" s="357" t="s">
        <v>25</v>
      </c>
      <c r="X130" s="124">
        <v>1000</v>
      </c>
      <c r="Y130" s="124">
        <v>0</v>
      </c>
      <c r="Z130" s="124">
        <v>0</v>
      </c>
      <c r="AA130" s="125" t="s">
        <v>38</v>
      </c>
      <c r="AB130" s="125" t="s">
        <v>38</v>
      </c>
      <c r="AC130" s="129" t="s">
        <v>38</v>
      </c>
      <c r="AD130" s="629"/>
      <c r="AE130" s="585"/>
      <c r="AF130" s="357" t="s">
        <v>25</v>
      </c>
      <c r="AG130" s="124">
        <v>1000</v>
      </c>
      <c r="AH130" s="124"/>
      <c r="AI130" s="124"/>
      <c r="AJ130" s="125"/>
      <c r="AK130" s="125"/>
      <c r="AL130" s="129"/>
      <c r="AM130" s="336"/>
      <c r="AN130" s="335"/>
    </row>
    <row r="131" spans="1:40" x14ac:dyDescent="0.25">
      <c r="A131" s="369"/>
      <c r="B131" s="877"/>
      <c r="C131" s="357" t="s">
        <v>26</v>
      </c>
      <c r="D131" s="124">
        <v>1000</v>
      </c>
      <c r="E131" s="124">
        <v>0</v>
      </c>
      <c r="F131" s="124">
        <v>0</v>
      </c>
      <c r="G131" s="125" t="s">
        <v>38</v>
      </c>
      <c r="H131" s="125" t="s">
        <v>38</v>
      </c>
      <c r="I131" s="129" t="s">
        <v>38</v>
      </c>
      <c r="J131" s="125"/>
      <c r="K131" s="358"/>
      <c r="L131" s="585"/>
      <c r="M131" s="357" t="s">
        <v>26</v>
      </c>
      <c r="N131" s="124">
        <v>1000</v>
      </c>
      <c r="O131" s="124">
        <v>0</v>
      </c>
      <c r="P131" s="124">
        <v>0</v>
      </c>
      <c r="Q131" s="125" t="s">
        <v>38</v>
      </c>
      <c r="R131" s="125" t="s">
        <v>38</v>
      </c>
      <c r="S131" s="129" t="s">
        <v>38</v>
      </c>
      <c r="T131" s="125"/>
      <c r="U131" s="358"/>
      <c r="V131" s="585"/>
      <c r="W131" s="357" t="s">
        <v>26</v>
      </c>
      <c r="X131" s="124">
        <v>1000</v>
      </c>
      <c r="Y131" s="124">
        <v>0</v>
      </c>
      <c r="Z131" s="124">
        <v>0</v>
      </c>
      <c r="AA131" s="125" t="s">
        <v>38</v>
      </c>
      <c r="AB131" s="125" t="s">
        <v>38</v>
      </c>
      <c r="AC131" s="129" t="s">
        <v>38</v>
      </c>
      <c r="AD131" s="629"/>
      <c r="AE131" s="585"/>
      <c r="AF131" s="357" t="s">
        <v>26</v>
      </c>
      <c r="AG131" s="124">
        <v>1000</v>
      </c>
      <c r="AH131" s="124"/>
      <c r="AI131" s="124"/>
      <c r="AJ131" s="125"/>
      <c r="AK131" s="125"/>
      <c r="AL131" s="129"/>
      <c r="AM131" s="336"/>
      <c r="AN131" s="335"/>
    </row>
    <row r="132" spans="1:40" x14ac:dyDescent="0.25">
      <c r="A132" s="369"/>
      <c r="B132" s="877"/>
      <c r="C132" s="357" t="s">
        <v>27</v>
      </c>
      <c r="D132" s="124">
        <v>1000</v>
      </c>
      <c r="E132" s="124">
        <v>0</v>
      </c>
      <c r="F132" s="124">
        <v>0</v>
      </c>
      <c r="G132" s="125" t="s">
        <v>38</v>
      </c>
      <c r="H132" s="125" t="s">
        <v>38</v>
      </c>
      <c r="I132" s="129" t="s">
        <v>38</v>
      </c>
      <c r="J132" s="125"/>
      <c r="K132" s="358"/>
      <c r="L132" s="585"/>
      <c r="M132" s="357" t="s">
        <v>27</v>
      </c>
      <c r="N132" s="124">
        <v>1000</v>
      </c>
      <c r="O132" s="124">
        <v>0</v>
      </c>
      <c r="P132" s="124">
        <v>0</v>
      </c>
      <c r="Q132" s="125" t="s">
        <v>38</v>
      </c>
      <c r="R132" s="125" t="s">
        <v>38</v>
      </c>
      <c r="S132" s="129" t="s">
        <v>38</v>
      </c>
      <c r="T132" s="125"/>
      <c r="U132" s="358"/>
      <c r="V132" s="585"/>
      <c r="W132" s="357" t="s">
        <v>27</v>
      </c>
      <c r="X132" s="124">
        <v>1000</v>
      </c>
      <c r="Y132" s="124">
        <v>0</v>
      </c>
      <c r="Z132" s="124">
        <v>0</v>
      </c>
      <c r="AA132" s="125" t="s">
        <v>38</v>
      </c>
      <c r="AB132" s="125" t="s">
        <v>38</v>
      </c>
      <c r="AC132" s="129" t="s">
        <v>38</v>
      </c>
      <c r="AD132" s="629"/>
      <c r="AE132" s="585"/>
      <c r="AF132" s="357" t="s">
        <v>27</v>
      </c>
      <c r="AG132" s="124">
        <v>1000</v>
      </c>
      <c r="AH132" s="124"/>
      <c r="AI132" s="124"/>
      <c r="AJ132" s="125"/>
      <c r="AK132" s="125"/>
      <c r="AL132" s="129"/>
      <c r="AM132" s="336"/>
      <c r="AN132" s="335"/>
    </row>
    <row r="133" spans="1:40" x14ac:dyDescent="0.25">
      <c r="A133" s="369"/>
      <c r="B133" s="877"/>
      <c r="C133" s="357" t="s">
        <v>28</v>
      </c>
      <c r="D133" s="124">
        <v>1000</v>
      </c>
      <c r="E133" s="124">
        <v>0</v>
      </c>
      <c r="F133" s="124">
        <v>0</v>
      </c>
      <c r="G133" s="125" t="s">
        <v>38</v>
      </c>
      <c r="H133" s="125" t="s">
        <v>38</v>
      </c>
      <c r="I133" s="129" t="s">
        <v>38</v>
      </c>
      <c r="J133" s="125"/>
      <c r="K133" s="358"/>
      <c r="L133" s="585"/>
      <c r="M133" s="357" t="s">
        <v>28</v>
      </c>
      <c r="N133" s="124">
        <v>1000</v>
      </c>
      <c r="O133" s="124">
        <v>0</v>
      </c>
      <c r="P133" s="124">
        <v>0</v>
      </c>
      <c r="Q133" s="125" t="s">
        <v>38</v>
      </c>
      <c r="R133" s="125" t="s">
        <v>38</v>
      </c>
      <c r="S133" s="129" t="s">
        <v>38</v>
      </c>
      <c r="T133" s="125"/>
      <c r="U133" s="358"/>
      <c r="V133" s="585"/>
      <c r="W133" s="357" t="s">
        <v>28</v>
      </c>
      <c r="X133" s="124">
        <v>1000</v>
      </c>
      <c r="Y133" s="124">
        <v>0</v>
      </c>
      <c r="Z133" s="124">
        <v>0</v>
      </c>
      <c r="AA133" s="125" t="s">
        <v>38</v>
      </c>
      <c r="AB133" s="125" t="s">
        <v>38</v>
      </c>
      <c r="AC133" s="129" t="s">
        <v>38</v>
      </c>
      <c r="AD133" s="629"/>
      <c r="AE133" s="585"/>
      <c r="AF133" s="357" t="s">
        <v>28</v>
      </c>
      <c r="AG133" s="124">
        <v>1000</v>
      </c>
      <c r="AH133" s="124"/>
      <c r="AI133" s="124"/>
      <c r="AJ133" s="125"/>
      <c r="AK133" s="125"/>
      <c r="AL133" s="129"/>
      <c r="AM133" s="336"/>
      <c r="AN133" s="335"/>
    </row>
    <row r="134" spans="1:40" x14ac:dyDescent="0.25">
      <c r="A134" s="369"/>
      <c r="B134" s="877"/>
      <c r="C134" s="357" t="s">
        <v>29</v>
      </c>
      <c r="D134" s="124">
        <v>1000</v>
      </c>
      <c r="E134" s="124">
        <v>0</v>
      </c>
      <c r="F134" s="124">
        <v>0</v>
      </c>
      <c r="G134" s="125" t="s">
        <v>38</v>
      </c>
      <c r="H134" s="125" t="s">
        <v>38</v>
      </c>
      <c r="I134" s="129" t="s">
        <v>38</v>
      </c>
      <c r="J134" s="125"/>
      <c r="K134" s="358"/>
      <c r="L134" s="585"/>
      <c r="M134" s="357" t="s">
        <v>29</v>
      </c>
      <c r="N134" s="124">
        <v>1000</v>
      </c>
      <c r="O134" s="124">
        <v>0</v>
      </c>
      <c r="P134" s="124">
        <v>0</v>
      </c>
      <c r="Q134" s="125" t="s">
        <v>38</v>
      </c>
      <c r="R134" s="125" t="s">
        <v>38</v>
      </c>
      <c r="S134" s="129" t="s">
        <v>38</v>
      </c>
      <c r="T134" s="125"/>
      <c r="U134" s="358"/>
      <c r="V134" s="585"/>
      <c r="W134" s="357" t="s">
        <v>29</v>
      </c>
      <c r="X134" s="124">
        <v>1000</v>
      </c>
      <c r="Y134" s="124">
        <v>0</v>
      </c>
      <c r="Z134" s="124">
        <v>0</v>
      </c>
      <c r="AA134" s="125" t="s">
        <v>38</v>
      </c>
      <c r="AB134" s="125" t="s">
        <v>38</v>
      </c>
      <c r="AC134" s="129" t="s">
        <v>38</v>
      </c>
      <c r="AD134" s="629"/>
      <c r="AE134" s="585"/>
      <c r="AF134" s="357" t="s">
        <v>29</v>
      </c>
      <c r="AG134" s="124">
        <v>1000</v>
      </c>
      <c r="AH134" s="124"/>
      <c r="AI134" s="124"/>
      <c r="AJ134" s="125"/>
      <c r="AK134" s="125"/>
      <c r="AL134" s="129"/>
      <c r="AM134" s="336"/>
      <c r="AN134" s="335"/>
    </row>
    <row r="135" spans="1:40" x14ac:dyDescent="0.25">
      <c r="A135" s="369"/>
      <c r="B135" s="877"/>
      <c r="C135" s="360" t="s">
        <v>30</v>
      </c>
      <c r="D135" s="417">
        <v>500</v>
      </c>
      <c r="E135" s="124">
        <v>0</v>
      </c>
      <c r="F135" s="124">
        <v>0</v>
      </c>
      <c r="G135" s="125" t="s">
        <v>38</v>
      </c>
      <c r="H135" s="125" t="s">
        <v>38</v>
      </c>
      <c r="I135" s="129" t="s">
        <v>38</v>
      </c>
      <c r="J135" s="361"/>
      <c r="K135" s="362"/>
      <c r="L135" s="586"/>
      <c r="M135" s="360" t="s">
        <v>30</v>
      </c>
      <c r="N135" s="417">
        <v>500</v>
      </c>
      <c r="O135" s="124">
        <v>0</v>
      </c>
      <c r="P135" s="124">
        <v>0</v>
      </c>
      <c r="Q135" s="125" t="s">
        <v>38</v>
      </c>
      <c r="R135" s="125" t="s">
        <v>38</v>
      </c>
      <c r="S135" s="129" t="s">
        <v>38</v>
      </c>
      <c r="T135" s="125"/>
      <c r="U135" s="358"/>
      <c r="V135" s="586"/>
      <c r="W135" s="360" t="s">
        <v>30</v>
      </c>
      <c r="X135" s="417">
        <v>500</v>
      </c>
      <c r="Y135" s="124">
        <v>0</v>
      </c>
      <c r="Z135" s="124">
        <v>0</v>
      </c>
      <c r="AA135" s="125" t="s">
        <v>38</v>
      </c>
      <c r="AB135" s="125" t="s">
        <v>38</v>
      </c>
      <c r="AC135" s="129" t="s">
        <v>38</v>
      </c>
      <c r="AD135" s="629"/>
      <c r="AE135" s="586"/>
      <c r="AF135" s="360" t="s">
        <v>30</v>
      </c>
      <c r="AG135" s="124"/>
      <c r="AH135" s="124"/>
      <c r="AI135" s="124"/>
      <c r="AJ135" s="125"/>
      <c r="AK135" s="125"/>
      <c r="AL135" s="129"/>
      <c r="AM135" s="338"/>
      <c r="AN135" s="339"/>
    </row>
    <row r="136" spans="1:40" ht="21" x14ac:dyDescent="0.25">
      <c r="A136" s="370"/>
      <c r="B136" s="878"/>
      <c r="C136" s="364"/>
      <c r="D136" s="365">
        <f>SUM(D124:D135)</f>
        <v>11500</v>
      </c>
      <c r="E136" s="365">
        <f>SUM(E124:E135)</f>
        <v>0</v>
      </c>
      <c r="F136" s="365">
        <f>SUM(F124:F135)</f>
        <v>11500</v>
      </c>
      <c r="G136" s="340"/>
      <c r="H136" s="340"/>
      <c r="I136" s="366"/>
      <c r="J136" s="340"/>
      <c r="K136" s="367"/>
      <c r="L136" s="587"/>
      <c r="M136" s="364"/>
      <c r="N136" s="365">
        <f>SUM(N123:N135)</f>
        <v>23000</v>
      </c>
      <c r="O136" s="365">
        <f>SUM(O123:O135)</f>
        <v>0</v>
      </c>
      <c r="P136" s="365">
        <f>SUM(P123:P135)</f>
        <v>23000</v>
      </c>
      <c r="Q136" s="340"/>
      <c r="R136" s="340"/>
      <c r="S136" s="340"/>
      <c r="T136" s="340"/>
      <c r="U136" s="367"/>
      <c r="V136" s="587"/>
      <c r="W136" s="364"/>
      <c r="X136" s="365">
        <f>SUM(X123:X135)</f>
        <v>34500</v>
      </c>
      <c r="Y136" s="365">
        <f>SUM(Y123:Y135)</f>
        <v>0</v>
      </c>
      <c r="Z136" s="365">
        <f>SUM(Z123:Z135)</f>
        <v>34500</v>
      </c>
      <c r="AA136" s="340"/>
      <c r="AB136" s="340"/>
      <c r="AC136" s="340"/>
      <c r="AD136" s="340"/>
      <c r="AE136" s="587"/>
      <c r="AF136" s="364"/>
      <c r="AG136" s="365">
        <f>SUM(AG123:AG135)</f>
        <v>45500</v>
      </c>
      <c r="AH136" s="365">
        <f>SUM(AH123:AH135)</f>
        <v>0</v>
      </c>
      <c r="AI136" s="365">
        <f>SUM(AI123:AI135)</f>
        <v>46000</v>
      </c>
      <c r="AJ136" s="340"/>
      <c r="AK136" s="340"/>
      <c r="AL136" s="340"/>
      <c r="AM136" s="365"/>
      <c r="AN136" s="340"/>
    </row>
    <row r="137" spans="1:40" x14ac:dyDescent="0.25">
      <c r="A137" s="337"/>
      <c r="B137" s="330"/>
      <c r="C137" s="344"/>
      <c r="D137" s="345"/>
      <c r="E137" s="345"/>
      <c r="F137" s="345"/>
      <c r="G137" s="346"/>
      <c r="H137" s="346"/>
      <c r="I137" s="347"/>
      <c r="J137" s="346"/>
      <c r="K137" s="346"/>
      <c r="L137" s="588"/>
      <c r="M137" s="346"/>
      <c r="N137" s="345"/>
      <c r="O137" s="345"/>
      <c r="P137" s="345"/>
      <c r="Q137" s="346"/>
      <c r="R137" s="346"/>
      <c r="S137" s="346"/>
      <c r="T137" s="346"/>
      <c r="U137" s="346"/>
      <c r="V137" s="588"/>
      <c r="W137" s="346"/>
      <c r="X137" s="345"/>
      <c r="Y137" s="345"/>
      <c r="Z137" s="345"/>
      <c r="AA137" s="346"/>
      <c r="AB137" s="346"/>
      <c r="AC137" s="346"/>
      <c r="AD137" s="346"/>
      <c r="AE137" s="588"/>
      <c r="AF137" s="346"/>
      <c r="AG137" s="345"/>
      <c r="AH137" s="345"/>
      <c r="AI137" s="345"/>
      <c r="AJ137" s="346"/>
      <c r="AK137" s="346"/>
      <c r="AL137" s="346"/>
      <c r="AM137" s="778"/>
      <c r="AN137" s="348"/>
    </row>
    <row r="138" spans="1:40" ht="21" x14ac:dyDescent="0.25">
      <c r="A138" s="337"/>
      <c r="B138" s="331"/>
      <c r="C138" s="350"/>
      <c r="D138" s="351"/>
      <c r="E138" s="352"/>
      <c r="F138" s="353"/>
      <c r="G138" s="352"/>
      <c r="H138" s="353"/>
      <c r="I138" s="353"/>
      <c r="J138" s="353"/>
      <c r="K138" s="354"/>
      <c r="L138" s="584"/>
      <c r="M138" s="355" t="s">
        <v>42</v>
      </c>
      <c r="N138" s="356">
        <f>D151</f>
        <v>12000</v>
      </c>
      <c r="O138" s="356">
        <f>E151</f>
        <v>900</v>
      </c>
      <c r="P138" s="356">
        <f>F151</f>
        <v>0</v>
      </c>
      <c r="Q138" s="352"/>
      <c r="R138" s="353"/>
      <c r="S138" s="353"/>
      <c r="T138" s="353"/>
      <c r="U138" s="354"/>
      <c r="V138" s="584"/>
      <c r="W138" s="355" t="s">
        <v>42</v>
      </c>
      <c r="X138" s="356">
        <f>N151</f>
        <v>24000</v>
      </c>
      <c r="Y138" s="356">
        <f>O151</f>
        <v>1810</v>
      </c>
      <c r="Z138" s="356">
        <f>P151</f>
        <v>15000</v>
      </c>
      <c r="AA138" s="352"/>
      <c r="AB138" s="353"/>
      <c r="AC138" s="353"/>
      <c r="AD138" s="353"/>
      <c r="AE138" s="584"/>
      <c r="AF138" s="355" t="s">
        <v>42</v>
      </c>
      <c r="AG138" s="356">
        <f>X151</f>
        <v>36000</v>
      </c>
      <c r="AH138" s="356">
        <f>Y151</f>
        <v>1970</v>
      </c>
      <c r="AI138" s="356">
        <f>Z151</f>
        <v>37970</v>
      </c>
      <c r="AJ138" s="352"/>
      <c r="AK138" s="353"/>
      <c r="AL138" s="353"/>
      <c r="AM138" s="776" t="s">
        <v>221</v>
      </c>
      <c r="AN138" s="183" t="s">
        <v>36</v>
      </c>
    </row>
    <row r="139" spans="1:40" x14ac:dyDescent="0.25">
      <c r="A139" s="368" t="s">
        <v>800</v>
      </c>
      <c r="B139" s="332">
        <v>106</v>
      </c>
      <c r="C139" s="357" t="s">
        <v>19</v>
      </c>
      <c r="D139" s="124">
        <v>1000</v>
      </c>
      <c r="E139" s="124">
        <f t="shared" ref="E139:E148" si="8">E140+10</f>
        <v>130</v>
      </c>
      <c r="F139" s="124">
        <v>0</v>
      </c>
      <c r="G139" s="125" t="s">
        <v>38</v>
      </c>
      <c r="H139" s="125" t="s">
        <v>38</v>
      </c>
      <c r="I139" s="129" t="s">
        <v>38</v>
      </c>
      <c r="J139" s="125"/>
      <c r="K139" s="358"/>
      <c r="L139" s="585"/>
      <c r="M139" s="357" t="s">
        <v>19</v>
      </c>
      <c r="N139" s="124">
        <v>1000</v>
      </c>
      <c r="O139" s="124">
        <f>O140+10</f>
        <v>10</v>
      </c>
      <c r="P139" s="124">
        <v>0</v>
      </c>
      <c r="Q139" s="125" t="s">
        <v>38</v>
      </c>
      <c r="R139" s="125" t="s">
        <v>38</v>
      </c>
      <c r="S139" s="129" t="s">
        <v>38</v>
      </c>
      <c r="T139" s="125"/>
      <c r="U139" s="358"/>
      <c r="V139" s="585"/>
      <c r="W139" s="357" t="s">
        <v>19</v>
      </c>
      <c r="X139" s="124">
        <v>1000</v>
      </c>
      <c r="Y139" s="124">
        <f>Y140+10</f>
        <v>50</v>
      </c>
      <c r="Z139" s="124">
        <v>0</v>
      </c>
      <c r="AA139" s="125" t="s">
        <v>38</v>
      </c>
      <c r="AB139" s="125" t="s">
        <v>38</v>
      </c>
      <c r="AC139" s="129" t="s">
        <v>38</v>
      </c>
      <c r="AD139" s="426"/>
      <c r="AE139" s="585"/>
      <c r="AF139" s="357" t="s">
        <v>19</v>
      </c>
      <c r="AG139" s="124">
        <v>1000</v>
      </c>
      <c r="AH139" s="124">
        <v>70</v>
      </c>
      <c r="AI139" s="124"/>
      <c r="AJ139" s="125"/>
      <c r="AK139" s="125"/>
      <c r="AL139" s="129"/>
      <c r="AM139" s="333">
        <f>AG151+AH151-AI151</f>
        <v>-2720</v>
      </c>
      <c r="AN139" s="342" t="s">
        <v>1041</v>
      </c>
    </row>
    <row r="140" spans="1:40" ht="21" customHeight="1" x14ac:dyDescent="0.25">
      <c r="A140" s="369"/>
      <c r="B140" s="877" t="s">
        <v>115</v>
      </c>
      <c r="C140" s="357" t="s">
        <v>20</v>
      </c>
      <c r="D140" s="124">
        <v>1000</v>
      </c>
      <c r="E140" s="124">
        <f t="shared" si="8"/>
        <v>120</v>
      </c>
      <c r="F140" s="124">
        <v>0</v>
      </c>
      <c r="G140" s="125" t="s">
        <v>38</v>
      </c>
      <c r="H140" s="125" t="s">
        <v>38</v>
      </c>
      <c r="I140" s="129" t="s">
        <v>38</v>
      </c>
      <c r="J140" s="125"/>
      <c r="K140" s="358"/>
      <c r="L140" s="585"/>
      <c r="M140" s="357" t="s">
        <v>20</v>
      </c>
      <c r="N140" s="124">
        <v>1000</v>
      </c>
      <c r="O140" s="124">
        <v>0</v>
      </c>
      <c r="P140" s="124">
        <v>15000</v>
      </c>
      <c r="Q140" s="125" t="s">
        <v>38</v>
      </c>
      <c r="R140" s="125">
        <v>860</v>
      </c>
      <c r="S140" s="129">
        <v>44252</v>
      </c>
      <c r="T140" s="125"/>
      <c r="U140" s="358"/>
      <c r="V140" s="585"/>
      <c r="W140" s="357" t="s">
        <v>20</v>
      </c>
      <c r="X140" s="124">
        <v>1000</v>
      </c>
      <c r="Y140" s="124">
        <f>Y141+10</f>
        <v>40</v>
      </c>
      <c r="Z140" s="124">
        <v>0</v>
      </c>
      <c r="AA140" s="125" t="s">
        <v>38</v>
      </c>
      <c r="AB140" s="125" t="s">
        <v>38</v>
      </c>
      <c r="AC140" s="129" t="s">
        <v>38</v>
      </c>
      <c r="AD140" s="629"/>
      <c r="AE140" s="585"/>
      <c r="AF140" s="357" t="s">
        <v>20</v>
      </c>
      <c r="AG140" s="124">
        <v>1000</v>
      </c>
      <c r="AH140" s="124">
        <v>60</v>
      </c>
      <c r="AI140" s="124"/>
      <c r="AJ140" s="125"/>
      <c r="AK140" s="125"/>
      <c r="AL140" s="129"/>
      <c r="AM140" s="336"/>
      <c r="AN140" s="335"/>
    </row>
    <row r="141" spans="1:40" x14ac:dyDescent="0.25">
      <c r="A141" s="369"/>
      <c r="B141" s="877"/>
      <c r="C141" s="357" t="s">
        <v>21</v>
      </c>
      <c r="D141" s="124">
        <v>1000</v>
      </c>
      <c r="E141" s="124">
        <f t="shared" si="8"/>
        <v>110</v>
      </c>
      <c r="F141" s="124">
        <v>0</v>
      </c>
      <c r="G141" s="125" t="s">
        <v>38</v>
      </c>
      <c r="H141" s="125" t="s">
        <v>38</v>
      </c>
      <c r="I141" s="129" t="s">
        <v>38</v>
      </c>
      <c r="J141" s="125"/>
      <c r="K141" s="358"/>
      <c r="L141" s="585"/>
      <c r="M141" s="357" t="s">
        <v>21</v>
      </c>
      <c r="N141" s="124">
        <v>1000</v>
      </c>
      <c r="O141" s="124">
        <v>0</v>
      </c>
      <c r="P141" s="124">
        <v>0</v>
      </c>
      <c r="Q141" s="125" t="s">
        <v>38</v>
      </c>
      <c r="R141" s="125" t="s">
        <v>38</v>
      </c>
      <c r="S141" s="129" t="s">
        <v>38</v>
      </c>
      <c r="T141" s="125"/>
      <c r="U141" s="358"/>
      <c r="V141" s="585"/>
      <c r="W141" s="357" t="s">
        <v>21</v>
      </c>
      <c r="X141" s="124">
        <v>1000</v>
      </c>
      <c r="Y141" s="124">
        <f>Y142+10</f>
        <v>30</v>
      </c>
      <c r="Z141" s="124">
        <v>0</v>
      </c>
      <c r="AA141" s="125" t="s">
        <v>38</v>
      </c>
      <c r="AB141" s="125" t="s">
        <v>38</v>
      </c>
      <c r="AC141" s="129" t="s">
        <v>38</v>
      </c>
      <c r="AD141" s="629"/>
      <c r="AE141" s="585"/>
      <c r="AF141" s="357" t="s">
        <v>21</v>
      </c>
      <c r="AG141" s="124">
        <v>1000</v>
      </c>
      <c r="AH141" s="124">
        <v>50</v>
      </c>
      <c r="AI141" s="124"/>
      <c r="AJ141" s="125"/>
      <c r="AK141" s="125"/>
      <c r="AL141" s="129"/>
      <c r="AM141" s="336"/>
      <c r="AN141" s="335"/>
    </row>
    <row r="142" spans="1:40" x14ac:dyDescent="0.25">
      <c r="A142" s="369"/>
      <c r="B142" s="877"/>
      <c r="C142" s="357" t="s">
        <v>22</v>
      </c>
      <c r="D142" s="124">
        <v>1000</v>
      </c>
      <c r="E142" s="124">
        <f t="shared" si="8"/>
        <v>100</v>
      </c>
      <c r="F142" s="124">
        <v>0</v>
      </c>
      <c r="G142" s="125" t="s">
        <v>38</v>
      </c>
      <c r="H142" s="125" t="s">
        <v>38</v>
      </c>
      <c r="I142" s="129" t="s">
        <v>38</v>
      </c>
      <c r="J142" s="125"/>
      <c r="K142" s="358"/>
      <c r="L142" s="585"/>
      <c r="M142" s="357" t="s">
        <v>22</v>
      </c>
      <c r="N142" s="124">
        <v>1000</v>
      </c>
      <c r="O142" s="124">
        <f t="shared" ref="O142:O148" si="9">O143+10</f>
        <v>140</v>
      </c>
      <c r="P142" s="124">
        <v>0</v>
      </c>
      <c r="Q142" s="125" t="s">
        <v>38</v>
      </c>
      <c r="R142" s="125" t="s">
        <v>38</v>
      </c>
      <c r="S142" s="129" t="s">
        <v>38</v>
      </c>
      <c r="T142" s="125"/>
      <c r="U142" s="358"/>
      <c r="V142" s="585"/>
      <c r="W142" s="357" t="s">
        <v>22</v>
      </c>
      <c r="X142" s="124">
        <v>1000</v>
      </c>
      <c r="Y142" s="124">
        <f>Y143+10</f>
        <v>20</v>
      </c>
      <c r="Z142" s="124">
        <v>0</v>
      </c>
      <c r="AA142" s="125" t="s">
        <v>38</v>
      </c>
      <c r="AB142" s="125" t="s">
        <v>38</v>
      </c>
      <c r="AC142" s="129" t="s">
        <v>38</v>
      </c>
      <c r="AD142" s="629"/>
      <c r="AE142" s="585"/>
      <c r="AF142" s="357" t="s">
        <v>22</v>
      </c>
      <c r="AG142" s="124">
        <v>1000</v>
      </c>
      <c r="AH142" s="124">
        <v>40</v>
      </c>
      <c r="AI142" s="124"/>
      <c r="AJ142" s="125"/>
      <c r="AK142" s="125"/>
      <c r="AL142" s="129"/>
      <c r="AM142" s="336"/>
      <c r="AN142" s="335"/>
    </row>
    <row r="143" spans="1:40" x14ac:dyDescent="0.25">
      <c r="A143" s="369"/>
      <c r="B143" s="877"/>
      <c r="C143" s="357" t="s">
        <v>23</v>
      </c>
      <c r="D143" s="124">
        <v>1000</v>
      </c>
      <c r="E143" s="124">
        <f t="shared" si="8"/>
        <v>90</v>
      </c>
      <c r="F143" s="124">
        <v>0</v>
      </c>
      <c r="G143" s="125" t="s">
        <v>38</v>
      </c>
      <c r="H143" s="125" t="s">
        <v>38</v>
      </c>
      <c r="I143" s="129" t="s">
        <v>38</v>
      </c>
      <c r="J143" s="125"/>
      <c r="K143" s="358"/>
      <c r="L143" s="585"/>
      <c r="M143" s="357" t="s">
        <v>23</v>
      </c>
      <c r="N143" s="124">
        <v>1000</v>
      </c>
      <c r="O143" s="124">
        <f t="shared" si="9"/>
        <v>130</v>
      </c>
      <c r="P143" s="124">
        <v>0</v>
      </c>
      <c r="Q143" s="125" t="s">
        <v>38</v>
      </c>
      <c r="R143" s="125" t="s">
        <v>38</v>
      </c>
      <c r="S143" s="129" t="s">
        <v>38</v>
      </c>
      <c r="T143" s="125"/>
      <c r="U143" s="358"/>
      <c r="V143" s="585"/>
      <c r="W143" s="357" t="s">
        <v>23</v>
      </c>
      <c r="X143" s="124">
        <v>1000</v>
      </c>
      <c r="Y143" s="124">
        <f>Y144+10</f>
        <v>10</v>
      </c>
      <c r="Z143" s="124">
        <v>0</v>
      </c>
      <c r="AA143" s="125" t="s">
        <v>38</v>
      </c>
      <c r="AB143" s="125" t="s">
        <v>38</v>
      </c>
      <c r="AC143" s="129" t="s">
        <v>38</v>
      </c>
      <c r="AD143" s="629"/>
      <c r="AE143" s="585"/>
      <c r="AF143" s="357" t="s">
        <v>23</v>
      </c>
      <c r="AG143" s="124">
        <v>1000</v>
      </c>
      <c r="AH143" s="124">
        <v>30</v>
      </c>
      <c r="AI143" s="124"/>
      <c r="AJ143" s="125"/>
      <c r="AK143" s="125"/>
      <c r="AL143" s="129"/>
      <c r="AM143" s="336"/>
      <c r="AN143" s="335"/>
    </row>
    <row r="144" spans="1:40" x14ac:dyDescent="0.25">
      <c r="A144" s="369"/>
      <c r="B144" s="877"/>
      <c r="C144" s="357" t="s">
        <v>24</v>
      </c>
      <c r="D144" s="124">
        <v>1000</v>
      </c>
      <c r="E144" s="124">
        <f t="shared" si="8"/>
        <v>80</v>
      </c>
      <c r="F144" s="124">
        <v>0</v>
      </c>
      <c r="G144" s="125" t="s">
        <v>38</v>
      </c>
      <c r="H144" s="125" t="s">
        <v>38</v>
      </c>
      <c r="I144" s="129" t="s">
        <v>38</v>
      </c>
      <c r="J144" s="125"/>
      <c r="K144" s="358"/>
      <c r="L144" s="585"/>
      <c r="M144" s="357" t="s">
        <v>24</v>
      </c>
      <c r="N144" s="124">
        <v>1000</v>
      </c>
      <c r="O144" s="124">
        <f t="shared" si="9"/>
        <v>120</v>
      </c>
      <c r="P144" s="124">
        <v>0</v>
      </c>
      <c r="Q144" s="125" t="s">
        <v>38</v>
      </c>
      <c r="R144" s="125" t="s">
        <v>38</v>
      </c>
      <c r="S144" s="129" t="s">
        <v>38</v>
      </c>
      <c r="T144" s="125"/>
      <c r="U144" s="358"/>
      <c r="V144" s="585"/>
      <c r="W144" s="357" t="s">
        <v>24</v>
      </c>
      <c r="X144" s="124">
        <v>1000</v>
      </c>
      <c r="Y144" s="124">
        <v>0</v>
      </c>
      <c r="Z144" s="124">
        <v>15000</v>
      </c>
      <c r="AA144" s="125" t="s">
        <v>47</v>
      </c>
      <c r="AB144" s="125">
        <v>2433</v>
      </c>
      <c r="AC144" s="129">
        <v>44731</v>
      </c>
      <c r="AD144" s="629"/>
      <c r="AE144" s="585"/>
      <c r="AF144" s="357" t="s">
        <v>24</v>
      </c>
      <c r="AG144" s="124">
        <v>1000</v>
      </c>
      <c r="AH144" s="124">
        <v>20</v>
      </c>
      <c r="AI144" s="124"/>
      <c r="AJ144" s="125"/>
      <c r="AK144" s="125"/>
      <c r="AL144" s="129"/>
      <c r="AM144" s="336"/>
      <c r="AN144" s="335"/>
    </row>
    <row r="145" spans="1:40" x14ac:dyDescent="0.25">
      <c r="A145" s="369"/>
      <c r="B145" s="877"/>
      <c r="C145" s="357" t="s">
        <v>25</v>
      </c>
      <c r="D145" s="124">
        <v>1000</v>
      </c>
      <c r="E145" s="124">
        <f t="shared" si="8"/>
        <v>70</v>
      </c>
      <c r="F145" s="124">
        <v>0</v>
      </c>
      <c r="G145" s="125" t="s">
        <v>38</v>
      </c>
      <c r="H145" s="125" t="s">
        <v>38</v>
      </c>
      <c r="I145" s="129" t="s">
        <v>38</v>
      </c>
      <c r="J145" s="125"/>
      <c r="K145" s="358"/>
      <c r="L145" s="585"/>
      <c r="M145" s="357" t="s">
        <v>25</v>
      </c>
      <c r="N145" s="124">
        <v>1000</v>
      </c>
      <c r="O145" s="124">
        <f t="shared" si="9"/>
        <v>110</v>
      </c>
      <c r="P145" s="124">
        <v>0</v>
      </c>
      <c r="Q145" s="125" t="s">
        <v>38</v>
      </c>
      <c r="R145" s="125" t="s">
        <v>38</v>
      </c>
      <c r="S145" s="129" t="s">
        <v>38</v>
      </c>
      <c r="T145" s="125"/>
      <c r="U145" s="358"/>
      <c r="V145" s="585"/>
      <c r="W145" s="357" t="s">
        <v>25</v>
      </c>
      <c r="X145" s="124">
        <v>1000</v>
      </c>
      <c r="Y145" s="124">
        <f>Y146+10</f>
        <v>10</v>
      </c>
      <c r="Z145" s="124">
        <v>0</v>
      </c>
      <c r="AA145" s="125" t="s">
        <v>38</v>
      </c>
      <c r="AB145" s="125" t="s">
        <v>38</v>
      </c>
      <c r="AC145" s="129" t="s">
        <v>38</v>
      </c>
      <c r="AD145" s="629"/>
      <c r="AE145" s="585"/>
      <c r="AF145" s="357" t="s">
        <v>25</v>
      </c>
      <c r="AG145" s="124">
        <v>1000</v>
      </c>
      <c r="AH145" s="124">
        <v>10</v>
      </c>
      <c r="AI145" s="124"/>
      <c r="AJ145" s="125"/>
      <c r="AK145" s="125"/>
      <c r="AL145" s="129"/>
      <c r="AM145" s="336"/>
      <c r="AN145" s="335"/>
    </row>
    <row r="146" spans="1:40" x14ac:dyDescent="0.25">
      <c r="A146" s="369"/>
      <c r="B146" s="877"/>
      <c r="C146" s="357" t="s">
        <v>26</v>
      </c>
      <c r="D146" s="124">
        <v>1000</v>
      </c>
      <c r="E146" s="124">
        <f t="shared" si="8"/>
        <v>60</v>
      </c>
      <c r="F146" s="124">
        <v>0</v>
      </c>
      <c r="G146" s="125" t="s">
        <v>38</v>
      </c>
      <c r="H146" s="125" t="s">
        <v>38</v>
      </c>
      <c r="I146" s="129" t="s">
        <v>38</v>
      </c>
      <c r="J146" s="125"/>
      <c r="K146" s="358"/>
      <c r="L146" s="585"/>
      <c r="M146" s="357" t="s">
        <v>26</v>
      </c>
      <c r="N146" s="124">
        <v>1000</v>
      </c>
      <c r="O146" s="124">
        <f t="shared" si="9"/>
        <v>100</v>
      </c>
      <c r="P146" s="124">
        <v>0</v>
      </c>
      <c r="Q146" s="125" t="s">
        <v>38</v>
      </c>
      <c r="R146" s="125" t="s">
        <v>38</v>
      </c>
      <c r="S146" s="129" t="s">
        <v>38</v>
      </c>
      <c r="T146" s="125"/>
      <c r="U146" s="358"/>
      <c r="V146" s="585"/>
      <c r="W146" s="357" t="s">
        <v>26</v>
      </c>
      <c r="X146" s="124">
        <v>1000</v>
      </c>
      <c r="Y146" s="124">
        <v>0</v>
      </c>
      <c r="Z146" s="124">
        <v>7970</v>
      </c>
      <c r="AA146" s="125" t="s">
        <v>47</v>
      </c>
      <c r="AB146" s="125">
        <v>2657</v>
      </c>
      <c r="AC146" s="129">
        <v>44794</v>
      </c>
      <c r="AD146" s="629"/>
      <c r="AE146" s="585"/>
      <c r="AF146" s="357" t="s">
        <v>26</v>
      </c>
      <c r="AG146" s="124">
        <v>1000</v>
      </c>
      <c r="AH146" s="124"/>
      <c r="AI146" s="124">
        <v>15000</v>
      </c>
      <c r="AJ146" s="125"/>
      <c r="AK146" s="125"/>
      <c r="AL146" s="129"/>
      <c r="AM146" s="336"/>
      <c r="AN146" s="335"/>
    </row>
    <row r="147" spans="1:40" x14ac:dyDescent="0.25">
      <c r="A147" s="369"/>
      <c r="B147" s="877"/>
      <c r="C147" s="357" t="s">
        <v>27</v>
      </c>
      <c r="D147" s="124">
        <v>1000</v>
      </c>
      <c r="E147" s="124">
        <f t="shared" si="8"/>
        <v>50</v>
      </c>
      <c r="F147" s="124">
        <v>0</v>
      </c>
      <c r="G147" s="125" t="s">
        <v>38</v>
      </c>
      <c r="H147" s="125" t="s">
        <v>38</v>
      </c>
      <c r="I147" s="129" t="s">
        <v>38</v>
      </c>
      <c r="J147" s="125"/>
      <c r="K147" s="358"/>
      <c r="L147" s="585"/>
      <c r="M147" s="357" t="s">
        <v>27</v>
      </c>
      <c r="N147" s="124">
        <v>1000</v>
      </c>
      <c r="O147" s="124">
        <f t="shared" si="9"/>
        <v>90</v>
      </c>
      <c r="P147" s="124">
        <v>0</v>
      </c>
      <c r="Q147" s="125" t="s">
        <v>38</v>
      </c>
      <c r="R147" s="125" t="s">
        <v>38</v>
      </c>
      <c r="S147" s="129" t="s">
        <v>38</v>
      </c>
      <c r="T147" s="125"/>
      <c r="U147" s="358"/>
      <c r="V147" s="585"/>
      <c r="W147" s="357" t="s">
        <v>27</v>
      </c>
      <c r="X147" s="124">
        <v>1000</v>
      </c>
      <c r="Y147" s="124">
        <v>0</v>
      </c>
      <c r="Z147" s="124">
        <v>0</v>
      </c>
      <c r="AA147" s="125" t="s">
        <v>38</v>
      </c>
      <c r="AB147" s="125" t="s">
        <v>38</v>
      </c>
      <c r="AC147" s="129" t="s">
        <v>38</v>
      </c>
      <c r="AD147" s="629"/>
      <c r="AE147" s="585"/>
      <c r="AF147" s="357" t="s">
        <v>27</v>
      </c>
      <c r="AG147" s="124">
        <v>1000</v>
      </c>
      <c r="AH147" s="124"/>
      <c r="AI147" s="124"/>
      <c r="AJ147" s="125"/>
      <c r="AK147" s="125"/>
      <c r="AL147" s="129"/>
      <c r="AM147" s="336"/>
      <c r="AN147" s="335"/>
    </row>
    <row r="148" spans="1:40" x14ac:dyDescent="0.25">
      <c r="A148" s="369"/>
      <c r="B148" s="877"/>
      <c r="C148" s="357" t="s">
        <v>28</v>
      </c>
      <c r="D148" s="124">
        <v>1000</v>
      </c>
      <c r="E148" s="124">
        <f t="shared" si="8"/>
        <v>40</v>
      </c>
      <c r="F148" s="124">
        <v>0</v>
      </c>
      <c r="G148" s="125" t="s">
        <v>38</v>
      </c>
      <c r="H148" s="125" t="s">
        <v>38</v>
      </c>
      <c r="I148" s="129" t="s">
        <v>38</v>
      </c>
      <c r="J148" s="125"/>
      <c r="K148" s="358"/>
      <c r="L148" s="585"/>
      <c r="M148" s="357" t="s">
        <v>28</v>
      </c>
      <c r="N148" s="124">
        <v>1000</v>
      </c>
      <c r="O148" s="124">
        <f t="shared" si="9"/>
        <v>80</v>
      </c>
      <c r="P148" s="124">
        <v>0</v>
      </c>
      <c r="Q148" s="125" t="s">
        <v>38</v>
      </c>
      <c r="R148" s="125" t="s">
        <v>38</v>
      </c>
      <c r="S148" s="129" t="s">
        <v>38</v>
      </c>
      <c r="T148" s="125"/>
      <c r="U148" s="358"/>
      <c r="V148" s="585"/>
      <c r="W148" s="357" t="s">
        <v>28</v>
      </c>
      <c r="X148" s="124">
        <v>1000</v>
      </c>
      <c r="Y148" s="124">
        <v>0</v>
      </c>
      <c r="Z148" s="124">
        <v>0</v>
      </c>
      <c r="AA148" s="125" t="s">
        <v>38</v>
      </c>
      <c r="AB148" s="125" t="s">
        <v>38</v>
      </c>
      <c r="AC148" s="129" t="s">
        <v>38</v>
      </c>
      <c r="AD148" s="629"/>
      <c r="AE148" s="585"/>
      <c r="AF148" s="357" t="s">
        <v>28</v>
      </c>
      <c r="AG148" s="124">
        <v>1000</v>
      </c>
      <c r="AH148" s="124"/>
      <c r="AI148" s="124"/>
      <c r="AJ148" s="125"/>
      <c r="AK148" s="125"/>
      <c r="AL148" s="129"/>
      <c r="AM148" s="336"/>
      <c r="AN148" s="335"/>
    </row>
    <row r="149" spans="1:40" x14ac:dyDescent="0.25">
      <c r="A149" s="369"/>
      <c r="B149" s="877"/>
      <c r="C149" s="357" t="s">
        <v>29</v>
      </c>
      <c r="D149" s="124">
        <v>1000</v>
      </c>
      <c r="E149" s="124">
        <f>E150+10</f>
        <v>30</v>
      </c>
      <c r="F149" s="124">
        <v>0</v>
      </c>
      <c r="G149" s="125" t="s">
        <v>38</v>
      </c>
      <c r="H149" s="125" t="s">
        <v>38</v>
      </c>
      <c r="I149" s="129" t="s">
        <v>38</v>
      </c>
      <c r="J149" s="125"/>
      <c r="K149" s="358"/>
      <c r="L149" s="585"/>
      <c r="M149" s="357" t="s">
        <v>29</v>
      </c>
      <c r="N149" s="124">
        <v>1000</v>
      </c>
      <c r="O149" s="124">
        <f>O150+10</f>
        <v>70</v>
      </c>
      <c r="P149" s="124">
        <v>0</v>
      </c>
      <c r="Q149" s="125" t="s">
        <v>38</v>
      </c>
      <c r="R149" s="125" t="s">
        <v>38</v>
      </c>
      <c r="S149" s="129" t="s">
        <v>38</v>
      </c>
      <c r="T149" s="125"/>
      <c r="U149" s="358"/>
      <c r="V149" s="585"/>
      <c r="W149" s="357" t="s">
        <v>29</v>
      </c>
      <c r="X149" s="124">
        <v>1000</v>
      </c>
      <c r="Y149" s="124">
        <v>0</v>
      </c>
      <c r="Z149" s="124">
        <v>0</v>
      </c>
      <c r="AA149" s="125" t="s">
        <v>38</v>
      </c>
      <c r="AB149" s="125" t="s">
        <v>38</v>
      </c>
      <c r="AC149" s="129" t="s">
        <v>38</v>
      </c>
      <c r="AD149" s="629"/>
      <c r="AE149" s="585"/>
      <c r="AF149" s="357" t="s">
        <v>29</v>
      </c>
      <c r="AG149" s="124">
        <v>1000</v>
      </c>
      <c r="AH149" s="124"/>
      <c r="AI149" s="124"/>
      <c r="AJ149" s="125"/>
      <c r="AK149" s="125"/>
      <c r="AL149" s="129"/>
      <c r="AM149" s="336"/>
      <c r="AN149" s="335"/>
    </row>
    <row r="150" spans="1:40" x14ac:dyDescent="0.25">
      <c r="A150" s="369"/>
      <c r="B150" s="877"/>
      <c r="C150" s="360" t="s">
        <v>30</v>
      </c>
      <c r="D150" s="278">
        <v>1000</v>
      </c>
      <c r="E150" s="124">
        <f>O139+10</f>
        <v>20</v>
      </c>
      <c r="F150" s="124">
        <v>0</v>
      </c>
      <c r="G150" s="125" t="s">
        <v>38</v>
      </c>
      <c r="H150" s="125" t="s">
        <v>38</v>
      </c>
      <c r="I150" s="129" t="s">
        <v>38</v>
      </c>
      <c r="J150" s="361"/>
      <c r="K150" s="362"/>
      <c r="L150" s="586"/>
      <c r="M150" s="360" t="s">
        <v>30</v>
      </c>
      <c r="N150" s="278">
        <v>1000</v>
      </c>
      <c r="O150" s="124">
        <f>Y139+10</f>
        <v>60</v>
      </c>
      <c r="P150" s="124">
        <v>0</v>
      </c>
      <c r="Q150" s="125" t="s">
        <v>38</v>
      </c>
      <c r="R150" s="125" t="s">
        <v>38</v>
      </c>
      <c r="S150" s="129" t="s">
        <v>38</v>
      </c>
      <c r="T150" s="125"/>
      <c r="U150" s="358"/>
      <c r="V150" s="586"/>
      <c r="W150" s="360" t="s">
        <v>30</v>
      </c>
      <c r="X150" s="124">
        <v>1000</v>
      </c>
      <c r="Y150" s="124">
        <v>0</v>
      </c>
      <c r="Z150" s="124">
        <v>0</v>
      </c>
      <c r="AA150" s="125" t="s">
        <v>38</v>
      </c>
      <c r="AB150" s="125" t="s">
        <v>38</v>
      </c>
      <c r="AC150" s="129" t="s">
        <v>38</v>
      </c>
      <c r="AD150" s="629"/>
      <c r="AE150" s="586"/>
      <c r="AF150" s="360" t="s">
        <v>30</v>
      </c>
      <c r="AG150" s="124">
        <v>1000</v>
      </c>
      <c r="AH150" s="124"/>
      <c r="AI150" s="124"/>
      <c r="AJ150" s="125"/>
      <c r="AK150" s="125"/>
      <c r="AL150" s="129"/>
      <c r="AM150" s="338"/>
      <c r="AN150" s="339"/>
    </row>
    <row r="151" spans="1:40" ht="21" x14ac:dyDescent="0.25">
      <c r="A151" s="370"/>
      <c r="B151" s="878"/>
      <c r="C151" s="364"/>
      <c r="D151" s="365">
        <f>SUM(D139:D150)</f>
        <v>12000</v>
      </c>
      <c r="E151" s="365">
        <f>SUM(E139:E150)</f>
        <v>900</v>
      </c>
      <c r="F151" s="365">
        <f>SUM(F139:F150)</f>
        <v>0</v>
      </c>
      <c r="G151" s="340"/>
      <c r="H151" s="340"/>
      <c r="I151" s="366"/>
      <c r="J151" s="340"/>
      <c r="K151" s="367"/>
      <c r="L151" s="587"/>
      <c r="M151" s="364"/>
      <c r="N151" s="365">
        <f>SUM(N138:N150)</f>
        <v>24000</v>
      </c>
      <c r="O151" s="365">
        <f>SUM(O138:O150)</f>
        <v>1810</v>
      </c>
      <c r="P151" s="365">
        <f>SUM(P138:P150)</f>
        <v>15000</v>
      </c>
      <c r="Q151" s="340"/>
      <c r="R151" s="340"/>
      <c r="S151" s="340"/>
      <c r="T151" s="340"/>
      <c r="U151" s="367"/>
      <c r="V151" s="587"/>
      <c r="W151" s="364"/>
      <c r="X151" s="365">
        <f>SUM(X138:X150)</f>
        <v>36000</v>
      </c>
      <c r="Y151" s="365">
        <f>SUM(Y138:Y150)</f>
        <v>1970</v>
      </c>
      <c r="Z151" s="365">
        <f>SUM(Z138:Z150)</f>
        <v>37970</v>
      </c>
      <c r="AA151" s="340"/>
      <c r="AB151" s="340"/>
      <c r="AC151" s="340"/>
      <c r="AD151" s="340"/>
      <c r="AE151" s="587"/>
      <c r="AF151" s="364"/>
      <c r="AG151" s="365">
        <f>SUM(AG138:AG150)</f>
        <v>48000</v>
      </c>
      <c r="AH151" s="365">
        <f>SUM(AH138:AH150)</f>
        <v>2250</v>
      </c>
      <c r="AI151" s="365">
        <f>SUM(AI138:AI150)</f>
        <v>52970</v>
      </c>
      <c r="AJ151" s="340"/>
      <c r="AK151" s="340"/>
      <c r="AL151" s="340"/>
      <c r="AM151" s="365"/>
      <c r="AN151" s="340"/>
    </row>
    <row r="152" spans="1:40" x14ac:dyDescent="0.25">
      <c r="A152" s="337"/>
      <c r="B152" s="330"/>
      <c r="C152" s="344"/>
      <c r="D152" s="345"/>
      <c r="E152" s="345"/>
      <c r="F152" s="345"/>
      <c r="G152" s="346"/>
      <c r="H152" s="346"/>
      <c r="I152" s="347"/>
      <c r="J152" s="346"/>
      <c r="K152" s="346"/>
      <c r="L152" s="588"/>
      <c r="M152" s="346"/>
      <c r="N152" s="345"/>
      <c r="O152" s="345"/>
      <c r="P152" s="345"/>
      <c r="Q152" s="346"/>
      <c r="R152" s="346"/>
      <c r="S152" s="346"/>
      <c r="T152" s="346"/>
      <c r="U152" s="346"/>
      <c r="V152" s="588"/>
      <c r="W152" s="346"/>
      <c r="X152" s="345"/>
      <c r="Y152" s="345"/>
      <c r="Z152" s="345"/>
      <c r="AA152" s="346"/>
      <c r="AB152" s="346"/>
      <c r="AC152" s="346"/>
      <c r="AD152" s="346"/>
      <c r="AE152" s="588"/>
      <c r="AF152" s="346"/>
      <c r="AG152" s="345"/>
      <c r="AH152" s="345"/>
      <c r="AI152" s="345"/>
      <c r="AJ152" s="346"/>
      <c r="AK152" s="346"/>
      <c r="AL152" s="346"/>
      <c r="AM152" s="778"/>
      <c r="AN152" s="348"/>
    </row>
    <row r="153" spans="1:40" ht="21" x14ac:dyDescent="0.25">
      <c r="A153" s="337"/>
      <c r="B153" s="331"/>
      <c r="C153" s="350"/>
      <c r="D153" s="351"/>
      <c r="E153" s="352"/>
      <c r="F153" s="353"/>
      <c r="G153" s="352"/>
      <c r="H153" s="353"/>
      <c r="I153" s="353"/>
      <c r="J153" s="353"/>
      <c r="K153" s="354"/>
      <c r="L153" s="584"/>
      <c r="M153" s="355" t="s">
        <v>42</v>
      </c>
      <c r="N153" s="356">
        <f>D166</f>
        <v>11500</v>
      </c>
      <c r="O153" s="356">
        <f>E166</f>
        <v>0</v>
      </c>
      <c r="P153" s="356">
        <f>F166</f>
        <v>12000</v>
      </c>
      <c r="Q153" s="352"/>
      <c r="R153" s="353"/>
      <c r="S153" s="353"/>
      <c r="T153" s="353"/>
      <c r="U153" s="354"/>
      <c r="V153" s="584"/>
      <c r="W153" s="355" t="s">
        <v>42</v>
      </c>
      <c r="X153" s="356">
        <f>N166</f>
        <v>23000</v>
      </c>
      <c r="Y153" s="356">
        <f>O166</f>
        <v>0</v>
      </c>
      <c r="Z153" s="356">
        <f>P166</f>
        <v>23500</v>
      </c>
      <c r="AA153" s="352"/>
      <c r="AB153" s="353"/>
      <c r="AC153" s="353"/>
      <c r="AD153" s="353"/>
      <c r="AE153" s="584"/>
      <c r="AF153" s="355" t="s">
        <v>42</v>
      </c>
      <c r="AG153" s="356">
        <f>X166</f>
        <v>34500</v>
      </c>
      <c r="AH153" s="356">
        <f>Y166</f>
        <v>0</v>
      </c>
      <c r="AI153" s="356">
        <f>Z166</f>
        <v>35000</v>
      </c>
      <c r="AJ153" s="352"/>
      <c r="AK153" s="353"/>
      <c r="AL153" s="353"/>
      <c r="AM153" s="776" t="s">
        <v>221</v>
      </c>
      <c r="AN153" s="183" t="s">
        <v>36</v>
      </c>
    </row>
    <row r="154" spans="1:40" x14ac:dyDescent="0.25">
      <c r="A154" s="368" t="s">
        <v>800</v>
      </c>
      <c r="B154" s="332">
        <v>107</v>
      </c>
      <c r="C154" s="357" t="s">
        <v>19</v>
      </c>
      <c r="D154" s="124">
        <v>1000</v>
      </c>
      <c r="E154" s="124">
        <v>0</v>
      </c>
      <c r="F154" s="124">
        <v>12000</v>
      </c>
      <c r="G154" s="125" t="s">
        <v>38</v>
      </c>
      <c r="H154" s="125">
        <v>68</v>
      </c>
      <c r="I154" s="129">
        <v>43850</v>
      </c>
      <c r="J154" s="125"/>
      <c r="K154" s="358"/>
      <c r="L154" s="589"/>
      <c r="M154" s="357" t="s">
        <v>19</v>
      </c>
      <c r="N154" s="124">
        <v>1000</v>
      </c>
      <c r="O154" s="124">
        <v>0</v>
      </c>
      <c r="P154" s="124">
        <v>11500</v>
      </c>
      <c r="Q154" s="125" t="s">
        <v>38</v>
      </c>
      <c r="R154" s="125">
        <v>773</v>
      </c>
      <c r="S154" s="129">
        <v>44221</v>
      </c>
      <c r="T154" s="125"/>
      <c r="U154" s="358"/>
      <c r="V154" s="589"/>
      <c r="W154" s="357" t="s">
        <v>19</v>
      </c>
      <c r="X154" s="124">
        <v>1000</v>
      </c>
      <c r="Y154" s="124">
        <v>0</v>
      </c>
      <c r="Z154" s="124">
        <v>11500</v>
      </c>
      <c r="AA154" s="125" t="s">
        <v>47</v>
      </c>
      <c r="AB154" s="125">
        <v>1811</v>
      </c>
      <c r="AC154" s="129">
        <v>44568</v>
      </c>
      <c r="AD154" s="426"/>
      <c r="AE154" s="589"/>
      <c r="AF154" s="357" t="s">
        <v>19</v>
      </c>
      <c r="AG154" s="124">
        <v>1000</v>
      </c>
      <c r="AH154" s="124"/>
      <c r="AI154" s="124">
        <v>3000</v>
      </c>
      <c r="AJ154" s="125" t="s">
        <v>47</v>
      </c>
      <c r="AK154" s="125">
        <v>3270</v>
      </c>
      <c r="AL154" s="129">
        <v>44933</v>
      </c>
      <c r="AM154" s="333">
        <f>AG166+AH166-AI166</f>
        <v>-3500</v>
      </c>
      <c r="AN154" s="342" t="s">
        <v>969</v>
      </c>
    </row>
    <row r="155" spans="1:40" ht="21" customHeight="1" x14ac:dyDescent="0.25">
      <c r="A155" s="369"/>
      <c r="B155" s="877" t="s">
        <v>271</v>
      </c>
      <c r="C155" s="357" t="s">
        <v>20</v>
      </c>
      <c r="D155" s="124">
        <v>1000</v>
      </c>
      <c r="E155" s="124">
        <v>0</v>
      </c>
      <c r="F155" s="124">
        <v>0</v>
      </c>
      <c r="G155" s="125" t="s">
        <v>38</v>
      </c>
      <c r="H155" s="125" t="s">
        <v>38</v>
      </c>
      <c r="I155" s="129" t="s">
        <v>38</v>
      </c>
      <c r="J155" s="125"/>
      <c r="K155" s="358"/>
      <c r="L155" s="585"/>
      <c r="M155" s="357" t="s">
        <v>20</v>
      </c>
      <c r="N155" s="124">
        <v>1000</v>
      </c>
      <c r="O155" s="124">
        <v>0</v>
      </c>
      <c r="P155" s="124">
        <v>0</v>
      </c>
      <c r="Q155" s="125" t="s">
        <v>38</v>
      </c>
      <c r="R155" s="125" t="s">
        <v>38</v>
      </c>
      <c r="S155" s="129" t="s">
        <v>38</v>
      </c>
      <c r="T155" s="125"/>
      <c r="U155" s="358"/>
      <c r="V155" s="585"/>
      <c r="W155" s="357" t="s">
        <v>20</v>
      </c>
      <c r="X155" s="124">
        <v>1000</v>
      </c>
      <c r="Y155" s="124">
        <v>0</v>
      </c>
      <c r="Z155" s="124">
        <v>0</v>
      </c>
      <c r="AA155" s="125" t="s">
        <v>38</v>
      </c>
      <c r="AB155" s="125" t="s">
        <v>38</v>
      </c>
      <c r="AC155" s="129" t="s">
        <v>38</v>
      </c>
      <c r="AD155" s="629"/>
      <c r="AE155" s="585"/>
      <c r="AF155" s="357" t="s">
        <v>20</v>
      </c>
      <c r="AG155" s="124">
        <v>1000</v>
      </c>
      <c r="AH155" s="124"/>
      <c r="AI155" s="124"/>
      <c r="AJ155" s="125"/>
      <c r="AK155" s="125"/>
      <c r="AL155" s="129"/>
      <c r="AM155" s="336"/>
      <c r="AN155" s="335"/>
    </row>
    <row r="156" spans="1:40" x14ac:dyDescent="0.25">
      <c r="A156" s="369"/>
      <c r="B156" s="877"/>
      <c r="C156" s="357" t="s">
        <v>21</v>
      </c>
      <c r="D156" s="124">
        <v>1000</v>
      </c>
      <c r="E156" s="124">
        <v>0</v>
      </c>
      <c r="F156" s="124">
        <v>0</v>
      </c>
      <c r="G156" s="125" t="s">
        <v>38</v>
      </c>
      <c r="H156" s="125" t="s">
        <v>38</v>
      </c>
      <c r="I156" s="129" t="s">
        <v>38</v>
      </c>
      <c r="J156" s="125"/>
      <c r="K156" s="358"/>
      <c r="L156" s="589"/>
      <c r="M156" s="357" t="s">
        <v>21</v>
      </c>
      <c r="N156" s="124">
        <v>1000</v>
      </c>
      <c r="O156" s="124">
        <v>0</v>
      </c>
      <c r="P156" s="124">
        <v>0</v>
      </c>
      <c r="Q156" s="125" t="s">
        <v>38</v>
      </c>
      <c r="R156" s="125" t="s">
        <v>38</v>
      </c>
      <c r="S156" s="129" t="s">
        <v>38</v>
      </c>
      <c r="T156" s="125"/>
      <c r="U156" s="358"/>
      <c r="V156" s="589"/>
      <c r="W156" s="357" t="s">
        <v>21</v>
      </c>
      <c r="X156" s="124">
        <v>1000</v>
      </c>
      <c r="Y156" s="124">
        <v>0</v>
      </c>
      <c r="Z156" s="124">
        <v>0</v>
      </c>
      <c r="AA156" s="125" t="s">
        <v>38</v>
      </c>
      <c r="AB156" s="125" t="s">
        <v>38</v>
      </c>
      <c r="AC156" s="129" t="s">
        <v>38</v>
      </c>
      <c r="AD156" s="629"/>
      <c r="AE156" s="589"/>
      <c r="AF156" s="357" t="s">
        <v>21</v>
      </c>
      <c r="AG156" s="124">
        <v>1000</v>
      </c>
      <c r="AH156" s="124"/>
      <c r="AI156" s="124"/>
      <c r="AJ156" s="125"/>
      <c r="AK156" s="125"/>
      <c r="AL156" s="129"/>
      <c r="AM156" s="336"/>
      <c r="AN156" s="335" t="s">
        <v>849</v>
      </c>
    </row>
    <row r="157" spans="1:40" x14ac:dyDescent="0.25">
      <c r="A157" s="369"/>
      <c r="B157" s="877"/>
      <c r="C157" s="357" t="s">
        <v>22</v>
      </c>
      <c r="D157" s="124">
        <v>1000</v>
      </c>
      <c r="E157" s="124">
        <v>0</v>
      </c>
      <c r="F157" s="124">
        <v>0</v>
      </c>
      <c r="G157" s="125" t="s">
        <v>38</v>
      </c>
      <c r="H157" s="125" t="s">
        <v>38</v>
      </c>
      <c r="I157" s="129" t="s">
        <v>38</v>
      </c>
      <c r="J157" s="125"/>
      <c r="K157" s="358"/>
      <c r="L157" s="585"/>
      <c r="M157" s="357" t="s">
        <v>22</v>
      </c>
      <c r="N157" s="124">
        <v>1000</v>
      </c>
      <c r="O157" s="124">
        <v>0</v>
      </c>
      <c r="P157" s="124">
        <v>0</v>
      </c>
      <c r="Q157" s="125" t="s">
        <v>38</v>
      </c>
      <c r="R157" s="125" t="s">
        <v>38</v>
      </c>
      <c r="S157" s="129" t="s">
        <v>38</v>
      </c>
      <c r="T157" s="125"/>
      <c r="U157" s="358"/>
      <c r="V157" s="585"/>
      <c r="W157" s="357" t="s">
        <v>22</v>
      </c>
      <c r="X157" s="124">
        <v>1000</v>
      </c>
      <c r="Y157" s="124">
        <v>0</v>
      </c>
      <c r="Z157" s="124">
        <v>0</v>
      </c>
      <c r="AA157" s="125" t="s">
        <v>38</v>
      </c>
      <c r="AB157" s="125" t="s">
        <v>38</v>
      </c>
      <c r="AC157" s="129" t="s">
        <v>38</v>
      </c>
      <c r="AD157" s="629"/>
      <c r="AE157" s="585"/>
      <c r="AF157" s="357" t="s">
        <v>22</v>
      </c>
      <c r="AG157" s="124">
        <v>1000</v>
      </c>
      <c r="AH157" s="124"/>
      <c r="AI157" s="124">
        <v>12000</v>
      </c>
      <c r="AJ157" s="125" t="s">
        <v>47</v>
      </c>
      <c r="AK157" s="125">
        <v>3678</v>
      </c>
      <c r="AL157" s="129">
        <v>45026</v>
      </c>
      <c r="AM157" s="336"/>
      <c r="AN157" s="335"/>
    </row>
    <row r="158" spans="1:40" x14ac:dyDescent="0.25">
      <c r="A158" s="369"/>
      <c r="B158" s="877"/>
      <c r="C158" s="357" t="s">
        <v>23</v>
      </c>
      <c r="D158" s="124">
        <v>1000</v>
      </c>
      <c r="E158" s="124">
        <v>0</v>
      </c>
      <c r="F158" s="124">
        <v>0</v>
      </c>
      <c r="G158" s="125" t="s">
        <v>38</v>
      </c>
      <c r="H158" s="125" t="s">
        <v>38</v>
      </c>
      <c r="I158" s="129" t="s">
        <v>38</v>
      </c>
      <c r="J158" s="125"/>
      <c r="K158" s="358"/>
      <c r="L158" s="585"/>
      <c r="M158" s="357" t="s">
        <v>23</v>
      </c>
      <c r="N158" s="124">
        <v>1000</v>
      </c>
      <c r="O158" s="124">
        <v>0</v>
      </c>
      <c r="P158" s="124">
        <v>0</v>
      </c>
      <c r="Q158" s="125" t="s">
        <v>38</v>
      </c>
      <c r="R158" s="125" t="s">
        <v>38</v>
      </c>
      <c r="S158" s="129" t="s">
        <v>38</v>
      </c>
      <c r="T158" s="125"/>
      <c r="U158" s="358"/>
      <c r="V158" s="585"/>
      <c r="W158" s="357" t="s">
        <v>23</v>
      </c>
      <c r="X158" s="124">
        <v>1000</v>
      </c>
      <c r="Y158" s="124">
        <v>0</v>
      </c>
      <c r="Z158" s="124">
        <v>0</v>
      </c>
      <c r="AA158" s="125" t="s">
        <v>38</v>
      </c>
      <c r="AB158" s="125" t="s">
        <v>38</v>
      </c>
      <c r="AC158" s="129" t="s">
        <v>38</v>
      </c>
      <c r="AD158" s="629"/>
      <c r="AE158" s="585"/>
      <c r="AF158" s="357" t="s">
        <v>23</v>
      </c>
      <c r="AG158" s="124">
        <v>1000</v>
      </c>
      <c r="AH158" s="124"/>
      <c r="AI158" s="124"/>
      <c r="AJ158" s="125"/>
      <c r="AK158" s="125"/>
      <c r="AL158" s="129"/>
      <c r="AM158" s="336"/>
      <c r="AN158" s="335"/>
    </row>
    <row r="159" spans="1:40" x14ac:dyDescent="0.25">
      <c r="A159" s="369"/>
      <c r="B159" s="877"/>
      <c r="C159" s="357" t="s">
        <v>24</v>
      </c>
      <c r="D159" s="124">
        <v>1000</v>
      </c>
      <c r="E159" s="124">
        <v>0</v>
      </c>
      <c r="F159" s="124">
        <v>0</v>
      </c>
      <c r="G159" s="125" t="s">
        <v>38</v>
      </c>
      <c r="H159" s="125" t="s">
        <v>38</v>
      </c>
      <c r="I159" s="129" t="s">
        <v>38</v>
      </c>
      <c r="J159" s="125"/>
      <c r="K159" s="358"/>
      <c r="L159" s="585"/>
      <c r="M159" s="357" t="s">
        <v>24</v>
      </c>
      <c r="N159" s="124">
        <v>1000</v>
      </c>
      <c r="O159" s="124">
        <v>0</v>
      </c>
      <c r="P159" s="124">
        <v>0</v>
      </c>
      <c r="Q159" s="125" t="s">
        <v>38</v>
      </c>
      <c r="R159" s="125" t="s">
        <v>38</v>
      </c>
      <c r="S159" s="129" t="s">
        <v>38</v>
      </c>
      <c r="T159" s="125"/>
      <c r="U159" s="358"/>
      <c r="V159" s="585"/>
      <c r="W159" s="357" t="s">
        <v>24</v>
      </c>
      <c r="X159" s="124">
        <v>1000</v>
      </c>
      <c r="Y159" s="124">
        <v>0</v>
      </c>
      <c r="Z159" s="124">
        <v>0</v>
      </c>
      <c r="AA159" s="125" t="s">
        <v>38</v>
      </c>
      <c r="AB159" s="125" t="s">
        <v>38</v>
      </c>
      <c r="AC159" s="129" t="s">
        <v>38</v>
      </c>
      <c r="AD159" s="629"/>
      <c r="AE159" s="585"/>
      <c r="AF159" s="357" t="s">
        <v>24</v>
      </c>
      <c r="AG159" s="124">
        <v>1000</v>
      </c>
      <c r="AH159" s="124"/>
      <c r="AI159" s="124"/>
      <c r="AJ159" s="125"/>
      <c r="AK159" s="125"/>
      <c r="AL159" s="129"/>
      <c r="AM159" s="336"/>
      <c r="AN159" s="335"/>
    </row>
    <row r="160" spans="1:40" x14ac:dyDescent="0.25">
      <c r="A160" s="369"/>
      <c r="B160" s="877"/>
      <c r="C160" s="357" t="s">
        <v>25</v>
      </c>
      <c r="D160" s="124">
        <v>1000</v>
      </c>
      <c r="E160" s="124">
        <v>0</v>
      </c>
      <c r="F160" s="124">
        <v>0</v>
      </c>
      <c r="G160" s="125" t="s">
        <v>38</v>
      </c>
      <c r="H160" s="125" t="s">
        <v>38</v>
      </c>
      <c r="I160" s="129" t="s">
        <v>38</v>
      </c>
      <c r="J160" s="125"/>
      <c r="K160" s="358"/>
      <c r="L160" s="585"/>
      <c r="M160" s="357" t="s">
        <v>25</v>
      </c>
      <c r="N160" s="124">
        <v>1000</v>
      </c>
      <c r="O160" s="124">
        <v>0</v>
      </c>
      <c r="P160" s="124">
        <v>0</v>
      </c>
      <c r="Q160" s="125" t="s">
        <v>38</v>
      </c>
      <c r="R160" s="125" t="s">
        <v>38</v>
      </c>
      <c r="S160" s="129" t="s">
        <v>38</v>
      </c>
      <c r="T160" s="125"/>
      <c r="U160" s="358"/>
      <c r="V160" s="585"/>
      <c r="W160" s="357" t="s">
        <v>25</v>
      </c>
      <c r="X160" s="124">
        <v>1000</v>
      </c>
      <c r="Y160" s="124">
        <v>0</v>
      </c>
      <c r="Z160" s="124">
        <v>0</v>
      </c>
      <c r="AA160" s="125" t="s">
        <v>38</v>
      </c>
      <c r="AB160" s="125" t="s">
        <v>38</v>
      </c>
      <c r="AC160" s="129" t="s">
        <v>38</v>
      </c>
      <c r="AD160" s="629"/>
      <c r="AE160" s="585"/>
      <c r="AF160" s="357" t="s">
        <v>25</v>
      </c>
      <c r="AG160" s="124">
        <v>1000</v>
      </c>
      <c r="AH160" s="124"/>
      <c r="AI160" s="124"/>
      <c r="AJ160" s="125"/>
      <c r="AK160" s="125"/>
      <c r="AL160" s="129"/>
      <c r="AM160" s="336"/>
      <c r="AN160" s="335"/>
    </row>
    <row r="161" spans="1:40" x14ac:dyDescent="0.25">
      <c r="A161" s="369"/>
      <c r="B161" s="877"/>
      <c r="C161" s="357" t="s">
        <v>26</v>
      </c>
      <c r="D161" s="124">
        <v>1000</v>
      </c>
      <c r="E161" s="124">
        <v>0</v>
      </c>
      <c r="F161" s="124">
        <v>0</v>
      </c>
      <c r="G161" s="125" t="s">
        <v>38</v>
      </c>
      <c r="H161" s="125" t="s">
        <v>38</v>
      </c>
      <c r="I161" s="129" t="s">
        <v>38</v>
      </c>
      <c r="J161" s="125"/>
      <c r="K161" s="358"/>
      <c r="L161" s="585"/>
      <c r="M161" s="357" t="s">
        <v>26</v>
      </c>
      <c r="N161" s="124">
        <v>1000</v>
      </c>
      <c r="O161" s="124">
        <v>0</v>
      </c>
      <c r="P161" s="124">
        <v>0</v>
      </c>
      <c r="Q161" s="125" t="s">
        <v>38</v>
      </c>
      <c r="R161" s="125" t="s">
        <v>38</v>
      </c>
      <c r="S161" s="129" t="s">
        <v>38</v>
      </c>
      <c r="T161" s="125"/>
      <c r="U161" s="358"/>
      <c r="V161" s="585"/>
      <c r="W161" s="357" t="s">
        <v>26</v>
      </c>
      <c r="X161" s="124">
        <v>1000</v>
      </c>
      <c r="Y161" s="124">
        <v>0</v>
      </c>
      <c r="Z161" s="124">
        <v>0</v>
      </c>
      <c r="AA161" s="125" t="s">
        <v>38</v>
      </c>
      <c r="AB161" s="125" t="s">
        <v>38</v>
      </c>
      <c r="AC161" s="129" t="s">
        <v>38</v>
      </c>
      <c r="AD161" s="629"/>
      <c r="AE161" s="585"/>
      <c r="AF161" s="357" t="s">
        <v>26</v>
      </c>
      <c r="AG161" s="124">
        <v>1000</v>
      </c>
      <c r="AH161" s="124"/>
      <c r="AI161" s="124"/>
      <c r="AJ161" s="125"/>
      <c r="AK161" s="125"/>
      <c r="AL161" s="129"/>
      <c r="AM161" s="336"/>
      <c r="AN161" s="335"/>
    </row>
    <row r="162" spans="1:40" x14ac:dyDescent="0.25">
      <c r="A162" s="369"/>
      <c r="B162" s="877"/>
      <c r="C162" s="357" t="s">
        <v>27</v>
      </c>
      <c r="D162" s="124">
        <v>1000</v>
      </c>
      <c r="E162" s="124">
        <v>0</v>
      </c>
      <c r="F162" s="124">
        <v>0</v>
      </c>
      <c r="G162" s="125" t="s">
        <v>38</v>
      </c>
      <c r="H162" s="125" t="s">
        <v>38</v>
      </c>
      <c r="I162" s="129" t="s">
        <v>38</v>
      </c>
      <c r="J162" s="125"/>
      <c r="K162" s="358"/>
      <c r="L162" s="585"/>
      <c r="M162" s="357" t="s">
        <v>27</v>
      </c>
      <c r="N162" s="124">
        <v>1000</v>
      </c>
      <c r="O162" s="124">
        <v>0</v>
      </c>
      <c r="P162" s="124">
        <v>0</v>
      </c>
      <c r="Q162" s="125" t="s">
        <v>38</v>
      </c>
      <c r="R162" s="125" t="s">
        <v>38</v>
      </c>
      <c r="S162" s="129" t="s">
        <v>38</v>
      </c>
      <c r="T162" s="125"/>
      <c r="U162" s="358"/>
      <c r="V162" s="585"/>
      <c r="W162" s="357" t="s">
        <v>27</v>
      </c>
      <c r="X162" s="124">
        <v>1000</v>
      </c>
      <c r="Y162" s="124">
        <v>0</v>
      </c>
      <c r="Z162" s="124">
        <v>0</v>
      </c>
      <c r="AA162" s="125" t="s">
        <v>38</v>
      </c>
      <c r="AB162" s="125" t="s">
        <v>38</v>
      </c>
      <c r="AC162" s="129" t="s">
        <v>38</v>
      </c>
      <c r="AD162" s="629"/>
      <c r="AE162" s="585"/>
      <c r="AF162" s="357" t="s">
        <v>27</v>
      </c>
      <c r="AG162" s="124">
        <v>1000</v>
      </c>
      <c r="AH162" s="124"/>
      <c r="AI162" s="124"/>
      <c r="AJ162" s="125"/>
      <c r="AK162" s="125"/>
      <c r="AL162" s="129"/>
      <c r="AM162" s="336"/>
      <c r="AN162" s="335"/>
    </row>
    <row r="163" spans="1:40" x14ac:dyDescent="0.25">
      <c r="A163" s="369"/>
      <c r="B163" s="877"/>
      <c r="C163" s="357" t="s">
        <v>28</v>
      </c>
      <c r="D163" s="124">
        <v>1000</v>
      </c>
      <c r="E163" s="124">
        <v>0</v>
      </c>
      <c r="F163" s="124">
        <v>0</v>
      </c>
      <c r="G163" s="125" t="s">
        <v>38</v>
      </c>
      <c r="H163" s="125" t="s">
        <v>38</v>
      </c>
      <c r="I163" s="129" t="s">
        <v>38</v>
      </c>
      <c r="J163" s="125"/>
      <c r="K163" s="358"/>
      <c r="L163" s="611"/>
      <c r="M163" s="357" t="s">
        <v>28</v>
      </c>
      <c r="N163" s="124">
        <v>1000</v>
      </c>
      <c r="O163" s="124">
        <v>0</v>
      </c>
      <c r="P163" s="124">
        <v>0</v>
      </c>
      <c r="Q163" s="125" t="s">
        <v>38</v>
      </c>
      <c r="R163" s="125" t="s">
        <v>38</v>
      </c>
      <c r="S163" s="129" t="s">
        <v>38</v>
      </c>
      <c r="T163" s="125"/>
      <c r="U163" s="358"/>
      <c r="V163" s="611"/>
      <c r="W163" s="357" t="s">
        <v>28</v>
      </c>
      <c r="X163" s="124">
        <v>1000</v>
      </c>
      <c r="Y163" s="124">
        <v>0</v>
      </c>
      <c r="Z163" s="124">
        <v>0</v>
      </c>
      <c r="AA163" s="125" t="s">
        <v>38</v>
      </c>
      <c r="AB163" s="125" t="s">
        <v>38</v>
      </c>
      <c r="AC163" s="129" t="s">
        <v>38</v>
      </c>
      <c r="AD163" s="629"/>
      <c r="AE163" s="611"/>
      <c r="AF163" s="357" t="s">
        <v>28</v>
      </c>
      <c r="AG163" s="124">
        <v>1000</v>
      </c>
      <c r="AH163" s="124"/>
      <c r="AI163" s="124"/>
      <c r="AJ163" s="125"/>
      <c r="AK163" s="125"/>
      <c r="AL163" s="129"/>
      <c r="AM163" s="336"/>
      <c r="AN163" s="335"/>
    </row>
    <row r="164" spans="1:40" x14ac:dyDescent="0.25">
      <c r="A164" s="369"/>
      <c r="B164" s="877"/>
      <c r="C164" s="357" t="s">
        <v>29</v>
      </c>
      <c r="D164" s="124">
        <v>1000</v>
      </c>
      <c r="E164" s="124">
        <v>0</v>
      </c>
      <c r="F164" s="124">
        <v>0</v>
      </c>
      <c r="G164" s="125" t="s">
        <v>38</v>
      </c>
      <c r="H164" s="125" t="s">
        <v>38</v>
      </c>
      <c r="I164" s="129" t="s">
        <v>38</v>
      </c>
      <c r="J164" s="125"/>
      <c r="K164" s="358"/>
      <c r="L164" s="585"/>
      <c r="M164" s="357" t="s">
        <v>29</v>
      </c>
      <c r="N164" s="124">
        <v>1000</v>
      </c>
      <c r="O164" s="124">
        <v>0</v>
      </c>
      <c r="P164" s="124">
        <v>0</v>
      </c>
      <c r="Q164" s="125" t="s">
        <v>38</v>
      </c>
      <c r="R164" s="125" t="s">
        <v>38</v>
      </c>
      <c r="S164" s="129" t="s">
        <v>38</v>
      </c>
      <c r="T164" s="125"/>
      <c r="U164" s="358"/>
      <c r="V164" s="585"/>
      <c r="W164" s="357" t="s">
        <v>29</v>
      </c>
      <c r="X164" s="124">
        <v>1000</v>
      </c>
      <c r="Y164" s="124">
        <v>0</v>
      </c>
      <c r="Z164" s="124">
        <v>0</v>
      </c>
      <c r="AA164" s="125" t="s">
        <v>38</v>
      </c>
      <c r="AB164" s="125" t="s">
        <v>38</v>
      </c>
      <c r="AC164" s="129" t="s">
        <v>38</v>
      </c>
      <c r="AD164" s="629"/>
      <c r="AE164" s="585"/>
      <c r="AF164" s="357" t="s">
        <v>29</v>
      </c>
      <c r="AG164" s="124">
        <v>1000</v>
      </c>
      <c r="AH164" s="124"/>
      <c r="AI164" s="124"/>
      <c r="AJ164" s="125"/>
      <c r="AK164" s="125"/>
      <c r="AL164" s="129"/>
      <c r="AM164" s="336"/>
      <c r="AN164" s="335"/>
    </row>
    <row r="165" spans="1:40" x14ac:dyDescent="0.25">
      <c r="A165" s="369"/>
      <c r="B165" s="877"/>
      <c r="C165" s="360" t="s">
        <v>30</v>
      </c>
      <c r="D165" s="417">
        <v>500</v>
      </c>
      <c r="E165" s="124">
        <v>0</v>
      </c>
      <c r="F165" s="124">
        <v>0</v>
      </c>
      <c r="G165" s="125" t="s">
        <v>38</v>
      </c>
      <c r="H165" s="125" t="s">
        <v>38</v>
      </c>
      <c r="I165" s="129" t="s">
        <v>38</v>
      </c>
      <c r="J165" s="361"/>
      <c r="K165" s="362"/>
      <c r="L165" s="586"/>
      <c r="M165" s="360" t="s">
        <v>30</v>
      </c>
      <c r="N165" s="417">
        <v>500</v>
      </c>
      <c r="O165" s="124">
        <v>0</v>
      </c>
      <c r="P165" s="124">
        <v>0</v>
      </c>
      <c r="Q165" s="125" t="s">
        <v>38</v>
      </c>
      <c r="R165" s="125" t="s">
        <v>38</v>
      </c>
      <c r="S165" s="129" t="s">
        <v>38</v>
      </c>
      <c r="T165" s="125"/>
      <c r="U165" s="358"/>
      <c r="V165" s="586"/>
      <c r="W165" s="360" t="s">
        <v>30</v>
      </c>
      <c r="X165" s="417">
        <v>500</v>
      </c>
      <c r="Y165" s="124">
        <v>0</v>
      </c>
      <c r="Z165" s="124">
        <v>0</v>
      </c>
      <c r="AA165" s="125" t="s">
        <v>38</v>
      </c>
      <c r="AB165" s="125" t="s">
        <v>38</v>
      </c>
      <c r="AC165" s="129" t="s">
        <v>38</v>
      </c>
      <c r="AD165" s="629"/>
      <c r="AE165" s="586"/>
      <c r="AF165" s="360" t="s">
        <v>30</v>
      </c>
      <c r="AG165" s="124">
        <v>1000</v>
      </c>
      <c r="AH165" s="124"/>
      <c r="AI165" s="124"/>
      <c r="AJ165" s="125"/>
      <c r="AK165" s="125"/>
      <c r="AL165" s="129"/>
      <c r="AM165" s="338"/>
      <c r="AN165" s="339"/>
    </row>
    <row r="166" spans="1:40" ht="21" x14ac:dyDescent="0.25">
      <c r="A166" s="370"/>
      <c r="B166" s="878"/>
      <c r="C166" s="364"/>
      <c r="D166" s="365">
        <f>SUM(D154:D165)</f>
        <v>11500</v>
      </c>
      <c r="E166" s="365">
        <f>SUM(E154:E165)</f>
        <v>0</v>
      </c>
      <c r="F166" s="365">
        <f>SUM(F154:F165)</f>
        <v>12000</v>
      </c>
      <c r="G166" s="340"/>
      <c r="H166" s="340"/>
      <c r="I166" s="366"/>
      <c r="J166" s="340"/>
      <c r="K166" s="367"/>
      <c r="L166" s="587"/>
      <c r="M166" s="364"/>
      <c r="N166" s="365">
        <f>SUM(N153:N165)</f>
        <v>23000</v>
      </c>
      <c r="O166" s="365">
        <f>SUM(O153:O165)</f>
        <v>0</v>
      </c>
      <c r="P166" s="365">
        <f>SUM(P153:P165)</f>
        <v>23500</v>
      </c>
      <c r="Q166" s="340"/>
      <c r="R166" s="340"/>
      <c r="S166" s="340"/>
      <c r="T166" s="340"/>
      <c r="U166" s="367"/>
      <c r="V166" s="587"/>
      <c r="W166" s="364"/>
      <c r="X166" s="365">
        <f>SUM(X153:X165)</f>
        <v>34500</v>
      </c>
      <c r="Y166" s="365">
        <f>SUM(Y153:Y165)</f>
        <v>0</v>
      </c>
      <c r="Z166" s="365">
        <f>SUM(Z153:Z165)</f>
        <v>35000</v>
      </c>
      <c r="AA166" s="340"/>
      <c r="AB166" s="340"/>
      <c r="AC166" s="340"/>
      <c r="AD166" s="340"/>
      <c r="AE166" s="587"/>
      <c r="AF166" s="364"/>
      <c r="AG166" s="365">
        <f>SUM(AG153:AG165)</f>
        <v>46500</v>
      </c>
      <c r="AH166" s="365">
        <f>SUM(AH153:AH165)</f>
        <v>0</v>
      </c>
      <c r="AI166" s="365">
        <f>SUM(AI153:AI165)</f>
        <v>50000</v>
      </c>
      <c r="AJ166" s="340"/>
      <c r="AK166" s="340"/>
      <c r="AL166" s="340"/>
      <c r="AM166" s="365"/>
      <c r="AN166" s="340"/>
    </row>
    <row r="167" spans="1:40" x14ac:dyDescent="0.25">
      <c r="A167" s="337"/>
      <c r="B167" s="330"/>
      <c r="C167" s="344"/>
      <c r="D167" s="345"/>
      <c r="E167" s="345"/>
      <c r="F167" s="345"/>
      <c r="G167" s="346"/>
      <c r="H167" s="346"/>
      <c r="I167" s="347"/>
      <c r="J167" s="346"/>
      <c r="K167" s="346"/>
      <c r="L167" s="588"/>
      <c r="M167" s="346"/>
      <c r="N167" s="345"/>
      <c r="O167" s="345"/>
      <c r="P167" s="345"/>
      <c r="Q167" s="346"/>
      <c r="R167" s="346"/>
      <c r="S167" s="346"/>
      <c r="T167" s="346"/>
      <c r="U167" s="346"/>
      <c r="V167" s="588"/>
      <c r="W167" s="346"/>
      <c r="X167" s="345"/>
      <c r="Y167" s="345"/>
      <c r="Z167" s="345"/>
      <c r="AA167" s="346"/>
      <c r="AB167" s="346"/>
      <c r="AC167" s="346"/>
      <c r="AD167" s="346"/>
      <c r="AE167" s="588"/>
      <c r="AF167" s="346"/>
      <c r="AG167" s="345"/>
      <c r="AH167" s="345"/>
      <c r="AI167" s="345"/>
      <c r="AJ167" s="346"/>
      <c r="AK167" s="346"/>
      <c r="AL167" s="346"/>
      <c r="AM167" s="778"/>
      <c r="AN167" s="348"/>
    </row>
    <row r="168" spans="1:40" ht="21" x14ac:dyDescent="0.25">
      <c r="A168" s="337"/>
      <c r="B168" s="331"/>
      <c r="C168" s="350"/>
      <c r="D168" s="351"/>
      <c r="E168" s="352"/>
      <c r="F168" s="353"/>
      <c r="G168" s="352"/>
      <c r="H168" s="353"/>
      <c r="I168" s="353"/>
      <c r="J168" s="353"/>
      <c r="K168" s="354"/>
      <c r="L168" s="584"/>
      <c r="M168" s="355" t="s">
        <v>42</v>
      </c>
      <c r="N168" s="356">
        <f>D181</f>
        <v>12000</v>
      </c>
      <c r="O168" s="356">
        <f>E181</f>
        <v>10</v>
      </c>
      <c r="P168" s="356">
        <f>F181</f>
        <v>13000</v>
      </c>
      <c r="Q168" s="352"/>
      <c r="R168" s="353"/>
      <c r="S168" s="353"/>
      <c r="T168" s="353"/>
      <c r="U168" s="354"/>
      <c r="V168" s="584"/>
      <c r="W168" s="355" t="s">
        <v>42</v>
      </c>
      <c r="X168" s="356">
        <f>N181</f>
        <v>24000</v>
      </c>
      <c r="Y168" s="356">
        <f>O181</f>
        <v>20</v>
      </c>
      <c r="Z168" s="356">
        <f>P181</f>
        <v>25000</v>
      </c>
      <c r="AA168" s="352"/>
      <c r="AB168" s="353"/>
      <c r="AC168" s="353"/>
      <c r="AD168" s="353"/>
      <c r="AE168" s="584"/>
      <c r="AF168" s="355" t="s">
        <v>42</v>
      </c>
      <c r="AG168" s="356">
        <f>X181</f>
        <v>35500</v>
      </c>
      <c r="AH168" s="356">
        <f>Y181</f>
        <v>20</v>
      </c>
      <c r="AI168" s="356">
        <f>Z181</f>
        <v>36500</v>
      </c>
      <c r="AJ168" s="352"/>
      <c r="AK168" s="353"/>
      <c r="AL168" s="353"/>
      <c r="AM168" s="776" t="s">
        <v>221</v>
      </c>
      <c r="AN168" s="183" t="s">
        <v>36</v>
      </c>
    </row>
    <row r="169" spans="1:40" x14ac:dyDescent="0.25">
      <c r="A169" s="368" t="s">
        <v>800</v>
      </c>
      <c r="B169" s="332">
        <v>108</v>
      </c>
      <c r="C169" s="357" t="s">
        <v>19</v>
      </c>
      <c r="D169" s="124">
        <v>1000</v>
      </c>
      <c r="E169" s="124">
        <v>10</v>
      </c>
      <c r="F169" s="124">
        <v>0</v>
      </c>
      <c r="G169" s="125" t="s">
        <v>38</v>
      </c>
      <c r="H169" s="125" t="s">
        <v>38</v>
      </c>
      <c r="I169" s="129" t="s">
        <v>38</v>
      </c>
      <c r="J169" s="125"/>
      <c r="K169" s="358"/>
      <c r="L169" s="585"/>
      <c r="M169" s="357" t="s">
        <v>19</v>
      </c>
      <c r="N169" s="124">
        <v>1000</v>
      </c>
      <c r="O169" s="124">
        <v>0</v>
      </c>
      <c r="P169" s="124">
        <v>0</v>
      </c>
      <c r="Q169" s="125" t="s">
        <v>38</v>
      </c>
      <c r="R169" s="125" t="s">
        <v>38</v>
      </c>
      <c r="S169" s="129" t="s">
        <v>38</v>
      </c>
      <c r="T169" s="125"/>
      <c r="U169" s="358"/>
      <c r="V169" s="585"/>
      <c r="W169" s="357" t="s">
        <v>19</v>
      </c>
      <c r="X169" s="124">
        <v>1000</v>
      </c>
      <c r="Y169" s="124">
        <v>0</v>
      </c>
      <c r="Z169" s="124">
        <v>11500</v>
      </c>
      <c r="AA169" s="125" t="s">
        <v>47</v>
      </c>
      <c r="AB169" s="125">
        <v>2007</v>
      </c>
      <c r="AC169" s="129">
        <v>44592</v>
      </c>
      <c r="AD169" s="426"/>
      <c r="AE169" s="585"/>
      <c r="AF169" s="357" t="s">
        <v>19</v>
      </c>
      <c r="AG169" s="124">
        <v>1000</v>
      </c>
      <c r="AH169" s="124"/>
      <c r="AI169" s="124">
        <v>2000</v>
      </c>
      <c r="AJ169" s="125" t="s">
        <v>47</v>
      </c>
      <c r="AK169" s="125">
        <v>3218</v>
      </c>
      <c r="AL169" s="129">
        <v>44929</v>
      </c>
      <c r="AM169" s="333">
        <f>AG181+AH181-AI181</f>
        <v>0</v>
      </c>
      <c r="AN169" s="342" t="s">
        <v>1023</v>
      </c>
    </row>
    <row r="170" spans="1:40" ht="21" customHeight="1" x14ac:dyDescent="0.25">
      <c r="A170" s="369"/>
      <c r="B170" s="877" t="s">
        <v>129</v>
      </c>
      <c r="C170" s="357" t="s">
        <v>20</v>
      </c>
      <c r="D170" s="124">
        <v>1000</v>
      </c>
      <c r="E170" s="124">
        <v>0</v>
      </c>
      <c r="F170" s="124">
        <v>2000</v>
      </c>
      <c r="G170" s="125" t="s">
        <v>38</v>
      </c>
      <c r="H170" s="125">
        <v>65</v>
      </c>
      <c r="I170" s="129">
        <v>43866</v>
      </c>
      <c r="J170" s="125"/>
      <c r="K170" s="358"/>
      <c r="L170" s="585"/>
      <c r="M170" s="357" t="s">
        <v>20</v>
      </c>
      <c r="N170" s="124">
        <v>1000</v>
      </c>
      <c r="O170" s="124">
        <v>0</v>
      </c>
      <c r="P170" s="124">
        <v>2000</v>
      </c>
      <c r="Q170" s="125" t="s">
        <v>38</v>
      </c>
      <c r="R170" s="125">
        <v>849</v>
      </c>
      <c r="S170" s="129">
        <v>44250</v>
      </c>
      <c r="T170" s="125"/>
      <c r="U170" s="358"/>
      <c r="V170" s="585"/>
      <c r="W170" s="357" t="s">
        <v>20</v>
      </c>
      <c r="X170" s="124">
        <v>1000</v>
      </c>
      <c r="Y170" s="124">
        <v>0</v>
      </c>
      <c r="Z170" s="124">
        <v>0</v>
      </c>
      <c r="AA170" s="125" t="s">
        <v>38</v>
      </c>
      <c r="AB170" s="125" t="s">
        <v>38</v>
      </c>
      <c r="AC170" s="129" t="s">
        <v>38</v>
      </c>
      <c r="AD170" s="629"/>
      <c r="AE170" s="585"/>
      <c r="AF170" s="357" t="s">
        <v>20</v>
      </c>
      <c r="AG170" s="124">
        <v>1000</v>
      </c>
      <c r="AH170" s="124"/>
      <c r="AI170" s="124"/>
      <c r="AJ170" s="125"/>
      <c r="AK170" s="125"/>
      <c r="AL170" s="129"/>
      <c r="AM170" s="336"/>
      <c r="AN170" s="335"/>
    </row>
    <row r="171" spans="1:40" x14ac:dyDescent="0.25">
      <c r="A171" s="369"/>
      <c r="B171" s="877"/>
      <c r="C171" s="357" t="s">
        <v>21</v>
      </c>
      <c r="D171" s="124">
        <v>1000</v>
      </c>
      <c r="E171" s="124">
        <v>0</v>
      </c>
      <c r="F171" s="124">
        <v>1000</v>
      </c>
      <c r="G171" s="125" t="s">
        <v>38</v>
      </c>
      <c r="H171" s="125">
        <v>134</v>
      </c>
      <c r="I171" s="129">
        <v>43901</v>
      </c>
      <c r="J171" s="125"/>
      <c r="K171" s="358"/>
      <c r="L171" s="585"/>
      <c r="M171" s="357" t="s">
        <v>21</v>
      </c>
      <c r="N171" s="124">
        <v>1000</v>
      </c>
      <c r="O171" s="124">
        <v>0</v>
      </c>
      <c r="P171" s="124">
        <v>0</v>
      </c>
      <c r="Q171" s="125" t="s">
        <v>38</v>
      </c>
      <c r="R171" s="125" t="s">
        <v>38</v>
      </c>
      <c r="S171" s="129" t="s">
        <v>38</v>
      </c>
      <c r="T171" s="125"/>
      <c r="U171" s="358"/>
      <c r="V171" s="585"/>
      <c r="W171" s="357" t="s">
        <v>21</v>
      </c>
      <c r="X171" s="124">
        <v>1000</v>
      </c>
      <c r="Y171" s="124">
        <v>0</v>
      </c>
      <c r="Z171" s="124">
        <v>0</v>
      </c>
      <c r="AA171" s="125" t="s">
        <v>38</v>
      </c>
      <c r="AB171" s="125" t="s">
        <v>38</v>
      </c>
      <c r="AC171" s="129" t="s">
        <v>38</v>
      </c>
      <c r="AD171" s="629"/>
      <c r="AE171" s="585"/>
      <c r="AF171" s="357" t="s">
        <v>21</v>
      </c>
      <c r="AG171" s="124">
        <v>1000</v>
      </c>
      <c r="AH171" s="124"/>
      <c r="AI171" s="124">
        <v>1020</v>
      </c>
      <c r="AJ171" s="125" t="s">
        <v>47</v>
      </c>
      <c r="AK171" s="125">
        <v>3509</v>
      </c>
      <c r="AL171" s="129">
        <v>44999</v>
      </c>
      <c r="AM171" s="336"/>
      <c r="AN171" s="335"/>
    </row>
    <row r="172" spans="1:40" x14ac:dyDescent="0.25">
      <c r="A172" s="369"/>
      <c r="B172" s="877"/>
      <c r="C172" s="357" t="s">
        <v>22</v>
      </c>
      <c r="D172" s="124">
        <v>1000</v>
      </c>
      <c r="E172" s="124">
        <v>0</v>
      </c>
      <c r="F172" s="124">
        <v>1000</v>
      </c>
      <c r="G172" s="125" t="s">
        <v>38</v>
      </c>
      <c r="H172" s="125">
        <v>168</v>
      </c>
      <c r="I172" s="129">
        <v>43926</v>
      </c>
      <c r="J172" s="125"/>
      <c r="K172" s="358"/>
      <c r="L172" s="585"/>
      <c r="M172" s="357" t="s">
        <v>22</v>
      </c>
      <c r="N172" s="124">
        <v>1000</v>
      </c>
      <c r="O172" s="124">
        <v>0</v>
      </c>
      <c r="P172" s="124">
        <v>1000</v>
      </c>
      <c r="Q172" s="125" t="s">
        <v>38</v>
      </c>
      <c r="R172" s="125">
        <v>936</v>
      </c>
      <c r="S172" s="129">
        <v>44299</v>
      </c>
      <c r="T172" s="125"/>
      <c r="U172" s="358"/>
      <c r="V172" s="585"/>
      <c r="W172" s="357" t="s">
        <v>22</v>
      </c>
      <c r="X172" s="124">
        <v>1000</v>
      </c>
      <c r="Y172" s="124">
        <v>0</v>
      </c>
      <c r="Z172" s="124">
        <v>0</v>
      </c>
      <c r="AA172" s="125" t="s">
        <v>38</v>
      </c>
      <c r="AB172" s="125" t="s">
        <v>38</v>
      </c>
      <c r="AC172" s="129" t="s">
        <v>38</v>
      </c>
      <c r="AD172" s="629"/>
      <c r="AE172" s="585"/>
      <c r="AF172" s="357" t="s">
        <v>22</v>
      </c>
      <c r="AG172" s="124">
        <v>1000</v>
      </c>
      <c r="AH172" s="124"/>
      <c r="AI172" s="124">
        <v>1000</v>
      </c>
      <c r="AJ172" s="125" t="s">
        <v>47</v>
      </c>
      <c r="AK172" s="125">
        <v>3608</v>
      </c>
      <c r="AL172" s="129">
        <v>45022</v>
      </c>
      <c r="AM172" s="336"/>
      <c r="AN172" s="335"/>
    </row>
    <row r="173" spans="1:40" x14ac:dyDescent="0.25">
      <c r="A173" s="369"/>
      <c r="B173" s="877"/>
      <c r="C173" s="357" t="s">
        <v>23</v>
      </c>
      <c r="D173" s="124">
        <v>1000</v>
      </c>
      <c r="E173" s="124">
        <v>0</v>
      </c>
      <c r="F173" s="124">
        <v>1000</v>
      </c>
      <c r="G173" s="125" t="s">
        <v>38</v>
      </c>
      <c r="H173" s="125">
        <v>229</v>
      </c>
      <c r="I173" s="129">
        <v>43963</v>
      </c>
      <c r="J173" s="125"/>
      <c r="K173" s="358"/>
      <c r="L173" s="585"/>
      <c r="M173" s="357" t="s">
        <v>23</v>
      </c>
      <c r="N173" s="124">
        <v>1000</v>
      </c>
      <c r="O173" s="124">
        <v>0</v>
      </c>
      <c r="P173" s="124">
        <v>2000</v>
      </c>
      <c r="Q173" s="125" t="s">
        <v>38</v>
      </c>
      <c r="R173" s="125">
        <v>1004</v>
      </c>
      <c r="S173" s="129">
        <v>44332</v>
      </c>
      <c r="T173" s="125"/>
      <c r="U173" s="358"/>
      <c r="V173" s="585"/>
      <c r="W173" s="357" t="s">
        <v>23</v>
      </c>
      <c r="X173" s="124">
        <v>1000</v>
      </c>
      <c r="Y173" s="124">
        <v>0</v>
      </c>
      <c r="Z173" s="124">
        <v>0</v>
      </c>
      <c r="AA173" s="125" t="s">
        <v>38</v>
      </c>
      <c r="AB173" s="125" t="s">
        <v>38</v>
      </c>
      <c r="AC173" s="129" t="s">
        <v>38</v>
      </c>
      <c r="AD173" s="629"/>
      <c r="AE173" s="585"/>
      <c r="AF173" s="357" t="s">
        <v>23</v>
      </c>
      <c r="AG173" s="124">
        <v>1000</v>
      </c>
      <c r="AH173" s="124"/>
      <c r="AI173" s="124"/>
      <c r="AJ173" s="125"/>
      <c r="AK173" s="125"/>
      <c r="AL173" s="129"/>
      <c r="AM173" s="336"/>
      <c r="AN173" s="335"/>
    </row>
    <row r="174" spans="1:40" x14ac:dyDescent="0.25">
      <c r="A174" s="369"/>
      <c r="B174" s="877"/>
      <c r="C174" s="357" t="s">
        <v>24</v>
      </c>
      <c r="D174" s="124">
        <v>1000</v>
      </c>
      <c r="E174" s="124">
        <v>0</v>
      </c>
      <c r="F174" s="124">
        <v>1000</v>
      </c>
      <c r="G174" s="125" t="s">
        <v>38</v>
      </c>
      <c r="H174" s="125">
        <v>290</v>
      </c>
      <c r="I174" s="129" t="s">
        <v>131</v>
      </c>
      <c r="J174" s="125"/>
      <c r="K174" s="358"/>
      <c r="L174" s="585"/>
      <c r="M174" s="357" t="s">
        <v>24</v>
      </c>
      <c r="N174" s="124">
        <v>1000</v>
      </c>
      <c r="O174" s="124">
        <v>0</v>
      </c>
      <c r="P174" s="124">
        <v>0</v>
      </c>
      <c r="Q174" s="125" t="s">
        <v>38</v>
      </c>
      <c r="R174" s="125" t="s">
        <v>38</v>
      </c>
      <c r="S174" s="129" t="s">
        <v>38</v>
      </c>
      <c r="T174" s="125"/>
      <c r="U174" s="358"/>
      <c r="V174" s="585"/>
      <c r="W174" s="357" t="s">
        <v>24</v>
      </c>
      <c r="X174" s="124">
        <v>1000</v>
      </c>
      <c r="Y174" s="124">
        <v>0</v>
      </c>
      <c r="Z174" s="124">
        <v>0</v>
      </c>
      <c r="AA174" s="125" t="s">
        <v>38</v>
      </c>
      <c r="AB174" s="125" t="s">
        <v>38</v>
      </c>
      <c r="AC174" s="129" t="s">
        <v>38</v>
      </c>
      <c r="AD174" s="629"/>
      <c r="AE174" s="585"/>
      <c r="AF174" s="357" t="s">
        <v>24</v>
      </c>
      <c r="AG174" s="124">
        <v>1000</v>
      </c>
      <c r="AH174" s="124"/>
      <c r="AI174" s="124">
        <v>2000</v>
      </c>
      <c r="AJ174" s="125" t="s">
        <v>47</v>
      </c>
      <c r="AK174" s="125">
        <v>3816</v>
      </c>
      <c r="AL174" s="129">
        <v>45080</v>
      </c>
      <c r="AM174" s="336"/>
      <c r="AN174" s="335"/>
    </row>
    <row r="175" spans="1:40" x14ac:dyDescent="0.25">
      <c r="A175" s="369"/>
      <c r="B175" s="877"/>
      <c r="C175" s="357" t="s">
        <v>25</v>
      </c>
      <c r="D175" s="124">
        <v>1000</v>
      </c>
      <c r="E175" s="124">
        <v>0</v>
      </c>
      <c r="F175" s="124">
        <v>1000</v>
      </c>
      <c r="G175" s="125" t="s">
        <v>38</v>
      </c>
      <c r="H175" s="125">
        <v>363</v>
      </c>
      <c r="I175" s="129">
        <v>44031</v>
      </c>
      <c r="J175" s="125"/>
      <c r="K175" s="358"/>
      <c r="L175" s="585"/>
      <c r="M175" s="357" t="s">
        <v>25</v>
      </c>
      <c r="N175" s="124">
        <v>1000</v>
      </c>
      <c r="O175" s="124">
        <v>0</v>
      </c>
      <c r="P175" s="124">
        <v>1000</v>
      </c>
      <c r="Q175" s="125" t="s">
        <v>38</v>
      </c>
      <c r="R175" s="125">
        <v>1046</v>
      </c>
      <c r="S175" s="129">
        <v>44391</v>
      </c>
      <c r="T175" s="125"/>
      <c r="U175" s="358"/>
      <c r="V175" s="585"/>
      <c r="W175" s="357" t="s">
        <v>25</v>
      </c>
      <c r="X175" s="124">
        <v>1000</v>
      </c>
      <c r="Y175" s="124">
        <v>0</v>
      </c>
      <c r="Z175" s="124">
        <v>0</v>
      </c>
      <c r="AA175" s="125" t="s">
        <v>38</v>
      </c>
      <c r="AB175" s="125" t="s">
        <v>38</v>
      </c>
      <c r="AC175" s="129" t="s">
        <v>38</v>
      </c>
      <c r="AD175" s="629"/>
      <c r="AE175" s="585"/>
      <c r="AF175" s="357" t="s">
        <v>25</v>
      </c>
      <c r="AG175" s="124">
        <v>1000</v>
      </c>
      <c r="AH175" s="124"/>
      <c r="AI175" s="124"/>
      <c r="AJ175" s="125"/>
      <c r="AK175" s="125"/>
      <c r="AL175" s="129"/>
      <c r="AM175" s="336"/>
      <c r="AN175" s="335"/>
    </row>
    <row r="176" spans="1:40" x14ac:dyDescent="0.25">
      <c r="A176" s="369"/>
      <c r="B176" s="877"/>
      <c r="C176" s="357" t="s">
        <v>26</v>
      </c>
      <c r="D176" s="124">
        <v>1000</v>
      </c>
      <c r="E176" s="124">
        <v>0</v>
      </c>
      <c r="F176" s="124">
        <v>1000</v>
      </c>
      <c r="G176" s="125" t="s">
        <v>38</v>
      </c>
      <c r="H176" s="125">
        <v>393</v>
      </c>
      <c r="I176" s="129">
        <v>44050</v>
      </c>
      <c r="J176" s="125"/>
      <c r="K176" s="358"/>
      <c r="L176" s="585"/>
      <c r="M176" s="357" t="s">
        <v>26</v>
      </c>
      <c r="N176" s="124">
        <v>1000</v>
      </c>
      <c r="O176" s="124">
        <v>0</v>
      </c>
      <c r="P176" s="124">
        <v>1000</v>
      </c>
      <c r="Q176" s="125" t="s">
        <v>38</v>
      </c>
      <c r="R176" s="125">
        <v>1194</v>
      </c>
      <c r="S176" s="129">
        <v>44412</v>
      </c>
      <c r="T176" s="125"/>
      <c r="U176" s="358"/>
      <c r="V176" s="585"/>
      <c r="W176" s="357" t="s">
        <v>26</v>
      </c>
      <c r="X176" s="124">
        <v>1000</v>
      </c>
      <c r="Y176" s="124">
        <v>0</v>
      </c>
      <c r="Z176" s="124">
        <v>0</v>
      </c>
      <c r="AA176" s="125" t="s">
        <v>38</v>
      </c>
      <c r="AB176" s="125" t="s">
        <v>38</v>
      </c>
      <c r="AC176" s="129" t="s">
        <v>38</v>
      </c>
      <c r="AD176" s="629"/>
      <c r="AE176" s="585"/>
      <c r="AF176" s="357" t="s">
        <v>26</v>
      </c>
      <c r="AG176" s="124">
        <v>1000</v>
      </c>
      <c r="AH176" s="124"/>
      <c r="AI176" s="124">
        <v>1000</v>
      </c>
      <c r="AJ176" s="125" t="s">
        <v>47</v>
      </c>
      <c r="AK176" s="125">
        <v>4051</v>
      </c>
      <c r="AL176" s="129">
        <v>45144</v>
      </c>
      <c r="AM176" s="336"/>
      <c r="AN176" s="335"/>
    </row>
    <row r="177" spans="1:40" x14ac:dyDescent="0.25">
      <c r="A177" s="369"/>
      <c r="B177" s="877"/>
      <c r="C177" s="357" t="s">
        <v>27</v>
      </c>
      <c r="D177" s="124">
        <v>1000</v>
      </c>
      <c r="E177" s="124">
        <v>0</v>
      </c>
      <c r="F177" s="124">
        <v>2000</v>
      </c>
      <c r="G177" s="125" t="s">
        <v>38</v>
      </c>
      <c r="H177" s="125">
        <v>490</v>
      </c>
      <c r="I177" s="129">
        <v>44100</v>
      </c>
      <c r="J177" s="125"/>
      <c r="K177" s="358"/>
      <c r="L177" s="585"/>
      <c r="M177" s="357" t="s">
        <v>27</v>
      </c>
      <c r="N177" s="124">
        <v>1000</v>
      </c>
      <c r="O177" s="124">
        <v>0</v>
      </c>
      <c r="P177" s="124">
        <v>1000</v>
      </c>
      <c r="Q177" s="125" t="s">
        <v>38</v>
      </c>
      <c r="R177" s="125">
        <v>1242</v>
      </c>
      <c r="S177" s="129">
        <v>44440</v>
      </c>
      <c r="T177" s="125"/>
      <c r="U177" s="358"/>
      <c r="V177" s="585"/>
      <c r="W177" s="357" t="s">
        <v>27</v>
      </c>
      <c r="X177" s="124">
        <v>1000</v>
      </c>
      <c r="Y177" s="124">
        <v>0</v>
      </c>
      <c r="Z177" s="124">
        <v>0</v>
      </c>
      <c r="AA177" s="125" t="s">
        <v>38</v>
      </c>
      <c r="AB177" s="125" t="s">
        <v>38</v>
      </c>
      <c r="AC177" s="129" t="s">
        <v>38</v>
      </c>
      <c r="AD177" s="629"/>
      <c r="AE177" s="585"/>
      <c r="AF177" s="357" t="s">
        <v>27</v>
      </c>
      <c r="AG177" s="124"/>
      <c r="AH177" s="124"/>
      <c r="AI177" s="124"/>
      <c r="AJ177" s="125"/>
      <c r="AK177" s="125"/>
      <c r="AL177" s="129"/>
      <c r="AM177" s="336"/>
      <c r="AN177" s="335"/>
    </row>
    <row r="178" spans="1:40" ht="30" x14ac:dyDescent="0.25">
      <c r="A178" s="369"/>
      <c r="B178" s="877"/>
      <c r="C178" s="357" t="s">
        <v>28</v>
      </c>
      <c r="D178" s="124">
        <v>1000</v>
      </c>
      <c r="E178" s="124">
        <v>0</v>
      </c>
      <c r="F178" s="124">
        <v>0</v>
      </c>
      <c r="G178" s="125" t="s">
        <v>38</v>
      </c>
      <c r="H178" s="125" t="s">
        <v>38</v>
      </c>
      <c r="I178" s="129" t="s">
        <v>38</v>
      </c>
      <c r="J178" s="125"/>
      <c r="K178" s="358"/>
      <c r="L178" s="585"/>
      <c r="M178" s="357" t="s">
        <v>28</v>
      </c>
      <c r="N178" s="124">
        <v>1000</v>
      </c>
      <c r="O178" s="124">
        <v>0</v>
      </c>
      <c r="P178" s="124">
        <f>1000+1000</f>
        <v>2000</v>
      </c>
      <c r="Q178" s="125" t="s">
        <v>38</v>
      </c>
      <c r="R178" s="284" t="s">
        <v>132</v>
      </c>
      <c r="S178" s="408" t="s">
        <v>133</v>
      </c>
      <c r="T178" s="125"/>
      <c r="U178" s="358"/>
      <c r="V178" s="585"/>
      <c r="W178" s="357" t="s">
        <v>28</v>
      </c>
      <c r="X178" s="124">
        <v>1000</v>
      </c>
      <c r="Y178" s="124">
        <v>0</v>
      </c>
      <c r="Z178" s="124">
        <v>0</v>
      </c>
      <c r="AA178" s="125" t="s">
        <v>38</v>
      </c>
      <c r="AB178" s="125" t="s">
        <v>38</v>
      </c>
      <c r="AC178" s="129" t="s">
        <v>38</v>
      </c>
      <c r="AD178" s="629"/>
      <c r="AE178" s="585"/>
      <c r="AF178" s="357" t="s">
        <v>28</v>
      </c>
      <c r="AG178" s="124"/>
      <c r="AH178" s="124"/>
      <c r="AI178" s="124"/>
      <c r="AJ178" s="125"/>
      <c r="AK178" s="125"/>
      <c r="AL178" s="129"/>
      <c r="AM178" s="336"/>
      <c r="AN178" s="335"/>
    </row>
    <row r="179" spans="1:40" x14ac:dyDescent="0.25">
      <c r="A179" s="369"/>
      <c r="B179" s="877"/>
      <c r="C179" s="357" t="s">
        <v>29</v>
      </c>
      <c r="D179" s="124">
        <v>1000</v>
      </c>
      <c r="E179" s="124">
        <v>0</v>
      </c>
      <c r="F179" s="124">
        <v>1000</v>
      </c>
      <c r="G179" s="125" t="s">
        <v>38</v>
      </c>
      <c r="H179" s="125">
        <v>585</v>
      </c>
      <c r="I179" s="129">
        <v>44136</v>
      </c>
      <c r="J179" s="125"/>
      <c r="K179" s="358"/>
      <c r="L179" s="585"/>
      <c r="M179" s="357" t="s">
        <v>29</v>
      </c>
      <c r="N179" s="124">
        <v>1000</v>
      </c>
      <c r="O179" s="124">
        <v>10</v>
      </c>
      <c r="P179" s="124">
        <v>1000</v>
      </c>
      <c r="Q179" s="125" t="s">
        <v>38</v>
      </c>
      <c r="R179" s="125">
        <v>1589</v>
      </c>
      <c r="S179" s="129">
        <v>44533</v>
      </c>
      <c r="T179" s="125"/>
      <c r="U179" s="358"/>
      <c r="V179" s="585"/>
      <c r="W179" s="357" t="s">
        <v>29</v>
      </c>
      <c r="X179" s="124">
        <v>1000</v>
      </c>
      <c r="Y179" s="124">
        <v>0</v>
      </c>
      <c r="Z179" s="124">
        <v>0</v>
      </c>
      <c r="AA179" s="125" t="s">
        <v>38</v>
      </c>
      <c r="AB179" s="125" t="s">
        <v>38</v>
      </c>
      <c r="AC179" s="129" t="s">
        <v>38</v>
      </c>
      <c r="AD179" s="629"/>
      <c r="AE179" s="585"/>
      <c r="AF179" s="357" t="s">
        <v>29</v>
      </c>
      <c r="AG179" s="124"/>
      <c r="AH179" s="124"/>
      <c r="AI179" s="124"/>
      <c r="AJ179" s="125"/>
      <c r="AK179" s="125"/>
      <c r="AL179" s="129"/>
      <c r="AM179" s="336"/>
      <c r="AN179" s="335"/>
    </row>
    <row r="180" spans="1:40" x14ac:dyDescent="0.25">
      <c r="A180" s="369"/>
      <c r="B180" s="877"/>
      <c r="C180" s="360" t="s">
        <v>30</v>
      </c>
      <c r="D180" s="278">
        <v>1000</v>
      </c>
      <c r="E180" s="124">
        <v>0</v>
      </c>
      <c r="F180" s="124">
        <v>2000</v>
      </c>
      <c r="G180" s="125" t="s">
        <v>38</v>
      </c>
      <c r="H180" s="125">
        <v>680</v>
      </c>
      <c r="I180" s="129">
        <v>44194</v>
      </c>
      <c r="J180" s="361"/>
      <c r="K180" s="362"/>
      <c r="L180" s="586"/>
      <c r="M180" s="360" t="s">
        <v>30</v>
      </c>
      <c r="N180" s="278">
        <v>1000</v>
      </c>
      <c r="O180" s="124">
        <v>0</v>
      </c>
      <c r="P180" s="124">
        <v>1000</v>
      </c>
      <c r="Q180" s="125" t="s">
        <v>38</v>
      </c>
      <c r="R180" s="125">
        <v>1656</v>
      </c>
      <c r="S180" s="129">
        <v>44560</v>
      </c>
      <c r="T180" s="125"/>
      <c r="U180" s="358"/>
      <c r="V180" s="586"/>
      <c r="W180" s="360" t="s">
        <v>30</v>
      </c>
      <c r="X180" s="276">
        <v>500</v>
      </c>
      <c r="Y180" s="124">
        <v>0</v>
      </c>
      <c r="Z180" s="124">
        <v>0</v>
      </c>
      <c r="AA180" s="125" t="s">
        <v>38</v>
      </c>
      <c r="AB180" s="125" t="s">
        <v>38</v>
      </c>
      <c r="AC180" s="129" t="s">
        <v>38</v>
      </c>
      <c r="AD180" s="629"/>
      <c r="AE180" s="586"/>
      <c r="AF180" s="360" t="s">
        <v>30</v>
      </c>
      <c r="AG180" s="276"/>
      <c r="AH180" s="124"/>
      <c r="AI180" s="124"/>
      <c r="AJ180" s="125"/>
      <c r="AK180" s="125"/>
      <c r="AL180" s="129"/>
      <c r="AM180" s="338"/>
      <c r="AN180" s="339"/>
    </row>
    <row r="181" spans="1:40" ht="21" x14ac:dyDescent="0.25">
      <c r="A181" s="370"/>
      <c r="B181" s="878"/>
      <c r="C181" s="364"/>
      <c r="D181" s="365">
        <f>SUM(D169:D180)</f>
        <v>12000</v>
      </c>
      <c r="E181" s="365">
        <f>SUM(E169:E180)</f>
        <v>10</v>
      </c>
      <c r="F181" s="365">
        <f>SUM(F169:F180)</f>
        <v>13000</v>
      </c>
      <c r="G181" s="340"/>
      <c r="H181" s="340"/>
      <c r="I181" s="366"/>
      <c r="J181" s="340"/>
      <c r="K181" s="367"/>
      <c r="L181" s="587"/>
      <c r="M181" s="364"/>
      <c r="N181" s="365">
        <f>SUM(N168:N180)</f>
        <v>24000</v>
      </c>
      <c r="O181" s="365">
        <f>SUM(O168:O180)</f>
        <v>20</v>
      </c>
      <c r="P181" s="365">
        <f>SUM(P168:P180)</f>
        <v>25000</v>
      </c>
      <c r="Q181" s="340"/>
      <c r="R181" s="340"/>
      <c r="S181" s="340"/>
      <c r="T181" s="340"/>
      <c r="U181" s="367"/>
      <c r="V181" s="587"/>
      <c r="W181" s="364"/>
      <c r="X181" s="365">
        <f>SUM(X168:X180)</f>
        <v>35500</v>
      </c>
      <c r="Y181" s="365">
        <f>SUM(Y168:Y180)</f>
        <v>20</v>
      </c>
      <c r="Z181" s="365">
        <f>SUM(Z168:Z180)</f>
        <v>36500</v>
      </c>
      <c r="AA181" s="340"/>
      <c r="AB181" s="340"/>
      <c r="AC181" s="340"/>
      <c r="AD181" s="340"/>
      <c r="AE181" s="587"/>
      <c r="AF181" s="364"/>
      <c r="AG181" s="365">
        <f>SUM(AG168:AG180)</f>
        <v>43500</v>
      </c>
      <c r="AH181" s="365">
        <f>SUM(AH168:AH180)</f>
        <v>20</v>
      </c>
      <c r="AI181" s="365">
        <f>SUM(AI168:AI180)</f>
        <v>43520</v>
      </c>
      <c r="AJ181" s="340"/>
      <c r="AK181" s="340"/>
      <c r="AL181" s="340"/>
      <c r="AM181" s="365"/>
      <c r="AN181" s="340"/>
    </row>
    <row r="182" spans="1:40" x14ac:dyDescent="0.25">
      <c r="A182" s="168"/>
      <c r="B182" s="192"/>
      <c r="C182" s="161"/>
      <c r="D182" s="155"/>
      <c r="E182" s="155"/>
      <c r="F182" s="155"/>
      <c r="G182" s="154"/>
      <c r="H182" s="154"/>
      <c r="I182" s="162"/>
      <c r="J182" s="154"/>
      <c r="K182" s="154"/>
      <c r="L182" s="588"/>
      <c r="M182" s="154"/>
      <c r="N182" s="155"/>
      <c r="O182" s="155"/>
      <c r="P182" s="155"/>
      <c r="Q182" s="154"/>
      <c r="R182" s="154"/>
      <c r="S182" s="154"/>
      <c r="T182" s="154"/>
      <c r="U182" s="154"/>
      <c r="V182" s="588"/>
      <c r="W182" s="154"/>
      <c r="X182" s="155"/>
      <c r="Y182" s="155"/>
      <c r="Z182" s="155"/>
      <c r="AA182" s="154"/>
      <c r="AB182" s="154"/>
      <c r="AC182" s="154"/>
      <c r="AD182" s="154"/>
      <c r="AE182" s="588"/>
      <c r="AF182" s="154"/>
      <c r="AG182" s="155"/>
      <c r="AH182" s="155"/>
      <c r="AI182" s="155"/>
      <c r="AJ182" s="154"/>
      <c r="AK182" s="154"/>
      <c r="AL182" s="154"/>
      <c r="AM182" s="779"/>
      <c r="AN182" s="156"/>
    </row>
    <row r="183" spans="1:40" ht="21" x14ac:dyDescent="0.25">
      <c r="A183" s="168"/>
      <c r="B183" s="193"/>
      <c r="C183" s="163"/>
      <c r="D183" s="164"/>
      <c r="E183" s="159"/>
      <c r="F183" s="160"/>
      <c r="G183" s="159"/>
      <c r="H183" s="160"/>
      <c r="I183" s="160"/>
      <c r="J183" s="160"/>
      <c r="K183" s="165"/>
      <c r="L183" s="584"/>
      <c r="M183" s="157" t="s">
        <v>42</v>
      </c>
      <c r="N183" s="158">
        <f>D196</f>
        <v>12000</v>
      </c>
      <c r="O183" s="158">
        <f>E196</f>
        <v>450</v>
      </c>
      <c r="P183" s="158">
        <f>F196</f>
        <v>12000</v>
      </c>
      <c r="Q183" s="159"/>
      <c r="R183" s="160"/>
      <c r="S183" s="160"/>
      <c r="T183" s="160"/>
      <c r="U183" s="165"/>
      <c r="V183" s="584"/>
      <c r="W183" s="157" t="s">
        <v>42</v>
      </c>
      <c r="X183" s="158">
        <f>N196</f>
        <v>24000</v>
      </c>
      <c r="Y183" s="158">
        <f>O196</f>
        <v>450</v>
      </c>
      <c r="Z183" s="158">
        <f>P196</f>
        <v>24000</v>
      </c>
      <c r="AA183" s="159"/>
      <c r="AB183" s="160"/>
      <c r="AC183" s="160"/>
      <c r="AD183" s="160"/>
      <c r="AE183" s="584"/>
      <c r="AF183" s="157" t="s">
        <v>42</v>
      </c>
      <c r="AG183" s="158">
        <f>X196</f>
        <v>36000</v>
      </c>
      <c r="AH183" s="158">
        <f>Y196</f>
        <v>450</v>
      </c>
      <c r="AI183" s="158">
        <f>Z196</f>
        <v>36000</v>
      </c>
      <c r="AJ183" s="159"/>
      <c r="AK183" s="160"/>
      <c r="AL183" s="160"/>
      <c r="AM183" s="780" t="s">
        <v>221</v>
      </c>
      <c r="AN183" s="485" t="s">
        <v>36</v>
      </c>
    </row>
    <row r="184" spans="1:40" x14ac:dyDescent="0.25">
      <c r="A184" s="169" t="s">
        <v>800</v>
      </c>
      <c r="B184" s="128">
        <v>109</v>
      </c>
      <c r="C184" s="134" t="s">
        <v>19</v>
      </c>
      <c r="D184" s="135">
        <v>1000</v>
      </c>
      <c r="E184" s="135">
        <v>0</v>
      </c>
      <c r="F184" s="202">
        <v>0</v>
      </c>
      <c r="G184" s="139" t="s">
        <v>38</v>
      </c>
      <c r="H184" s="139">
        <v>28</v>
      </c>
      <c r="I184" s="166">
        <v>43857</v>
      </c>
      <c r="J184" s="136"/>
      <c r="K184" s="138"/>
      <c r="L184" s="585"/>
      <c r="M184" s="134" t="s">
        <v>19</v>
      </c>
      <c r="N184" s="135">
        <v>1000</v>
      </c>
      <c r="O184" s="135">
        <v>0</v>
      </c>
      <c r="P184" s="135">
        <v>1000</v>
      </c>
      <c r="Q184" s="136" t="s">
        <v>38</v>
      </c>
      <c r="R184" s="136">
        <v>719</v>
      </c>
      <c r="S184" s="137">
        <v>44206</v>
      </c>
      <c r="T184" s="136"/>
      <c r="U184" s="138"/>
      <c r="V184" s="585"/>
      <c r="W184" s="134" t="s">
        <v>19</v>
      </c>
      <c r="X184" s="135">
        <v>1000</v>
      </c>
      <c r="Y184" s="135">
        <v>0</v>
      </c>
      <c r="Z184" s="135">
        <v>1000</v>
      </c>
      <c r="AA184" s="136" t="s">
        <v>38</v>
      </c>
      <c r="AB184" s="136">
        <v>1688</v>
      </c>
      <c r="AC184" s="137">
        <v>44566</v>
      </c>
      <c r="AD184" s="702"/>
      <c r="AE184" s="585"/>
      <c r="AF184" s="134" t="s">
        <v>19</v>
      </c>
      <c r="AG184" s="135">
        <v>1000</v>
      </c>
      <c r="AH184" s="135"/>
      <c r="AI184" s="135">
        <v>1000</v>
      </c>
      <c r="AJ184" s="136" t="s">
        <v>50</v>
      </c>
      <c r="AK184" s="136">
        <v>3180</v>
      </c>
      <c r="AL184" s="137">
        <v>44927</v>
      </c>
      <c r="AM184" s="207">
        <f>AG196+AH196-AI196</f>
        <v>450</v>
      </c>
      <c r="AN184" s="813" t="s">
        <v>1028</v>
      </c>
    </row>
    <row r="185" spans="1:40" ht="21" customHeight="1" x14ac:dyDescent="0.25">
      <c r="A185" s="170"/>
      <c r="B185" s="879" t="s">
        <v>125</v>
      </c>
      <c r="C185" s="134" t="s">
        <v>20</v>
      </c>
      <c r="D185" s="135">
        <v>1000</v>
      </c>
      <c r="E185" s="135">
        <f t="shared" ref="E185:E192" si="10">E186+10</f>
        <v>90</v>
      </c>
      <c r="F185" s="135">
        <v>0</v>
      </c>
      <c r="G185" s="136" t="s">
        <v>38</v>
      </c>
      <c r="H185" s="136" t="s">
        <v>38</v>
      </c>
      <c r="I185" s="137" t="s">
        <v>38</v>
      </c>
      <c r="J185" s="136"/>
      <c r="K185" s="138"/>
      <c r="L185" s="585"/>
      <c r="M185" s="134" t="s">
        <v>20</v>
      </c>
      <c r="N185" s="135">
        <v>1000</v>
      </c>
      <c r="O185" s="135">
        <v>0</v>
      </c>
      <c r="P185" s="135">
        <v>1000</v>
      </c>
      <c r="Q185" s="136" t="s">
        <v>38</v>
      </c>
      <c r="R185" s="136">
        <v>830</v>
      </c>
      <c r="S185" s="137">
        <v>44238</v>
      </c>
      <c r="T185" s="136"/>
      <c r="U185" s="138"/>
      <c r="V185" s="585"/>
      <c r="W185" s="134" t="s">
        <v>20</v>
      </c>
      <c r="X185" s="135">
        <v>1000</v>
      </c>
      <c r="Y185" s="135">
        <v>0</v>
      </c>
      <c r="Z185" s="135">
        <v>1000</v>
      </c>
      <c r="AA185" s="136" t="s">
        <v>38</v>
      </c>
      <c r="AB185" s="136">
        <v>2020</v>
      </c>
      <c r="AC185" s="137">
        <v>44593</v>
      </c>
      <c r="AD185" s="703"/>
      <c r="AE185" s="585"/>
      <c r="AF185" s="134" t="s">
        <v>20</v>
      </c>
      <c r="AG185" s="135">
        <v>1000</v>
      </c>
      <c r="AH185" s="135"/>
      <c r="AI185" s="135">
        <v>1000</v>
      </c>
      <c r="AJ185" s="136" t="s">
        <v>47</v>
      </c>
      <c r="AK185" s="136">
        <v>3363</v>
      </c>
      <c r="AL185" s="137">
        <v>44958</v>
      </c>
      <c r="AM185" s="218"/>
      <c r="AN185" s="213"/>
    </row>
    <row r="186" spans="1:40" x14ac:dyDescent="0.25">
      <c r="A186" s="170"/>
      <c r="B186" s="879"/>
      <c r="C186" s="134" t="s">
        <v>21</v>
      </c>
      <c r="D186" s="135">
        <v>1000</v>
      </c>
      <c r="E186" s="135">
        <f t="shared" si="10"/>
        <v>80</v>
      </c>
      <c r="F186" s="135">
        <v>0</v>
      </c>
      <c r="G186" s="136" t="s">
        <v>38</v>
      </c>
      <c r="H186" s="136" t="s">
        <v>38</v>
      </c>
      <c r="I186" s="137" t="s">
        <v>38</v>
      </c>
      <c r="J186" s="136"/>
      <c r="K186" s="138"/>
      <c r="L186" s="585"/>
      <c r="M186" s="134" t="s">
        <v>21</v>
      </c>
      <c r="N186" s="135">
        <v>1000</v>
      </c>
      <c r="O186" s="135">
        <v>0</v>
      </c>
      <c r="P186" s="135">
        <v>1000</v>
      </c>
      <c r="Q186" s="136" t="s">
        <v>38</v>
      </c>
      <c r="R186" s="136">
        <v>889</v>
      </c>
      <c r="S186" s="137">
        <v>44264</v>
      </c>
      <c r="T186" s="136"/>
      <c r="U186" s="138"/>
      <c r="V186" s="585"/>
      <c r="W186" s="134" t="s">
        <v>21</v>
      </c>
      <c r="X186" s="135">
        <v>1000</v>
      </c>
      <c r="Y186" s="135">
        <v>0</v>
      </c>
      <c r="Z186" s="135">
        <v>1000</v>
      </c>
      <c r="AA186" s="136" t="s">
        <v>38</v>
      </c>
      <c r="AB186" s="136">
        <v>2110</v>
      </c>
      <c r="AC186" s="137">
        <v>44621</v>
      </c>
      <c r="AD186" s="703"/>
      <c r="AE186" s="585"/>
      <c r="AF186" s="134" t="s">
        <v>21</v>
      </c>
      <c r="AG186" s="135">
        <v>1000</v>
      </c>
      <c r="AH186" s="135"/>
      <c r="AI186" s="135">
        <v>1000</v>
      </c>
      <c r="AJ186" s="136" t="s">
        <v>47</v>
      </c>
      <c r="AK186" s="136">
        <v>3464</v>
      </c>
      <c r="AL186" s="137">
        <v>44986</v>
      </c>
      <c r="AM186" s="218"/>
      <c r="AN186" s="213"/>
    </row>
    <row r="187" spans="1:40" x14ac:dyDescent="0.25">
      <c r="A187" s="170"/>
      <c r="B187" s="879"/>
      <c r="C187" s="134" t="s">
        <v>22</v>
      </c>
      <c r="D187" s="135">
        <v>1000</v>
      </c>
      <c r="E187" s="135">
        <f t="shared" si="10"/>
        <v>70</v>
      </c>
      <c r="F187" s="135">
        <v>0</v>
      </c>
      <c r="G187" s="136" t="s">
        <v>38</v>
      </c>
      <c r="H187" s="136" t="s">
        <v>38</v>
      </c>
      <c r="I187" s="137" t="s">
        <v>38</v>
      </c>
      <c r="J187" s="136"/>
      <c r="K187" s="138"/>
      <c r="L187" s="585"/>
      <c r="M187" s="134" t="s">
        <v>22</v>
      </c>
      <c r="N187" s="135">
        <v>1000</v>
      </c>
      <c r="O187" s="135">
        <v>0</v>
      </c>
      <c r="P187" s="135">
        <v>1000</v>
      </c>
      <c r="Q187" s="136" t="s">
        <v>38</v>
      </c>
      <c r="R187" s="136">
        <v>916</v>
      </c>
      <c r="S187" s="137">
        <v>44289</v>
      </c>
      <c r="T187" s="136"/>
      <c r="U187" s="138"/>
      <c r="V187" s="585"/>
      <c r="W187" s="134" t="s">
        <v>22</v>
      </c>
      <c r="X187" s="135">
        <v>1000</v>
      </c>
      <c r="Y187" s="135">
        <v>0</v>
      </c>
      <c r="Z187" s="135">
        <v>1000</v>
      </c>
      <c r="AA187" s="136" t="s">
        <v>38</v>
      </c>
      <c r="AB187" s="136">
        <v>2198</v>
      </c>
      <c r="AC187" s="137">
        <v>44653</v>
      </c>
      <c r="AD187" s="703"/>
      <c r="AE187" s="585"/>
      <c r="AF187" s="134" t="s">
        <v>22</v>
      </c>
      <c r="AG187" s="135">
        <v>1000</v>
      </c>
      <c r="AH187" s="135"/>
      <c r="AI187" s="135">
        <v>1000</v>
      </c>
      <c r="AJ187" s="136" t="s">
        <v>47</v>
      </c>
      <c r="AK187" s="136">
        <v>3566</v>
      </c>
      <c r="AL187" s="137">
        <v>45018</v>
      </c>
      <c r="AM187" s="218"/>
      <c r="AN187" s="213" t="s">
        <v>964</v>
      </c>
    </row>
    <row r="188" spans="1:40" x14ac:dyDescent="0.25">
      <c r="A188" s="170"/>
      <c r="B188" s="879"/>
      <c r="C188" s="134" t="s">
        <v>23</v>
      </c>
      <c r="D188" s="135">
        <v>1000</v>
      </c>
      <c r="E188" s="135">
        <f t="shared" si="10"/>
        <v>60</v>
      </c>
      <c r="F188" s="135">
        <v>0</v>
      </c>
      <c r="G188" s="136" t="s">
        <v>38</v>
      </c>
      <c r="H188" s="136" t="s">
        <v>38</v>
      </c>
      <c r="I188" s="137" t="s">
        <v>38</v>
      </c>
      <c r="J188" s="136"/>
      <c r="K188" s="138"/>
      <c r="L188" s="585"/>
      <c r="M188" s="134" t="s">
        <v>23</v>
      </c>
      <c r="N188" s="135">
        <v>1000</v>
      </c>
      <c r="O188" s="135">
        <v>0</v>
      </c>
      <c r="P188" s="135">
        <v>1000</v>
      </c>
      <c r="Q188" s="136" t="s">
        <v>38</v>
      </c>
      <c r="R188" s="136">
        <v>965</v>
      </c>
      <c r="S188" s="137">
        <v>44318</v>
      </c>
      <c r="T188" s="136"/>
      <c r="U188" s="138"/>
      <c r="V188" s="585"/>
      <c r="W188" s="134" t="s">
        <v>23</v>
      </c>
      <c r="X188" s="135">
        <v>1000</v>
      </c>
      <c r="Y188" s="135">
        <v>0</v>
      </c>
      <c r="Z188" s="135">
        <v>1000</v>
      </c>
      <c r="AA188" s="136" t="s">
        <v>38</v>
      </c>
      <c r="AB188" s="136">
        <v>2284</v>
      </c>
      <c r="AC188" s="137">
        <v>44682</v>
      </c>
      <c r="AD188" s="703"/>
      <c r="AE188" s="585"/>
      <c r="AF188" s="134" t="s">
        <v>23</v>
      </c>
      <c r="AG188" s="135">
        <v>1000</v>
      </c>
      <c r="AH188" s="135"/>
      <c r="AI188" s="135">
        <v>1000</v>
      </c>
      <c r="AJ188" s="136" t="s">
        <v>47</v>
      </c>
      <c r="AK188" s="136">
        <v>3715</v>
      </c>
      <c r="AL188" s="137">
        <v>45047</v>
      </c>
      <c r="AM188" s="218"/>
      <c r="AN188" s="213"/>
    </row>
    <row r="189" spans="1:40" x14ac:dyDescent="0.25">
      <c r="A189" s="170"/>
      <c r="B189" s="879"/>
      <c r="C189" s="134" t="s">
        <v>24</v>
      </c>
      <c r="D189" s="135">
        <v>1000</v>
      </c>
      <c r="E189" s="135">
        <f t="shared" si="10"/>
        <v>50</v>
      </c>
      <c r="F189" s="135">
        <v>0</v>
      </c>
      <c r="G189" s="136" t="s">
        <v>38</v>
      </c>
      <c r="H189" s="136" t="s">
        <v>38</v>
      </c>
      <c r="I189" s="137" t="s">
        <v>38</v>
      </c>
      <c r="J189" s="136"/>
      <c r="K189" s="138"/>
      <c r="L189" s="585"/>
      <c r="M189" s="134" t="s">
        <v>24</v>
      </c>
      <c r="N189" s="135">
        <v>1000</v>
      </c>
      <c r="O189" s="135">
        <v>0</v>
      </c>
      <c r="P189" s="135">
        <v>1000</v>
      </c>
      <c r="Q189" s="136" t="s">
        <v>38</v>
      </c>
      <c r="R189" s="136">
        <v>1010</v>
      </c>
      <c r="S189" s="137" t="s">
        <v>124</v>
      </c>
      <c r="T189" s="136"/>
      <c r="U189" s="138"/>
      <c r="V189" s="585"/>
      <c r="W189" s="134" t="s">
        <v>24</v>
      </c>
      <c r="X189" s="135">
        <v>1000</v>
      </c>
      <c r="Y189" s="135">
        <v>0</v>
      </c>
      <c r="Z189" s="135">
        <v>1000</v>
      </c>
      <c r="AA189" s="136" t="s">
        <v>38</v>
      </c>
      <c r="AB189" s="136">
        <v>2364</v>
      </c>
      <c r="AC189" s="137">
        <v>44713</v>
      </c>
      <c r="AD189" s="703"/>
      <c r="AE189" s="585"/>
      <c r="AF189" s="134" t="s">
        <v>24</v>
      </c>
      <c r="AG189" s="135">
        <v>1000</v>
      </c>
      <c r="AH189" s="135"/>
      <c r="AI189" s="135">
        <v>1000</v>
      </c>
      <c r="AJ189" s="136" t="s">
        <v>47</v>
      </c>
      <c r="AK189" s="136">
        <v>3809</v>
      </c>
      <c r="AL189" s="137">
        <v>45078</v>
      </c>
      <c r="AM189" s="218"/>
      <c r="AN189" s="213"/>
    </row>
    <row r="190" spans="1:40" x14ac:dyDescent="0.25">
      <c r="A190" s="170"/>
      <c r="B190" s="879"/>
      <c r="C190" s="134" t="s">
        <v>25</v>
      </c>
      <c r="D190" s="135">
        <v>1000</v>
      </c>
      <c r="E190" s="135">
        <f t="shared" si="10"/>
        <v>40</v>
      </c>
      <c r="F190" s="135">
        <v>0</v>
      </c>
      <c r="G190" s="136" t="s">
        <v>38</v>
      </c>
      <c r="H190" s="136" t="s">
        <v>38</v>
      </c>
      <c r="I190" s="137" t="s">
        <v>38</v>
      </c>
      <c r="J190" s="136"/>
      <c r="K190" s="138"/>
      <c r="L190" s="585"/>
      <c r="M190" s="134" t="s">
        <v>25</v>
      </c>
      <c r="N190" s="135">
        <v>1000</v>
      </c>
      <c r="O190" s="135">
        <v>0</v>
      </c>
      <c r="P190" s="135">
        <v>1000</v>
      </c>
      <c r="Q190" s="136" t="s">
        <v>38</v>
      </c>
      <c r="R190" s="136">
        <v>1095</v>
      </c>
      <c r="S190" s="137">
        <v>44378</v>
      </c>
      <c r="T190" s="136"/>
      <c r="U190" s="138"/>
      <c r="V190" s="585"/>
      <c r="W190" s="134" t="s">
        <v>25</v>
      </c>
      <c r="X190" s="135">
        <v>1000</v>
      </c>
      <c r="Y190" s="135">
        <v>0</v>
      </c>
      <c r="Z190" s="135">
        <v>1000</v>
      </c>
      <c r="AA190" s="136" t="s">
        <v>47</v>
      </c>
      <c r="AB190" s="136">
        <v>2477</v>
      </c>
      <c r="AC190" s="137">
        <v>44744</v>
      </c>
      <c r="AD190" s="703"/>
      <c r="AE190" s="585"/>
      <c r="AF190" s="134" t="s">
        <v>25</v>
      </c>
      <c r="AG190" s="135">
        <v>1000</v>
      </c>
      <c r="AH190" s="135"/>
      <c r="AI190" s="135">
        <v>1000</v>
      </c>
      <c r="AJ190" s="136" t="s">
        <v>47</v>
      </c>
      <c r="AK190" s="136">
        <v>3902</v>
      </c>
      <c r="AL190" s="137">
        <v>45108</v>
      </c>
      <c r="AM190" s="218"/>
      <c r="AN190" s="213"/>
    </row>
    <row r="191" spans="1:40" x14ac:dyDescent="0.25">
      <c r="A191" s="170"/>
      <c r="B191" s="879"/>
      <c r="C191" s="134" t="s">
        <v>26</v>
      </c>
      <c r="D191" s="135">
        <v>1000</v>
      </c>
      <c r="E191" s="135">
        <f t="shared" si="10"/>
        <v>30</v>
      </c>
      <c r="F191" s="135">
        <v>0</v>
      </c>
      <c r="G191" s="136" t="s">
        <v>38</v>
      </c>
      <c r="H191" s="136" t="s">
        <v>38</v>
      </c>
      <c r="I191" s="137" t="s">
        <v>38</v>
      </c>
      <c r="J191" s="136"/>
      <c r="K191" s="138"/>
      <c r="L191" s="585"/>
      <c r="M191" s="134" t="s">
        <v>26</v>
      </c>
      <c r="N191" s="135">
        <v>1000</v>
      </c>
      <c r="O191" s="135">
        <v>0</v>
      </c>
      <c r="P191" s="135">
        <v>1000</v>
      </c>
      <c r="Q191" s="136" t="s">
        <v>38</v>
      </c>
      <c r="R191" s="136">
        <v>1178</v>
      </c>
      <c r="S191" s="137">
        <v>44410</v>
      </c>
      <c r="T191" s="136"/>
      <c r="U191" s="138"/>
      <c r="V191" s="585"/>
      <c r="W191" s="134" t="s">
        <v>26</v>
      </c>
      <c r="X191" s="135">
        <v>1000</v>
      </c>
      <c r="Y191" s="135">
        <v>0</v>
      </c>
      <c r="Z191" s="135">
        <v>1000</v>
      </c>
      <c r="AA191" s="136" t="s">
        <v>47</v>
      </c>
      <c r="AB191" s="136">
        <v>2574</v>
      </c>
      <c r="AC191" s="137">
        <v>44774</v>
      </c>
      <c r="AD191" s="703"/>
      <c r="AE191" s="585"/>
      <c r="AF191" s="134" t="s">
        <v>26</v>
      </c>
      <c r="AG191" s="135">
        <v>1000</v>
      </c>
      <c r="AH191" s="135"/>
      <c r="AI191" s="135">
        <v>1000</v>
      </c>
      <c r="AJ191" s="136" t="s">
        <v>47</v>
      </c>
      <c r="AK191" s="136">
        <v>4112</v>
      </c>
      <c r="AL191" s="137">
        <v>45139</v>
      </c>
      <c r="AM191" s="218"/>
      <c r="AN191" s="213"/>
    </row>
    <row r="192" spans="1:40" x14ac:dyDescent="0.25">
      <c r="A192" s="170"/>
      <c r="B192" s="879"/>
      <c r="C192" s="134" t="s">
        <v>27</v>
      </c>
      <c r="D192" s="135">
        <v>1000</v>
      </c>
      <c r="E192" s="135">
        <f t="shared" si="10"/>
        <v>20</v>
      </c>
      <c r="F192" s="135">
        <v>0</v>
      </c>
      <c r="G192" s="136" t="s">
        <v>38</v>
      </c>
      <c r="H192" s="136" t="s">
        <v>38</v>
      </c>
      <c r="I192" s="137" t="s">
        <v>38</v>
      </c>
      <c r="J192" s="136"/>
      <c r="K192" s="138"/>
      <c r="L192" s="585"/>
      <c r="M192" s="134" t="s">
        <v>27</v>
      </c>
      <c r="N192" s="135">
        <v>1000</v>
      </c>
      <c r="O192" s="135">
        <v>0</v>
      </c>
      <c r="P192" s="135">
        <v>1000</v>
      </c>
      <c r="Q192" s="136" t="s">
        <v>38</v>
      </c>
      <c r="R192" s="136">
        <v>1255</v>
      </c>
      <c r="S192" s="137">
        <v>44440</v>
      </c>
      <c r="T192" s="136"/>
      <c r="U192" s="138"/>
      <c r="V192" s="585"/>
      <c r="W192" s="134" t="s">
        <v>27</v>
      </c>
      <c r="X192" s="135">
        <v>1000</v>
      </c>
      <c r="Y192" s="135">
        <v>0</v>
      </c>
      <c r="Z192" s="135">
        <v>1000</v>
      </c>
      <c r="AA192" s="136" t="s">
        <v>47</v>
      </c>
      <c r="AB192" s="136">
        <v>2697</v>
      </c>
      <c r="AC192" s="137">
        <v>44806</v>
      </c>
      <c r="AD192" s="703"/>
      <c r="AE192" s="585"/>
      <c r="AF192" s="134" t="s">
        <v>27</v>
      </c>
      <c r="AG192" s="135"/>
      <c r="AH192" s="135"/>
      <c r="AI192" s="135"/>
      <c r="AJ192" s="136"/>
      <c r="AK192" s="136"/>
      <c r="AL192" s="137"/>
      <c r="AM192" s="218"/>
      <c r="AN192" s="213"/>
    </row>
    <row r="193" spans="1:40" x14ac:dyDescent="0.25">
      <c r="A193" s="170"/>
      <c r="B193" s="879"/>
      <c r="C193" s="134" t="s">
        <v>28</v>
      </c>
      <c r="D193" s="135">
        <v>1000</v>
      </c>
      <c r="E193" s="135">
        <f>E194+10</f>
        <v>10</v>
      </c>
      <c r="F193" s="135">
        <v>0</v>
      </c>
      <c r="G193" s="136" t="s">
        <v>38</v>
      </c>
      <c r="H193" s="136" t="s">
        <v>38</v>
      </c>
      <c r="I193" s="137" t="s">
        <v>38</v>
      </c>
      <c r="J193" s="136"/>
      <c r="K193" s="138"/>
      <c r="L193" s="585"/>
      <c r="M193" s="134" t="s">
        <v>28</v>
      </c>
      <c r="N193" s="135">
        <v>1000</v>
      </c>
      <c r="O193" s="135">
        <v>0</v>
      </c>
      <c r="P193" s="135">
        <v>1000</v>
      </c>
      <c r="Q193" s="136" t="s">
        <v>38</v>
      </c>
      <c r="R193" s="136">
        <v>1330</v>
      </c>
      <c r="S193" s="137">
        <v>44471</v>
      </c>
      <c r="T193" s="136"/>
      <c r="U193" s="138"/>
      <c r="V193" s="585"/>
      <c r="W193" s="134" t="s">
        <v>28</v>
      </c>
      <c r="X193" s="135">
        <v>1000</v>
      </c>
      <c r="Y193" s="135">
        <v>0</v>
      </c>
      <c r="Z193" s="135">
        <v>1000</v>
      </c>
      <c r="AA193" s="136" t="s">
        <v>47</v>
      </c>
      <c r="AB193" s="136">
        <v>2884</v>
      </c>
      <c r="AC193" s="137">
        <v>44835</v>
      </c>
      <c r="AD193" s="703"/>
      <c r="AE193" s="585"/>
      <c r="AF193" s="134" t="s">
        <v>28</v>
      </c>
      <c r="AG193" s="135"/>
      <c r="AH193" s="135"/>
      <c r="AI193" s="135"/>
      <c r="AJ193" s="136"/>
      <c r="AK193" s="136"/>
      <c r="AL193" s="137"/>
      <c r="AM193" s="218"/>
      <c r="AN193" s="213"/>
    </row>
    <row r="194" spans="1:40" x14ac:dyDescent="0.25">
      <c r="A194" s="170"/>
      <c r="B194" s="879"/>
      <c r="C194" s="134" t="s">
        <v>29</v>
      </c>
      <c r="D194" s="135">
        <v>1000</v>
      </c>
      <c r="E194" s="135">
        <v>0</v>
      </c>
      <c r="F194" s="135">
        <v>11000</v>
      </c>
      <c r="G194" s="136" t="s">
        <v>38</v>
      </c>
      <c r="H194" s="136">
        <v>601</v>
      </c>
      <c r="I194" s="137">
        <v>44152</v>
      </c>
      <c r="J194" s="136"/>
      <c r="K194" s="138"/>
      <c r="L194" s="585"/>
      <c r="M194" s="134" t="s">
        <v>29</v>
      </c>
      <c r="N194" s="135">
        <v>1000</v>
      </c>
      <c r="O194" s="135">
        <v>0</v>
      </c>
      <c r="P194" s="135">
        <v>1000</v>
      </c>
      <c r="Q194" s="136" t="s">
        <v>38</v>
      </c>
      <c r="R194" s="136">
        <v>1509</v>
      </c>
      <c r="S194" s="137">
        <v>44501</v>
      </c>
      <c r="T194" s="136"/>
      <c r="U194" s="138"/>
      <c r="V194" s="585"/>
      <c r="W194" s="134" t="s">
        <v>29</v>
      </c>
      <c r="X194" s="135">
        <v>1000</v>
      </c>
      <c r="Y194" s="135">
        <v>0</v>
      </c>
      <c r="Z194" s="135">
        <v>1000</v>
      </c>
      <c r="AA194" s="136" t="s">
        <v>47</v>
      </c>
      <c r="AB194" s="136">
        <v>2982</v>
      </c>
      <c r="AC194" s="137">
        <v>44866</v>
      </c>
      <c r="AD194" s="703"/>
      <c r="AE194" s="585"/>
      <c r="AF194" s="134" t="s">
        <v>29</v>
      </c>
      <c r="AG194" s="135"/>
      <c r="AH194" s="135"/>
      <c r="AI194" s="135"/>
      <c r="AJ194" s="136"/>
      <c r="AK194" s="136"/>
      <c r="AL194" s="137"/>
      <c r="AM194" s="218"/>
      <c r="AN194" s="213"/>
    </row>
    <row r="195" spans="1:40" x14ac:dyDescent="0.25">
      <c r="A195" s="170"/>
      <c r="B195" s="879"/>
      <c r="C195" s="148" t="s">
        <v>30</v>
      </c>
      <c r="D195" s="149">
        <v>1000</v>
      </c>
      <c r="E195" s="135">
        <v>0</v>
      </c>
      <c r="F195" s="135">
        <v>1000</v>
      </c>
      <c r="G195" s="136" t="s">
        <v>38</v>
      </c>
      <c r="H195" s="136">
        <v>644</v>
      </c>
      <c r="I195" s="137">
        <v>44177</v>
      </c>
      <c r="J195" s="195"/>
      <c r="K195" s="196"/>
      <c r="L195" s="586"/>
      <c r="M195" s="148" t="s">
        <v>30</v>
      </c>
      <c r="N195" s="149">
        <v>1000</v>
      </c>
      <c r="O195" s="135">
        <v>0</v>
      </c>
      <c r="P195" s="135">
        <v>1000</v>
      </c>
      <c r="Q195" s="136" t="s">
        <v>38</v>
      </c>
      <c r="R195" s="136">
        <v>1586</v>
      </c>
      <c r="S195" s="137">
        <v>44532</v>
      </c>
      <c r="T195" s="136"/>
      <c r="U195" s="138"/>
      <c r="V195" s="586"/>
      <c r="W195" s="148" t="s">
        <v>30</v>
      </c>
      <c r="X195" s="149">
        <v>1000</v>
      </c>
      <c r="Y195" s="135">
        <v>0</v>
      </c>
      <c r="Z195" s="135">
        <v>1000</v>
      </c>
      <c r="AA195" s="136" t="s">
        <v>47</v>
      </c>
      <c r="AB195" s="136">
        <v>3082</v>
      </c>
      <c r="AC195" s="137">
        <v>44896</v>
      </c>
      <c r="AD195" s="703"/>
      <c r="AE195" s="586"/>
      <c r="AF195" s="148" t="s">
        <v>30</v>
      </c>
      <c r="AG195" s="149"/>
      <c r="AH195" s="135"/>
      <c r="AI195" s="135"/>
      <c r="AJ195" s="136"/>
      <c r="AK195" s="136"/>
      <c r="AL195" s="137"/>
      <c r="AM195" s="215"/>
      <c r="AN195" s="219"/>
    </row>
    <row r="196" spans="1:40" ht="21" x14ac:dyDescent="0.25">
      <c r="A196" s="171"/>
      <c r="B196" s="880"/>
      <c r="C196" s="150"/>
      <c r="D196" s="151">
        <f>SUM(D184:D195)</f>
        <v>12000</v>
      </c>
      <c r="E196" s="151">
        <f>SUM(E184:E195)</f>
        <v>450</v>
      </c>
      <c r="F196" s="151">
        <f>SUM(F184:F195)</f>
        <v>12000</v>
      </c>
      <c r="G196" s="152"/>
      <c r="H196" s="152"/>
      <c r="I196" s="197"/>
      <c r="J196" s="152"/>
      <c r="K196" s="153"/>
      <c r="L196" s="587"/>
      <c r="M196" s="150"/>
      <c r="N196" s="151">
        <f>SUM(N183:N195)</f>
        <v>24000</v>
      </c>
      <c r="O196" s="151">
        <f>SUM(O183:O195)</f>
        <v>450</v>
      </c>
      <c r="P196" s="151">
        <f>SUM(P183:P195)</f>
        <v>24000</v>
      </c>
      <c r="Q196" s="152"/>
      <c r="R196" s="152"/>
      <c r="S196" s="152"/>
      <c r="T196" s="152"/>
      <c r="U196" s="153"/>
      <c r="V196" s="587"/>
      <c r="W196" s="150"/>
      <c r="X196" s="151">
        <f>SUM(X183:X195)</f>
        <v>36000</v>
      </c>
      <c r="Y196" s="151">
        <f>SUM(Y183:Y195)</f>
        <v>450</v>
      </c>
      <c r="Z196" s="151">
        <f>SUM(Z183:Z195)</f>
        <v>36000</v>
      </c>
      <c r="AA196" s="152"/>
      <c r="AB196" s="152"/>
      <c r="AC196" s="152"/>
      <c r="AD196" s="152"/>
      <c r="AE196" s="587"/>
      <c r="AF196" s="150"/>
      <c r="AG196" s="151">
        <f>SUM(AG183:AG195)</f>
        <v>44000</v>
      </c>
      <c r="AH196" s="151">
        <f>SUM(AH183:AH195)</f>
        <v>450</v>
      </c>
      <c r="AI196" s="151">
        <f>SUM(AI183:AI195)</f>
        <v>44000</v>
      </c>
      <c r="AJ196" s="152"/>
      <c r="AK196" s="152"/>
      <c r="AL196" s="152"/>
      <c r="AM196" s="151"/>
      <c r="AN196" s="152"/>
    </row>
    <row r="197" spans="1:40" x14ac:dyDescent="0.25">
      <c r="A197" s="337"/>
      <c r="B197" s="330"/>
      <c r="C197" s="344"/>
      <c r="D197" s="345"/>
      <c r="E197" s="345"/>
      <c r="F197" s="345"/>
      <c r="G197" s="346"/>
      <c r="H197" s="346"/>
      <c r="I197" s="347"/>
      <c r="J197" s="346"/>
      <c r="K197" s="346"/>
      <c r="L197" s="588"/>
      <c r="M197" s="346"/>
      <c r="N197" s="345"/>
      <c r="O197" s="345"/>
      <c r="P197" s="345"/>
      <c r="Q197" s="346"/>
      <c r="R197" s="346"/>
      <c r="S197" s="346"/>
      <c r="T197" s="346"/>
      <c r="U197" s="346"/>
      <c r="V197" s="588"/>
      <c r="W197" s="346"/>
      <c r="X197" s="345"/>
      <c r="Y197" s="345"/>
      <c r="Z197" s="345"/>
      <c r="AA197" s="346"/>
      <c r="AB197" s="346"/>
      <c r="AC197" s="346"/>
      <c r="AD197" s="346"/>
      <c r="AE197" s="588"/>
      <c r="AF197" s="346"/>
      <c r="AG197" s="345"/>
      <c r="AH197" s="345"/>
      <c r="AI197" s="345"/>
      <c r="AJ197" s="346"/>
      <c r="AK197" s="346"/>
      <c r="AL197" s="346"/>
      <c r="AM197" s="778"/>
      <c r="AN197" s="348"/>
    </row>
    <row r="198" spans="1:40" ht="21" x14ac:dyDescent="0.25">
      <c r="A198" s="337"/>
      <c r="B198" s="331"/>
      <c r="C198" s="350"/>
      <c r="D198" s="351"/>
      <c r="E198" s="352"/>
      <c r="F198" s="353"/>
      <c r="G198" s="352"/>
      <c r="H198" s="353"/>
      <c r="I198" s="353"/>
      <c r="J198" s="353"/>
      <c r="K198" s="354"/>
      <c r="L198" s="584"/>
      <c r="M198" s="355" t="s">
        <v>42</v>
      </c>
      <c r="N198" s="356">
        <f>D211</f>
        <v>12000</v>
      </c>
      <c r="O198" s="356">
        <f>E211</f>
        <v>110</v>
      </c>
      <c r="P198" s="356">
        <f>F211</f>
        <v>11000</v>
      </c>
      <c r="Q198" s="352"/>
      <c r="R198" s="353"/>
      <c r="S198" s="353"/>
      <c r="T198" s="353"/>
      <c r="U198" s="354"/>
      <c r="V198" s="584"/>
      <c r="W198" s="355" t="s">
        <v>42</v>
      </c>
      <c r="X198" s="356">
        <f>N211</f>
        <v>24000</v>
      </c>
      <c r="Y198" s="356">
        <f>O211</f>
        <v>450</v>
      </c>
      <c r="Z198" s="356">
        <f>P211</f>
        <v>17000</v>
      </c>
      <c r="AA198" s="352"/>
      <c r="AB198" s="353"/>
      <c r="AC198" s="353"/>
      <c r="AD198" s="353"/>
      <c r="AE198" s="584"/>
      <c r="AF198" s="355" t="s">
        <v>42</v>
      </c>
      <c r="AG198" s="356">
        <f>X211</f>
        <v>36000</v>
      </c>
      <c r="AH198" s="356">
        <f>Y211</f>
        <v>450</v>
      </c>
      <c r="AI198" s="356">
        <f>Z211</f>
        <v>36450</v>
      </c>
      <c r="AJ198" s="352"/>
      <c r="AK198" s="353"/>
      <c r="AL198" s="353"/>
      <c r="AM198" s="776" t="s">
        <v>221</v>
      </c>
      <c r="AN198" s="183" t="s">
        <v>36</v>
      </c>
    </row>
    <row r="199" spans="1:40" x14ac:dyDescent="0.25">
      <c r="A199" s="368" t="s">
        <v>800</v>
      </c>
      <c r="B199" s="332">
        <v>110</v>
      </c>
      <c r="C199" s="357" t="s">
        <v>19</v>
      </c>
      <c r="D199" s="124">
        <v>1000</v>
      </c>
      <c r="E199" s="124">
        <f>E200+10</f>
        <v>20</v>
      </c>
      <c r="F199" s="124">
        <v>0</v>
      </c>
      <c r="G199" s="125" t="s">
        <v>38</v>
      </c>
      <c r="H199" s="125" t="s">
        <v>38</v>
      </c>
      <c r="I199" s="129" t="s">
        <v>38</v>
      </c>
      <c r="J199" s="125"/>
      <c r="K199" s="358"/>
      <c r="L199" s="585"/>
      <c r="M199" s="357" t="s">
        <v>19</v>
      </c>
      <c r="N199" s="124">
        <v>1000</v>
      </c>
      <c r="O199" s="124">
        <f>O200+10</f>
        <v>30</v>
      </c>
      <c r="P199" s="124">
        <v>0</v>
      </c>
      <c r="Q199" s="125" t="s">
        <v>38</v>
      </c>
      <c r="R199" s="125" t="s">
        <v>38</v>
      </c>
      <c r="S199" s="129" t="s">
        <v>38</v>
      </c>
      <c r="T199" s="125"/>
      <c r="U199" s="358"/>
      <c r="V199" s="585"/>
      <c r="W199" s="357" t="s">
        <v>19</v>
      </c>
      <c r="X199" s="124">
        <v>1000</v>
      </c>
      <c r="Y199" s="124">
        <v>0</v>
      </c>
      <c r="Z199" s="124">
        <v>8280</v>
      </c>
      <c r="AA199" s="125" t="s">
        <v>44</v>
      </c>
      <c r="AB199" s="125">
        <v>2004</v>
      </c>
      <c r="AC199" s="129">
        <v>44564</v>
      </c>
      <c r="AD199" s="426"/>
      <c r="AE199" s="585"/>
      <c r="AF199" s="357" t="s">
        <v>19</v>
      </c>
      <c r="AG199" s="124">
        <v>1000</v>
      </c>
      <c r="AH199" s="124"/>
      <c r="AI199" s="124">
        <v>1000</v>
      </c>
      <c r="AJ199" s="125" t="s">
        <v>44</v>
      </c>
      <c r="AK199" s="125">
        <v>3275</v>
      </c>
      <c r="AL199" s="129">
        <v>44933</v>
      </c>
      <c r="AM199" s="341">
        <f>AG211+AH211-AI211</f>
        <v>0</v>
      </c>
      <c r="AN199" s="342" t="s">
        <v>1028</v>
      </c>
    </row>
    <row r="200" spans="1:40" ht="21" customHeight="1" x14ac:dyDescent="0.25">
      <c r="A200" s="369"/>
      <c r="B200" s="877" t="s">
        <v>117</v>
      </c>
      <c r="C200" s="357" t="s">
        <v>20</v>
      </c>
      <c r="D200" s="124">
        <v>1000</v>
      </c>
      <c r="E200" s="124">
        <f>E201+10</f>
        <v>10</v>
      </c>
      <c r="F200" s="124">
        <v>0</v>
      </c>
      <c r="G200" s="125" t="s">
        <v>38</v>
      </c>
      <c r="H200" s="125" t="s">
        <v>38</v>
      </c>
      <c r="I200" s="129" t="s">
        <v>38</v>
      </c>
      <c r="J200" s="125"/>
      <c r="K200" s="358"/>
      <c r="L200" s="585"/>
      <c r="M200" s="357" t="s">
        <v>20</v>
      </c>
      <c r="N200" s="124">
        <v>1000</v>
      </c>
      <c r="O200" s="124">
        <f>O201+10</f>
        <v>20</v>
      </c>
      <c r="P200" s="124">
        <v>0</v>
      </c>
      <c r="Q200" s="125" t="s">
        <v>38</v>
      </c>
      <c r="R200" s="125" t="s">
        <v>38</v>
      </c>
      <c r="S200" s="129" t="s">
        <v>38</v>
      </c>
      <c r="T200" s="125"/>
      <c r="U200" s="358"/>
      <c r="V200" s="585"/>
      <c r="W200" s="357" t="s">
        <v>20</v>
      </c>
      <c r="X200" s="124">
        <v>1000</v>
      </c>
      <c r="Y200" s="124">
        <v>0</v>
      </c>
      <c r="Z200" s="124">
        <v>1000</v>
      </c>
      <c r="AA200" s="125" t="s">
        <v>38</v>
      </c>
      <c r="AB200" s="125">
        <v>2059</v>
      </c>
      <c r="AC200" s="129">
        <v>44604</v>
      </c>
      <c r="AD200" s="629"/>
      <c r="AE200" s="585"/>
      <c r="AF200" s="357" t="s">
        <v>20</v>
      </c>
      <c r="AG200" s="124">
        <v>1000</v>
      </c>
      <c r="AH200" s="124"/>
      <c r="AI200" s="124">
        <v>1000</v>
      </c>
      <c r="AJ200" s="125" t="s">
        <v>44</v>
      </c>
      <c r="AK200" s="125">
        <v>3380</v>
      </c>
      <c r="AL200" s="129">
        <v>44962</v>
      </c>
      <c r="AM200" s="336"/>
      <c r="AN200" s="335" t="s">
        <v>250</v>
      </c>
    </row>
    <row r="201" spans="1:40" x14ac:dyDescent="0.25">
      <c r="A201" s="369"/>
      <c r="B201" s="877"/>
      <c r="C201" s="357" t="s">
        <v>21</v>
      </c>
      <c r="D201" s="124">
        <v>1000</v>
      </c>
      <c r="E201" s="124">
        <v>0</v>
      </c>
      <c r="F201" s="124">
        <v>3000</v>
      </c>
      <c r="G201" s="125" t="s">
        <v>38</v>
      </c>
      <c r="H201" s="125">
        <v>153</v>
      </c>
      <c r="I201" s="129">
        <v>43908</v>
      </c>
      <c r="J201" s="125"/>
      <c r="K201" s="358"/>
      <c r="L201" s="585"/>
      <c r="M201" s="357" t="s">
        <v>21</v>
      </c>
      <c r="N201" s="124">
        <v>1000</v>
      </c>
      <c r="O201" s="124">
        <f>O202+10</f>
        <v>10</v>
      </c>
      <c r="P201" s="124">
        <v>0</v>
      </c>
      <c r="Q201" s="125" t="s">
        <v>38</v>
      </c>
      <c r="R201" s="125" t="s">
        <v>38</v>
      </c>
      <c r="S201" s="129" t="s">
        <v>38</v>
      </c>
      <c r="T201" s="125"/>
      <c r="U201" s="358"/>
      <c r="V201" s="585"/>
      <c r="W201" s="357" t="s">
        <v>21</v>
      </c>
      <c r="X201" s="124">
        <v>1000</v>
      </c>
      <c r="Y201" s="124">
        <v>0</v>
      </c>
      <c r="Z201" s="124">
        <v>1000</v>
      </c>
      <c r="AA201" s="125" t="s">
        <v>38</v>
      </c>
      <c r="AB201" s="125">
        <v>2160</v>
      </c>
      <c r="AC201" s="129">
        <v>44636</v>
      </c>
      <c r="AD201" s="629"/>
      <c r="AE201" s="585"/>
      <c r="AF201" s="357" t="s">
        <v>21</v>
      </c>
      <c r="AG201" s="124">
        <v>1000</v>
      </c>
      <c r="AH201" s="124"/>
      <c r="AI201" s="124">
        <v>1000</v>
      </c>
      <c r="AJ201" s="125" t="s">
        <v>44</v>
      </c>
      <c r="AK201" s="125">
        <v>3480</v>
      </c>
      <c r="AL201" s="129">
        <v>44991</v>
      </c>
      <c r="AM201" s="336"/>
      <c r="AN201" s="335"/>
    </row>
    <row r="202" spans="1:40" x14ac:dyDescent="0.25">
      <c r="A202" s="369"/>
      <c r="B202" s="877"/>
      <c r="C202" s="357" t="s">
        <v>22</v>
      </c>
      <c r="D202" s="124">
        <v>1000</v>
      </c>
      <c r="E202" s="124">
        <v>0</v>
      </c>
      <c r="F202" s="124">
        <v>1000</v>
      </c>
      <c r="G202" s="125" t="s">
        <v>38</v>
      </c>
      <c r="H202" s="125">
        <v>171</v>
      </c>
      <c r="I202" s="129">
        <v>43929</v>
      </c>
      <c r="J202" s="125"/>
      <c r="K202" s="358"/>
      <c r="L202" s="585"/>
      <c r="M202" s="357" t="s">
        <v>22</v>
      </c>
      <c r="N202" s="124">
        <v>1000</v>
      </c>
      <c r="O202" s="124">
        <v>0</v>
      </c>
      <c r="P202" s="124">
        <v>5000</v>
      </c>
      <c r="Q202" s="125" t="s">
        <v>38</v>
      </c>
      <c r="R202" s="125">
        <v>927</v>
      </c>
      <c r="S202" s="129">
        <v>44297</v>
      </c>
      <c r="T202" s="125"/>
      <c r="U202" s="358"/>
      <c r="V202" s="585"/>
      <c r="W202" s="357" t="s">
        <v>22</v>
      </c>
      <c r="X202" s="124">
        <v>1000</v>
      </c>
      <c r="Y202" s="124">
        <v>0</v>
      </c>
      <c r="Z202" s="124">
        <v>1000</v>
      </c>
      <c r="AA202" s="125" t="s">
        <v>38</v>
      </c>
      <c r="AB202" s="125">
        <v>2243</v>
      </c>
      <c r="AC202" s="129">
        <v>44661</v>
      </c>
      <c r="AD202" s="629"/>
      <c r="AE202" s="585"/>
      <c r="AF202" s="357" t="s">
        <v>22</v>
      </c>
      <c r="AG202" s="124">
        <v>1000</v>
      </c>
      <c r="AH202" s="124"/>
      <c r="AI202" s="124">
        <v>1000</v>
      </c>
      <c r="AJ202" s="125" t="s">
        <v>44</v>
      </c>
      <c r="AK202" s="125">
        <v>3592</v>
      </c>
      <c r="AL202" s="129">
        <v>45020</v>
      </c>
      <c r="AM202" s="336"/>
      <c r="AN202" s="335"/>
    </row>
    <row r="203" spans="1:40" x14ac:dyDescent="0.25">
      <c r="A203" s="369"/>
      <c r="B203" s="877"/>
      <c r="C203" s="357" t="s">
        <v>23</v>
      </c>
      <c r="D203" s="124">
        <v>1000</v>
      </c>
      <c r="E203" s="124">
        <v>0</v>
      </c>
      <c r="F203" s="124">
        <v>1000</v>
      </c>
      <c r="G203" s="125" t="s">
        <v>38</v>
      </c>
      <c r="H203" s="125">
        <v>217</v>
      </c>
      <c r="I203" s="129">
        <v>43957</v>
      </c>
      <c r="J203" s="125"/>
      <c r="K203" s="358"/>
      <c r="L203" s="585"/>
      <c r="M203" s="357" t="s">
        <v>23</v>
      </c>
      <c r="N203" s="124">
        <v>1000</v>
      </c>
      <c r="O203" s="124">
        <v>0</v>
      </c>
      <c r="P203" s="124">
        <v>1000</v>
      </c>
      <c r="Q203" s="125" t="s">
        <v>38</v>
      </c>
      <c r="R203" s="125">
        <v>994</v>
      </c>
      <c r="S203" s="129">
        <v>44335</v>
      </c>
      <c r="T203" s="125"/>
      <c r="U203" s="358"/>
      <c r="V203" s="585"/>
      <c r="W203" s="357" t="s">
        <v>23</v>
      </c>
      <c r="X203" s="124">
        <v>1000</v>
      </c>
      <c r="Y203" s="124">
        <v>0</v>
      </c>
      <c r="Z203" s="124">
        <v>1000</v>
      </c>
      <c r="AA203" s="125" t="s">
        <v>38</v>
      </c>
      <c r="AB203" s="125">
        <v>2313</v>
      </c>
      <c r="AC203" s="129">
        <v>44689</v>
      </c>
      <c r="AD203" s="629"/>
      <c r="AE203" s="585"/>
      <c r="AF203" s="357" t="s">
        <v>23</v>
      </c>
      <c r="AG203" s="124">
        <v>1000</v>
      </c>
      <c r="AH203" s="124"/>
      <c r="AI203" s="124">
        <v>1000</v>
      </c>
      <c r="AJ203" s="125" t="s">
        <v>44</v>
      </c>
      <c r="AK203" s="125">
        <v>3727</v>
      </c>
      <c r="AL203" s="129">
        <v>45048</v>
      </c>
      <c r="AM203" s="336"/>
      <c r="AN203" s="335"/>
    </row>
    <row r="204" spans="1:40" x14ac:dyDescent="0.25">
      <c r="A204" s="369"/>
      <c r="B204" s="877"/>
      <c r="C204" s="357" t="s">
        <v>24</v>
      </c>
      <c r="D204" s="124">
        <v>1000</v>
      </c>
      <c r="E204" s="124">
        <v>10</v>
      </c>
      <c r="F204" s="124">
        <v>0</v>
      </c>
      <c r="G204" s="125" t="s">
        <v>38</v>
      </c>
      <c r="H204" s="125" t="s">
        <v>38</v>
      </c>
      <c r="I204" s="129" t="s">
        <v>38</v>
      </c>
      <c r="J204" s="125"/>
      <c r="K204" s="358"/>
      <c r="L204" s="585"/>
      <c r="M204" s="357" t="s">
        <v>24</v>
      </c>
      <c r="N204" s="124">
        <v>1000</v>
      </c>
      <c r="O204" s="124">
        <f t="shared" ref="O204:O209" si="11">O205+10</f>
        <v>70</v>
      </c>
      <c r="P204" s="124">
        <v>0</v>
      </c>
      <c r="Q204" s="125" t="s">
        <v>38</v>
      </c>
      <c r="R204" s="125" t="s">
        <v>38</v>
      </c>
      <c r="S204" s="129" t="s">
        <v>38</v>
      </c>
      <c r="T204" s="125"/>
      <c r="U204" s="358"/>
      <c r="V204" s="585"/>
      <c r="W204" s="357" t="s">
        <v>24</v>
      </c>
      <c r="X204" s="124">
        <v>1000</v>
      </c>
      <c r="Y204" s="124">
        <v>0</v>
      </c>
      <c r="Z204" s="124">
        <v>1000</v>
      </c>
      <c r="AA204" s="125" t="s">
        <v>38</v>
      </c>
      <c r="AB204" s="125">
        <v>2375</v>
      </c>
      <c r="AC204" s="129">
        <v>44717</v>
      </c>
      <c r="AD204" s="629"/>
      <c r="AE204" s="585"/>
      <c r="AF204" s="357" t="s">
        <v>24</v>
      </c>
      <c r="AG204" s="124">
        <v>1000</v>
      </c>
      <c r="AH204" s="124"/>
      <c r="AI204" s="124">
        <v>1000</v>
      </c>
      <c r="AJ204" s="125" t="s">
        <v>44</v>
      </c>
      <c r="AK204" s="125">
        <v>3817</v>
      </c>
      <c r="AL204" s="129">
        <v>45081</v>
      </c>
      <c r="AM204" s="336"/>
      <c r="AN204" s="335"/>
    </row>
    <row r="205" spans="1:40" x14ac:dyDescent="0.25">
      <c r="A205" s="369"/>
      <c r="B205" s="877"/>
      <c r="C205" s="357" t="s">
        <v>25</v>
      </c>
      <c r="D205" s="124">
        <v>1000</v>
      </c>
      <c r="E205" s="124">
        <v>0</v>
      </c>
      <c r="F205" s="124">
        <v>2000</v>
      </c>
      <c r="G205" s="125" t="s">
        <v>38</v>
      </c>
      <c r="H205" s="125">
        <v>349</v>
      </c>
      <c r="I205" s="129">
        <v>44023</v>
      </c>
      <c r="J205" s="125"/>
      <c r="K205" s="358"/>
      <c r="L205" s="585"/>
      <c r="M205" s="357" t="s">
        <v>25</v>
      </c>
      <c r="N205" s="124">
        <v>1000</v>
      </c>
      <c r="O205" s="124">
        <f t="shared" si="11"/>
        <v>60</v>
      </c>
      <c r="P205" s="124">
        <v>0</v>
      </c>
      <c r="Q205" s="125" t="s">
        <v>38</v>
      </c>
      <c r="R205" s="125" t="s">
        <v>38</v>
      </c>
      <c r="S205" s="129" t="s">
        <v>38</v>
      </c>
      <c r="T205" s="125"/>
      <c r="U205" s="358"/>
      <c r="V205" s="585"/>
      <c r="W205" s="357" t="s">
        <v>25</v>
      </c>
      <c r="X205" s="124">
        <v>1000</v>
      </c>
      <c r="Y205" s="124">
        <v>0</v>
      </c>
      <c r="Z205" s="124">
        <v>1000</v>
      </c>
      <c r="AA205" s="125" t="s">
        <v>44</v>
      </c>
      <c r="AB205" s="125">
        <v>2516</v>
      </c>
      <c r="AC205" s="129">
        <v>44751</v>
      </c>
      <c r="AD205" s="629"/>
      <c r="AE205" s="585"/>
      <c r="AF205" s="357" t="s">
        <v>25</v>
      </c>
      <c r="AG205" s="124">
        <v>1000</v>
      </c>
      <c r="AH205" s="124"/>
      <c r="AI205" s="124">
        <v>1000</v>
      </c>
      <c r="AJ205" s="125" t="s">
        <v>44</v>
      </c>
      <c r="AK205" s="125">
        <v>3907</v>
      </c>
      <c r="AL205" s="129">
        <v>45109</v>
      </c>
      <c r="AM205" s="336"/>
      <c r="AN205" s="335"/>
    </row>
    <row r="206" spans="1:40" x14ac:dyDescent="0.25">
      <c r="A206" s="369"/>
      <c r="B206" s="877"/>
      <c r="C206" s="357" t="s">
        <v>26</v>
      </c>
      <c r="D206" s="124">
        <v>1000</v>
      </c>
      <c r="E206" s="124">
        <v>0</v>
      </c>
      <c r="F206" s="124">
        <v>1000</v>
      </c>
      <c r="G206" s="125" t="s">
        <v>38</v>
      </c>
      <c r="H206" s="125">
        <v>394</v>
      </c>
      <c r="I206" s="129">
        <v>44050</v>
      </c>
      <c r="J206" s="125"/>
      <c r="K206" s="358"/>
      <c r="L206" s="585"/>
      <c r="M206" s="357" t="s">
        <v>26</v>
      </c>
      <c r="N206" s="124">
        <v>1000</v>
      </c>
      <c r="O206" s="124">
        <f t="shared" si="11"/>
        <v>50</v>
      </c>
      <c r="P206" s="124">
        <v>0</v>
      </c>
      <c r="Q206" s="125" t="s">
        <v>38</v>
      </c>
      <c r="R206" s="125" t="s">
        <v>38</v>
      </c>
      <c r="S206" s="129" t="s">
        <v>38</v>
      </c>
      <c r="T206" s="125"/>
      <c r="U206" s="358"/>
      <c r="V206" s="585"/>
      <c r="W206" s="357" t="s">
        <v>26</v>
      </c>
      <c r="X206" s="124">
        <v>1000</v>
      </c>
      <c r="Y206" s="124">
        <v>0</v>
      </c>
      <c r="Z206" s="124">
        <v>1000</v>
      </c>
      <c r="AA206" s="125" t="s">
        <v>44</v>
      </c>
      <c r="AB206" s="125">
        <v>2601</v>
      </c>
      <c r="AC206" s="129">
        <v>44780</v>
      </c>
      <c r="AD206" s="629"/>
      <c r="AE206" s="585"/>
      <c r="AF206" s="357" t="s">
        <v>26</v>
      </c>
      <c r="AG206" s="124">
        <v>1000</v>
      </c>
      <c r="AH206" s="124"/>
      <c r="AI206" s="124">
        <v>1000</v>
      </c>
      <c r="AJ206" s="125" t="s">
        <v>44</v>
      </c>
      <c r="AK206" s="125">
        <v>4033</v>
      </c>
      <c r="AL206" s="129">
        <v>45139</v>
      </c>
      <c r="AM206" s="336"/>
      <c r="AN206" s="335"/>
    </row>
    <row r="207" spans="1:40" x14ac:dyDescent="0.25">
      <c r="A207" s="369"/>
      <c r="B207" s="877"/>
      <c r="C207" s="357" t="s">
        <v>27</v>
      </c>
      <c r="D207" s="124">
        <v>1000</v>
      </c>
      <c r="E207" s="124">
        <f>E208+10</f>
        <v>20</v>
      </c>
      <c r="F207" s="124">
        <v>0</v>
      </c>
      <c r="G207" s="125" t="s">
        <v>38</v>
      </c>
      <c r="H207" s="125" t="s">
        <v>38</v>
      </c>
      <c r="I207" s="129" t="s">
        <v>38</v>
      </c>
      <c r="J207" s="125"/>
      <c r="K207" s="358"/>
      <c r="L207" s="585"/>
      <c r="M207" s="357" t="s">
        <v>27</v>
      </c>
      <c r="N207" s="124">
        <v>1000</v>
      </c>
      <c r="O207" s="124">
        <f t="shared" si="11"/>
        <v>40</v>
      </c>
      <c r="P207" s="124">
        <v>0</v>
      </c>
      <c r="Q207" s="125" t="s">
        <v>38</v>
      </c>
      <c r="R207" s="125" t="s">
        <v>38</v>
      </c>
      <c r="S207" s="129" t="s">
        <v>38</v>
      </c>
      <c r="T207" s="125"/>
      <c r="U207" s="358"/>
      <c r="V207" s="585"/>
      <c r="W207" s="357" t="s">
        <v>27</v>
      </c>
      <c r="X207" s="124">
        <v>1000</v>
      </c>
      <c r="Y207" s="124">
        <v>0</v>
      </c>
      <c r="Z207" s="124">
        <v>1000</v>
      </c>
      <c r="AA207" s="125" t="s">
        <v>44</v>
      </c>
      <c r="AB207" s="125">
        <v>2821</v>
      </c>
      <c r="AC207" s="129">
        <v>44811</v>
      </c>
      <c r="AD207" s="629"/>
      <c r="AE207" s="585"/>
      <c r="AF207" s="357" t="s">
        <v>27</v>
      </c>
      <c r="AG207" s="124"/>
      <c r="AH207" s="124"/>
      <c r="AI207" s="124"/>
      <c r="AJ207" s="125"/>
      <c r="AK207" s="125"/>
      <c r="AL207" s="129"/>
      <c r="AM207" s="336"/>
      <c r="AN207" s="335"/>
    </row>
    <row r="208" spans="1:40" x14ac:dyDescent="0.25">
      <c r="A208" s="369"/>
      <c r="B208" s="877"/>
      <c r="C208" s="357" t="s">
        <v>28</v>
      </c>
      <c r="D208" s="124">
        <v>1000</v>
      </c>
      <c r="E208" s="124">
        <f>E209+10</f>
        <v>10</v>
      </c>
      <c r="F208" s="124">
        <v>0</v>
      </c>
      <c r="G208" s="125" t="s">
        <v>38</v>
      </c>
      <c r="H208" s="125" t="s">
        <v>38</v>
      </c>
      <c r="I208" s="129" t="s">
        <v>38</v>
      </c>
      <c r="J208" s="125"/>
      <c r="K208" s="358"/>
      <c r="L208" s="585"/>
      <c r="M208" s="357" t="s">
        <v>28</v>
      </c>
      <c r="N208" s="124">
        <v>1000</v>
      </c>
      <c r="O208" s="124">
        <f t="shared" si="11"/>
        <v>30</v>
      </c>
      <c r="P208" s="124">
        <v>0</v>
      </c>
      <c r="Q208" s="125" t="s">
        <v>38</v>
      </c>
      <c r="R208" s="125" t="s">
        <v>38</v>
      </c>
      <c r="S208" s="129" t="s">
        <v>38</v>
      </c>
      <c r="T208" s="125"/>
      <c r="U208" s="358"/>
      <c r="V208" s="585"/>
      <c r="W208" s="357" t="s">
        <v>28</v>
      </c>
      <c r="X208" s="124">
        <v>1000</v>
      </c>
      <c r="Y208" s="124">
        <v>0</v>
      </c>
      <c r="Z208" s="124">
        <v>1170</v>
      </c>
      <c r="AA208" s="125" t="s">
        <v>44</v>
      </c>
      <c r="AB208" s="125">
        <v>2912</v>
      </c>
      <c r="AC208" s="129">
        <v>44840</v>
      </c>
      <c r="AD208" s="629"/>
      <c r="AE208" s="585"/>
      <c r="AF208" s="357" t="s">
        <v>28</v>
      </c>
      <c r="AG208" s="124"/>
      <c r="AH208" s="124"/>
      <c r="AI208" s="124"/>
      <c r="AJ208" s="125"/>
      <c r="AK208" s="125"/>
      <c r="AL208" s="129"/>
      <c r="AM208" s="336"/>
      <c r="AN208" s="335"/>
    </row>
    <row r="209" spans="1:40" x14ac:dyDescent="0.25">
      <c r="A209" s="369"/>
      <c r="B209" s="877"/>
      <c r="C209" s="357" t="s">
        <v>29</v>
      </c>
      <c r="D209" s="124">
        <v>1000</v>
      </c>
      <c r="E209" s="124">
        <v>0</v>
      </c>
      <c r="F209" s="124">
        <v>3000</v>
      </c>
      <c r="G209" s="125" t="s">
        <v>38</v>
      </c>
      <c r="H209" s="125">
        <v>610</v>
      </c>
      <c r="I209" s="129">
        <v>44158</v>
      </c>
      <c r="J209" s="125"/>
      <c r="K209" s="358"/>
      <c r="L209" s="585"/>
      <c r="M209" s="357" t="s">
        <v>29</v>
      </c>
      <c r="N209" s="124">
        <v>1000</v>
      </c>
      <c r="O209" s="124">
        <f t="shared" si="11"/>
        <v>20</v>
      </c>
      <c r="P209" s="124">
        <v>0</v>
      </c>
      <c r="Q209" s="125" t="s">
        <v>38</v>
      </c>
      <c r="R209" s="125" t="s">
        <v>38</v>
      </c>
      <c r="S209" s="129" t="s">
        <v>38</v>
      </c>
      <c r="T209" s="125"/>
      <c r="U209" s="358"/>
      <c r="V209" s="585"/>
      <c r="W209" s="357" t="s">
        <v>29</v>
      </c>
      <c r="X209" s="124">
        <v>1000</v>
      </c>
      <c r="Y209" s="124">
        <v>0</v>
      </c>
      <c r="Z209" s="124">
        <v>1000</v>
      </c>
      <c r="AA209" s="125" t="s">
        <v>44</v>
      </c>
      <c r="AB209" s="125">
        <v>3013</v>
      </c>
      <c r="AC209" s="129">
        <v>44870</v>
      </c>
      <c r="AD209" s="629"/>
      <c r="AE209" s="585"/>
      <c r="AF209" s="357" t="s">
        <v>29</v>
      </c>
      <c r="AG209" s="124"/>
      <c r="AH209" s="124"/>
      <c r="AI209" s="124"/>
      <c r="AJ209" s="125"/>
      <c r="AK209" s="125"/>
      <c r="AL209" s="129"/>
      <c r="AM209" s="336"/>
      <c r="AN209" s="335"/>
    </row>
    <row r="210" spans="1:40" x14ac:dyDescent="0.25">
      <c r="A210" s="369"/>
      <c r="B210" s="877"/>
      <c r="C210" s="360" t="s">
        <v>30</v>
      </c>
      <c r="D210" s="278">
        <v>1000</v>
      </c>
      <c r="E210" s="124">
        <f>O199+10</f>
        <v>40</v>
      </c>
      <c r="F210" s="124">
        <v>0</v>
      </c>
      <c r="G210" s="125" t="s">
        <v>38</v>
      </c>
      <c r="H210" s="125">
        <v>927</v>
      </c>
      <c r="I210" s="129" t="s">
        <v>38</v>
      </c>
      <c r="J210" s="361"/>
      <c r="K210" s="362"/>
      <c r="L210" s="586"/>
      <c r="M210" s="360" t="s">
        <v>30</v>
      </c>
      <c r="N210" s="278">
        <v>1000</v>
      </c>
      <c r="O210" s="124">
        <f>Y199+10</f>
        <v>10</v>
      </c>
      <c r="P210" s="124">
        <v>0</v>
      </c>
      <c r="Q210" s="125" t="s">
        <v>38</v>
      </c>
      <c r="R210" s="125" t="s">
        <v>38</v>
      </c>
      <c r="S210" s="129" t="s">
        <v>38</v>
      </c>
      <c r="T210" s="125"/>
      <c r="U210" s="358"/>
      <c r="V210" s="586"/>
      <c r="W210" s="360" t="s">
        <v>30</v>
      </c>
      <c r="X210" s="278">
        <v>1000</v>
      </c>
      <c r="Y210" s="124">
        <v>0</v>
      </c>
      <c r="Z210" s="124">
        <v>1000</v>
      </c>
      <c r="AA210" s="125" t="s">
        <v>44</v>
      </c>
      <c r="AB210" s="125">
        <v>3102</v>
      </c>
      <c r="AC210" s="129">
        <v>44899</v>
      </c>
      <c r="AD210" s="629"/>
      <c r="AE210" s="586"/>
      <c r="AF210" s="360" t="s">
        <v>30</v>
      </c>
      <c r="AG210" s="278"/>
      <c r="AH210" s="124"/>
      <c r="AI210" s="124"/>
      <c r="AJ210" s="125"/>
      <c r="AK210" s="125"/>
      <c r="AL210" s="129"/>
      <c r="AM210" s="338"/>
      <c r="AN210" s="339"/>
    </row>
    <row r="211" spans="1:40" ht="21" x14ac:dyDescent="0.25">
      <c r="A211" s="370"/>
      <c r="B211" s="878"/>
      <c r="C211" s="364"/>
      <c r="D211" s="365">
        <f>SUM(D199:D210)</f>
        <v>12000</v>
      </c>
      <c r="E211" s="365">
        <f>SUM(E199:E210)</f>
        <v>110</v>
      </c>
      <c r="F211" s="365">
        <f>SUM(F199:F210)</f>
        <v>11000</v>
      </c>
      <c r="G211" s="340"/>
      <c r="H211" s="340"/>
      <c r="I211" s="366"/>
      <c r="J211" s="340"/>
      <c r="K211" s="367"/>
      <c r="L211" s="587"/>
      <c r="M211" s="364"/>
      <c r="N211" s="365">
        <f>SUM(N198:N210)</f>
        <v>24000</v>
      </c>
      <c r="O211" s="365">
        <f>SUM(O198:O210)</f>
        <v>450</v>
      </c>
      <c r="P211" s="365">
        <f>SUM(P198:P210)</f>
        <v>17000</v>
      </c>
      <c r="Q211" s="340"/>
      <c r="R211" s="340"/>
      <c r="S211" s="340"/>
      <c r="T211" s="340"/>
      <c r="U211" s="367"/>
      <c r="V211" s="587"/>
      <c r="W211" s="364"/>
      <c r="X211" s="365">
        <f>SUM(X198:X210)</f>
        <v>36000</v>
      </c>
      <c r="Y211" s="365">
        <f>SUM(Y198:Y210)</f>
        <v>450</v>
      </c>
      <c r="Z211" s="365">
        <f>SUM(Z198:Z210)</f>
        <v>36450</v>
      </c>
      <c r="AA211" s="340"/>
      <c r="AB211" s="340"/>
      <c r="AC211" s="340"/>
      <c r="AD211" s="340"/>
      <c r="AE211" s="587"/>
      <c r="AF211" s="364"/>
      <c r="AG211" s="365">
        <f>SUM(AG198:AG210)</f>
        <v>44000</v>
      </c>
      <c r="AH211" s="365">
        <f>SUM(AH198:AH210)</f>
        <v>450</v>
      </c>
      <c r="AI211" s="365">
        <f>SUM(AI198:AI210)</f>
        <v>44450</v>
      </c>
      <c r="AJ211" s="340"/>
      <c r="AK211" s="340"/>
      <c r="AL211" s="340"/>
      <c r="AM211" s="365"/>
      <c r="AN211" s="340"/>
    </row>
    <row r="212" spans="1:40" x14ac:dyDescent="0.25">
      <c r="B212" s="106"/>
      <c r="C212" s="65"/>
      <c r="D212" s="66"/>
      <c r="E212" s="66"/>
      <c r="F212" s="66"/>
      <c r="G212" s="67"/>
      <c r="H212" s="67"/>
      <c r="I212" s="68"/>
      <c r="J212" s="67"/>
      <c r="K212" s="67"/>
      <c r="L212" s="588"/>
      <c r="M212" s="67"/>
      <c r="N212" s="66"/>
      <c r="O212" s="66"/>
      <c r="P212" s="66"/>
      <c r="Q212" s="67"/>
      <c r="R212" s="67"/>
      <c r="S212" s="67"/>
      <c r="T212" s="67"/>
      <c r="U212" s="67"/>
      <c r="V212" s="588"/>
      <c r="W212" s="67"/>
      <c r="X212" s="66"/>
      <c r="Y212" s="66"/>
      <c r="Z212" s="66"/>
      <c r="AA212" s="67"/>
      <c r="AB212" s="67"/>
      <c r="AC212" s="67"/>
      <c r="AD212" s="67"/>
      <c r="AE212" s="588"/>
      <c r="AF212" s="67"/>
      <c r="AG212" s="66"/>
      <c r="AH212" s="66"/>
      <c r="AI212" s="66"/>
      <c r="AJ212" s="67"/>
      <c r="AK212" s="67"/>
      <c r="AL212" s="67"/>
      <c r="AM212" s="777"/>
      <c r="AN212" s="123"/>
    </row>
    <row r="213" spans="1:40" ht="21" x14ac:dyDescent="0.25">
      <c r="B213" s="107"/>
      <c r="C213" s="70"/>
      <c r="D213" s="71"/>
      <c r="E213" s="72"/>
      <c r="F213" s="73"/>
      <c r="G213" s="72"/>
      <c r="H213" s="73"/>
      <c r="I213" s="73"/>
      <c r="J213" s="73"/>
      <c r="K213" s="74"/>
      <c r="L213" s="584"/>
      <c r="M213" s="75" t="s">
        <v>42</v>
      </c>
      <c r="N213" s="76">
        <f>D226</f>
        <v>12000</v>
      </c>
      <c r="O213" s="76">
        <f>E226</f>
        <v>240</v>
      </c>
      <c r="P213" s="76">
        <f>F226</f>
        <v>12000</v>
      </c>
      <c r="Q213" s="72"/>
      <c r="R213" s="73"/>
      <c r="S213" s="73"/>
      <c r="T213" s="73"/>
      <c r="U213" s="74"/>
      <c r="V213" s="584"/>
      <c r="W213" s="75" t="s">
        <v>42</v>
      </c>
      <c r="X213" s="76">
        <f>N226</f>
        <v>24000</v>
      </c>
      <c r="Y213" s="76">
        <f>O226</f>
        <v>240</v>
      </c>
      <c r="Z213" s="76">
        <f>P226</f>
        <v>24000</v>
      </c>
      <c r="AA213" s="72"/>
      <c r="AB213" s="73"/>
      <c r="AC213" s="73"/>
      <c r="AD213" s="73"/>
      <c r="AE213" s="584"/>
      <c r="AF213" s="75" t="s">
        <v>42</v>
      </c>
      <c r="AG213" s="76">
        <f>X226</f>
        <v>35500</v>
      </c>
      <c r="AH213" s="76">
        <f>Y226</f>
        <v>240</v>
      </c>
      <c r="AI213" s="76">
        <f>Z226</f>
        <v>35500</v>
      </c>
      <c r="AJ213" s="72"/>
      <c r="AK213" s="73"/>
      <c r="AL213" s="73"/>
      <c r="AM213" s="776" t="s">
        <v>221</v>
      </c>
      <c r="AN213" s="183" t="s">
        <v>36</v>
      </c>
    </row>
    <row r="214" spans="1:40" x14ac:dyDescent="0.25">
      <c r="A214" s="97" t="s">
        <v>800</v>
      </c>
      <c r="B214" s="108">
        <v>111</v>
      </c>
      <c r="C214" s="77" t="s">
        <v>19</v>
      </c>
      <c r="D214" s="78">
        <v>1000</v>
      </c>
      <c r="E214" s="78">
        <f>E215+10</f>
        <v>50</v>
      </c>
      <c r="F214" s="78">
        <v>0</v>
      </c>
      <c r="G214" s="79" t="s">
        <v>38</v>
      </c>
      <c r="H214" s="79" t="s">
        <v>38</v>
      </c>
      <c r="I214" s="80" t="s">
        <v>38</v>
      </c>
      <c r="J214" s="79"/>
      <c r="K214" s="81"/>
      <c r="L214" s="589"/>
      <c r="M214" s="77" t="s">
        <v>19</v>
      </c>
      <c r="N214" s="78">
        <v>1000</v>
      </c>
      <c r="O214" s="78">
        <v>0</v>
      </c>
      <c r="P214" s="78">
        <v>1000</v>
      </c>
      <c r="Q214" s="79" t="s">
        <v>38</v>
      </c>
      <c r="R214" s="79">
        <v>819</v>
      </c>
      <c r="S214" s="80">
        <v>44221</v>
      </c>
      <c r="T214" s="79"/>
      <c r="U214" s="81"/>
      <c r="V214" s="589"/>
      <c r="W214" s="77" t="s">
        <v>19</v>
      </c>
      <c r="X214" s="78">
        <v>1000</v>
      </c>
      <c r="Y214" s="78">
        <v>0</v>
      </c>
      <c r="Z214" s="78">
        <v>11500</v>
      </c>
      <c r="AA214" s="79" t="s">
        <v>38</v>
      </c>
      <c r="AB214" s="79">
        <v>1809</v>
      </c>
      <c r="AC214" s="80">
        <v>44568</v>
      </c>
      <c r="AD214" s="651"/>
      <c r="AE214" s="589"/>
      <c r="AF214" s="77" t="s">
        <v>19</v>
      </c>
      <c r="AG214" s="78">
        <v>1000</v>
      </c>
      <c r="AH214" s="78"/>
      <c r="AI214" s="78">
        <v>11500</v>
      </c>
      <c r="AJ214" s="79" t="s">
        <v>47</v>
      </c>
      <c r="AK214" s="79">
        <v>3274</v>
      </c>
      <c r="AL214" s="80">
        <v>44933</v>
      </c>
      <c r="AM214" s="177">
        <f>AG226+AH226-AI226</f>
        <v>-260</v>
      </c>
      <c r="AN214" s="813" t="s">
        <v>980</v>
      </c>
    </row>
    <row r="215" spans="1:40" ht="21" customHeight="1" x14ac:dyDescent="0.25">
      <c r="A215" s="82"/>
      <c r="B215" s="879" t="s">
        <v>128</v>
      </c>
      <c r="C215" s="77" t="s">
        <v>20</v>
      </c>
      <c r="D215" s="78">
        <v>1000</v>
      </c>
      <c r="E215" s="78">
        <f>E216+10</f>
        <v>40</v>
      </c>
      <c r="F215" s="78">
        <v>0</v>
      </c>
      <c r="G215" s="79" t="s">
        <v>38</v>
      </c>
      <c r="H215" s="79" t="s">
        <v>38</v>
      </c>
      <c r="I215" s="80" t="s">
        <v>38</v>
      </c>
      <c r="J215" s="79"/>
      <c r="K215" s="81"/>
      <c r="L215" s="589"/>
      <c r="M215" s="77" t="s">
        <v>20</v>
      </c>
      <c r="N215" s="78">
        <v>1000</v>
      </c>
      <c r="O215" s="78">
        <v>0</v>
      </c>
      <c r="P215" s="78">
        <v>1000</v>
      </c>
      <c r="Q215" s="79" t="s">
        <v>38</v>
      </c>
      <c r="R215" s="79">
        <v>838</v>
      </c>
      <c r="S215" s="80">
        <v>44246</v>
      </c>
      <c r="T215" s="79"/>
      <c r="U215" s="81"/>
      <c r="V215" s="589"/>
      <c r="W215" s="77" t="s">
        <v>20</v>
      </c>
      <c r="X215" s="78">
        <v>1000</v>
      </c>
      <c r="Y215" s="78">
        <v>0</v>
      </c>
      <c r="Z215" s="78">
        <v>0</v>
      </c>
      <c r="AA215" s="79" t="s">
        <v>38</v>
      </c>
      <c r="AB215" s="79" t="s">
        <v>38</v>
      </c>
      <c r="AC215" s="80" t="s">
        <v>38</v>
      </c>
      <c r="AD215" s="558"/>
      <c r="AE215" s="589"/>
      <c r="AF215" s="77" t="s">
        <v>20</v>
      </c>
      <c r="AG215" s="78">
        <v>1000</v>
      </c>
      <c r="AH215" s="78"/>
      <c r="AI215" s="78"/>
      <c r="AJ215" s="79"/>
      <c r="AK215" s="79"/>
      <c r="AL215" s="80"/>
      <c r="AM215" s="180"/>
      <c r="AN215" s="179"/>
    </row>
    <row r="216" spans="1:40" x14ac:dyDescent="0.25">
      <c r="A216" s="82"/>
      <c r="B216" s="879"/>
      <c r="C216" s="77" t="s">
        <v>21</v>
      </c>
      <c r="D216" s="78">
        <v>1000</v>
      </c>
      <c r="E216" s="78">
        <f>E217+10</f>
        <v>30</v>
      </c>
      <c r="F216" s="78">
        <v>0</v>
      </c>
      <c r="G216" s="79" t="s">
        <v>38</v>
      </c>
      <c r="H216" s="79" t="s">
        <v>38</v>
      </c>
      <c r="I216" s="80" t="s">
        <v>38</v>
      </c>
      <c r="J216" s="79"/>
      <c r="K216" s="81"/>
      <c r="L216" s="589"/>
      <c r="M216" s="77" t="s">
        <v>21</v>
      </c>
      <c r="N216" s="78">
        <v>1000</v>
      </c>
      <c r="O216" s="78">
        <v>0</v>
      </c>
      <c r="P216" s="78">
        <v>1000</v>
      </c>
      <c r="Q216" s="79" t="s">
        <v>38</v>
      </c>
      <c r="R216" s="79">
        <v>904</v>
      </c>
      <c r="S216" s="80">
        <v>44279</v>
      </c>
      <c r="T216" s="79"/>
      <c r="U216" s="81"/>
      <c r="V216" s="589"/>
      <c r="W216" s="77" t="s">
        <v>21</v>
      </c>
      <c r="X216" s="78">
        <v>1000</v>
      </c>
      <c r="Y216" s="78">
        <v>0</v>
      </c>
      <c r="Z216" s="78">
        <v>0</v>
      </c>
      <c r="AA216" s="79" t="s">
        <v>38</v>
      </c>
      <c r="AB216" s="79" t="s">
        <v>38</v>
      </c>
      <c r="AC216" s="80" t="s">
        <v>38</v>
      </c>
      <c r="AD216" s="558"/>
      <c r="AE216" s="589"/>
      <c r="AF216" s="77" t="s">
        <v>21</v>
      </c>
      <c r="AG216" s="78">
        <v>1000</v>
      </c>
      <c r="AH216" s="78"/>
      <c r="AI216" s="78"/>
      <c r="AJ216" s="79"/>
      <c r="AK216" s="79"/>
      <c r="AL216" s="80"/>
      <c r="AM216" s="180"/>
    </row>
    <row r="217" spans="1:40" x14ac:dyDescent="0.25">
      <c r="A217" s="82"/>
      <c r="B217" s="879"/>
      <c r="C217" s="77" t="s">
        <v>22</v>
      </c>
      <c r="D217" s="78">
        <v>1000</v>
      </c>
      <c r="E217" s="78">
        <f>E218+10</f>
        <v>20</v>
      </c>
      <c r="F217" s="78">
        <v>0</v>
      </c>
      <c r="G217" s="79" t="s">
        <v>38</v>
      </c>
      <c r="H217" s="79" t="s">
        <v>38</v>
      </c>
      <c r="I217" s="80" t="s">
        <v>38</v>
      </c>
      <c r="J217" s="79"/>
      <c r="K217" s="81"/>
      <c r="L217" s="589"/>
      <c r="M217" s="77" t="s">
        <v>22</v>
      </c>
      <c r="N217" s="78">
        <v>1000</v>
      </c>
      <c r="O217" s="78">
        <v>0</v>
      </c>
      <c r="P217" s="78">
        <v>1000</v>
      </c>
      <c r="Q217" s="79" t="s">
        <v>38</v>
      </c>
      <c r="R217" s="79">
        <v>955</v>
      </c>
      <c r="S217" s="80">
        <v>44309</v>
      </c>
      <c r="T217" s="79"/>
      <c r="U217" s="81"/>
      <c r="V217" s="589"/>
      <c r="W217" s="77" t="s">
        <v>22</v>
      </c>
      <c r="X217" s="78">
        <v>1000</v>
      </c>
      <c r="Y217" s="78">
        <v>0</v>
      </c>
      <c r="Z217" s="78">
        <v>0</v>
      </c>
      <c r="AA217" s="79" t="s">
        <v>38</v>
      </c>
      <c r="AB217" s="79" t="s">
        <v>38</v>
      </c>
      <c r="AC217" s="80" t="s">
        <v>38</v>
      </c>
      <c r="AD217" s="558"/>
      <c r="AE217" s="589"/>
      <c r="AF217" s="77" t="s">
        <v>22</v>
      </c>
      <c r="AG217" s="78">
        <v>1000</v>
      </c>
      <c r="AH217" s="78"/>
      <c r="AI217" s="78"/>
      <c r="AJ217" s="79"/>
      <c r="AK217" s="79"/>
      <c r="AL217" s="80"/>
      <c r="AM217" s="180"/>
      <c r="AN217" s="179"/>
    </row>
    <row r="218" spans="1:40" x14ac:dyDescent="0.25">
      <c r="A218" s="82"/>
      <c r="B218" s="879"/>
      <c r="C218" s="77" t="s">
        <v>23</v>
      </c>
      <c r="D218" s="78">
        <v>1000</v>
      </c>
      <c r="E218" s="78">
        <f>E219+10</f>
        <v>10</v>
      </c>
      <c r="F218" s="78">
        <v>0</v>
      </c>
      <c r="G218" s="79" t="s">
        <v>38</v>
      </c>
      <c r="H218" s="79" t="s">
        <v>38</v>
      </c>
      <c r="I218" s="80" t="s">
        <v>38</v>
      </c>
      <c r="J218" s="79"/>
      <c r="K218" s="81"/>
      <c r="L218" s="589"/>
      <c r="M218" s="77" t="s">
        <v>23</v>
      </c>
      <c r="N218" s="78">
        <v>1000</v>
      </c>
      <c r="O218" s="78">
        <v>0</v>
      </c>
      <c r="P218" s="78">
        <v>1000</v>
      </c>
      <c r="Q218" s="79" t="s">
        <v>38</v>
      </c>
      <c r="R218" s="79">
        <v>1001</v>
      </c>
      <c r="S218" s="80">
        <v>44339</v>
      </c>
      <c r="T218" s="79"/>
      <c r="U218" s="81"/>
      <c r="V218" s="589"/>
      <c r="W218" s="77" t="s">
        <v>23</v>
      </c>
      <c r="X218" s="78">
        <v>1000</v>
      </c>
      <c r="Y218" s="78">
        <v>0</v>
      </c>
      <c r="Z218" s="78">
        <v>0</v>
      </c>
      <c r="AA218" s="79" t="s">
        <v>38</v>
      </c>
      <c r="AB218" s="79" t="s">
        <v>38</v>
      </c>
      <c r="AC218" s="80" t="s">
        <v>38</v>
      </c>
      <c r="AD218" s="558"/>
      <c r="AE218" s="589"/>
      <c r="AF218" s="77" t="s">
        <v>23</v>
      </c>
      <c r="AG218" s="78">
        <v>1000</v>
      </c>
      <c r="AH218" s="78"/>
      <c r="AI218" s="78"/>
      <c r="AJ218" s="79"/>
      <c r="AK218" s="79"/>
      <c r="AL218" s="80"/>
      <c r="AM218" s="180" t="s">
        <v>985</v>
      </c>
      <c r="AN218" s="179"/>
    </row>
    <row r="219" spans="1:40" x14ac:dyDescent="0.25">
      <c r="A219" s="82"/>
      <c r="B219" s="879"/>
      <c r="C219" s="77" t="s">
        <v>24</v>
      </c>
      <c r="D219" s="78">
        <v>1000</v>
      </c>
      <c r="E219" s="78">
        <v>0</v>
      </c>
      <c r="F219" s="78">
        <v>6000</v>
      </c>
      <c r="G219" s="79" t="s">
        <v>38</v>
      </c>
      <c r="H219" s="79">
        <v>274</v>
      </c>
      <c r="I219" s="80">
        <v>43998</v>
      </c>
      <c r="J219" s="79"/>
      <c r="K219" s="81"/>
      <c r="L219" s="589"/>
      <c r="M219" s="77" t="s">
        <v>24</v>
      </c>
      <c r="N219" s="78">
        <v>1000</v>
      </c>
      <c r="O219" s="78">
        <v>0</v>
      </c>
      <c r="P219" s="78">
        <v>1000</v>
      </c>
      <c r="Q219" s="79" t="s">
        <v>38</v>
      </c>
      <c r="R219" s="79">
        <v>1077</v>
      </c>
      <c r="S219" s="80">
        <v>44370</v>
      </c>
      <c r="T219" s="79"/>
      <c r="U219" s="81"/>
      <c r="V219" s="589"/>
      <c r="W219" s="77" t="s">
        <v>24</v>
      </c>
      <c r="X219" s="78">
        <v>1000</v>
      </c>
      <c r="Y219" s="78">
        <v>0</v>
      </c>
      <c r="Z219" s="78">
        <v>0</v>
      </c>
      <c r="AA219" s="79" t="s">
        <v>38</v>
      </c>
      <c r="AB219" s="79" t="s">
        <v>38</v>
      </c>
      <c r="AC219" s="80" t="s">
        <v>38</v>
      </c>
      <c r="AD219" s="558"/>
      <c r="AE219" s="589"/>
      <c r="AF219" s="77" t="s">
        <v>24</v>
      </c>
      <c r="AG219" s="78">
        <v>1000</v>
      </c>
      <c r="AH219" s="78"/>
      <c r="AI219" s="78"/>
      <c r="AJ219" s="79"/>
      <c r="AK219" s="79"/>
      <c r="AL219" s="80"/>
      <c r="AM219" s="180"/>
      <c r="AN219" s="179"/>
    </row>
    <row r="220" spans="1:40" x14ac:dyDescent="0.25">
      <c r="A220" s="82"/>
      <c r="B220" s="879"/>
      <c r="C220" s="77" t="s">
        <v>25</v>
      </c>
      <c r="D220" s="78">
        <v>1000</v>
      </c>
      <c r="E220" s="78">
        <f>E221+10</f>
        <v>30</v>
      </c>
      <c r="F220" s="78">
        <v>0</v>
      </c>
      <c r="G220" s="79" t="s">
        <v>38</v>
      </c>
      <c r="H220" s="79" t="s">
        <v>38</v>
      </c>
      <c r="I220" s="80" t="s">
        <v>38</v>
      </c>
      <c r="J220" s="79"/>
      <c r="K220" s="81"/>
      <c r="L220" s="585"/>
      <c r="M220" s="77" t="s">
        <v>25</v>
      </c>
      <c r="N220" s="78">
        <v>1000</v>
      </c>
      <c r="O220" s="78">
        <v>0</v>
      </c>
      <c r="P220" s="78">
        <v>1000</v>
      </c>
      <c r="Q220" s="79" t="s">
        <v>38</v>
      </c>
      <c r="R220" s="79">
        <v>1152</v>
      </c>
      <c r="S220" s="80">
        <v>44396</v>
      </c>
      <c r="T220" s="79"/>
      <c r="U220" s="81"/>
      <c r="V220" s="585"/>
      <c r="W220" s="77" t="s">
        <v>25</v>
      </c>
      <c r="X220" s="78">
        <v>1000</v>
      </c>
      <c r="Y220" s="78">
        <v>0</v>
      </c>
      <c r="Z220" s="78">
        <v>0</v>
      </c>
      <c r="AA220" s="79" t="s">
        <v>38</v>
      </c>
      <c r="AB220" s="79" t="s">
        <v>38</v>
      </c>
      <c r="AC220" s="80" t="s">
        <v>38</v>
      </c>
      <c r="AD220" s="558"/>
      <c r="AE220" s="585"/>
      <c r="AF220" s="77" t="s">
        <v>25</v>
      </c>
      <c r="AG220" s="78">
        <v>1000</v>
      </c>
      <c r="AH220" s="78"/>
      <c r="AI220" s="78"/>
      <c r="AJ220" s="79"/>
      <c r="AK220" s="79"/>
      <c r="AL220" s="80"/>
      <c r="AM220" s="180"/>
      <c r="AN220" s="179"/>
    </row>
    <row r="221" spans="1:40" x14ac:dyDescent="0.25">
      <c r="A221" s="82"/>
      <c r="B221" s="879"/>
      <c r="C221" s="77" t="s">
        <v>26</v>
      </c>
      <c r="D221" s="78">
        <v>1000</v>
      </c>
      <c r="E221" s="78">
        <f>E222+10</f>
        <v>20</v>
      </c>
      <c r="F221" s="78">
        <v>0</v>
      </c>
      <c r="G221" s="79" t="s">
        <v>38</v>
      </c>
      <c r="H221" s="79" t="s">
        <v>38</v>
      </c>
      <c r="I221" s="80" t="s">
        <v>38</v>
      </c>
      <c r="J221" s="79"/>
      <c r="K221" s="81"/>
      <c r="L221" s="585"/>
      <c r="M221" s="77" t="s">
        <v>26</v>
      </c>
      <c r="N221" s="78">
        <v>1000</v>
      </c>
      <c r="O221" s="78">
        <v>0</v>
      </c>
      <c r="P221" s="78">
        <v>1000</v>
      </c>
      <c r="Q221" s="79" t="s">
        <v>38</v>
      </c>
      <c r="R221" s="79">
        <v>1231</v>
      </c>
      <c r="S221" s="80">
        <v>44432</v>
      </c>
      <c r="T221" s="79"/>
      <c r="U221" s="81"/>
      <c r="V221" s="585"/>
      <c r="W221" s="77" t="s">
        <v>26</v>
      </c>
      <c r="X221" s="78">
        <v>1000</v>
      </c>
      <c r="Y221" s="78">
        <v>0</v>
      </c>
      <c r="Z221" s="78">
        <v>0</v>
      </c>
      <c r="AA221" s="79" t="s">
        <v>38</v>
      </c>
      <c r="AB221" s="79" t="s">
        <v>38</v>
      </c>
      <c r="AC221" s="80" t="s">
        <v>38</v>
      </c>
      <c r="AD221" s="558"/>
      <c r="AE221" s="585"/>
      <c r="AF221" s="77" t="s">
        <v>26</v>
      </c>
      <c r="AG221" s="78">
        <v>1000</v>
      </c>
      <c r="AH221" s="78"/>
      <c r="AI221" s="78"/>
      <c r="AJ221" s="79"/>
      <c r="AK221" s="79"/>
      <c r="AL221" s="80"/>
      <c r="AM221" s="180"/>
      <c r="AN221" s="179"/>
    </row>
    <row r="222" spans="1:40" x14ac:dyDescent="0.25">
      <c r="A222" s="82"/>
      <c r="B222" s="879"/>
      <c r="C222" s="77" t="s">
        <v>27</v>
      </c>
      <c r="D222" s="78">
        <v>1000</v>
      </c>
      <c r="E222" s="78">
        <v>10</v>
      </c>
      <c r="F222" s="78">
        <v>0</v>
      </c>
      <c r="G222" s="79" t="s">
        <v>38</v>
      </c>
      <c r="H222" s="79" t="s">
        <v>38</v>
      </c>
      <c r="I222" s="80" t="s">
        <v>38</v>
      </c>
      <c r="J222" s="79"/>
      <c r="K222" s="81"/>
      <c r="L222" s="585"/>
      <c r="M222" s="77" t="s">
        <v>27</v>
      </c>
      <c r="N222" s="78">
        <v>1000</v>
      </c>
      <c r="O222" s="78">
        <v>0</v>
      </c>
      <c r="P222" s="78">
        <v>2000</v>
      </c>
      <c r="Q222" s="79" t="s">
        <v>38</v>
      </c>
      <c r="R222" s="79">
        <v>1375</v>
      </c>
      <c r="S222" s="80">
        <v>44484</v>
      </c>
      <c r="T222" s="79"/>
      <c r="U222" s="81"/>
      <c r="V222" s="585"/>
      <c r="W222" s="77" t="s">
        <v>27</v>
      </c>
      <c r="X222" s="78">
        <v>1000</v>
      </c>
      <c r="Y222" s="78">
        <v>0</v>
      </c>
      <c r="Z222" s="78">
        <v>0</v>
      </c>
      <c r="AA222" s="79" t="s">
        <v>38</v>
      </c>
      <c r="AB222" s="79" t="s">
        <v>38</v>
      </c>
      <c r="AC222" s="80" t="s">
        <v>38</v>
      </c>
      <c r="AD222" s="558"/>
      <c r="AE222" s="585"/>
      <c r="AF222" s="77" t="s">
        <v>27</v>
      </c>
      <c r="AG222" s="78">
        <v>1000</v>
      </c>
      <c r="AH222" s="78"/>
      <c r="AI222" s="78"/>
      <c r="AJ222" s="79"/>
      <c r="AK222" s="79"/>
      <c r="AL222" s="80"/>
      <c r="AM222" s="180"/>
      <c r="AN222" s="179"/>
    </row>
    <row r="223" spans="1:40" x14ac:dyDescent="0.25">
      <c r="A223" s="82"/>
      <c r="B223" s="879"/>
      <c r="C223" s="77" t="s">
        <v>28</v>
      </c>
      <c r="D223" s="78">
        <v>1000</v>
      </c>
      <c r="E223" s="78">
        <f>E224+10</f>
        <v>20</v>
      </c>
      <c r="F223" s="78">
        <v>3000</v>
      </c>
      <c r="G223" s="79" t="s">
        <v>38</v>
      </c>
      <c r="H223" s="79">
        <v>520</v>
      </c>
      <c r="I223" s="80">
        <v>44109</v>
      </c>
      <c r="J223" s="79"/>
      <c r="K223" s="81"/>
      <c r="L223" s="585"/>
      <c r="M223" s="77" t="s">
        <v>28</v>
      </c>
      <c r="N223" s="78">
        <v>1000</v>
      </c>
      <c r="O223" s="78">
        <v>0</v>
      </c>
      <c r="P223" s="78">
        <v>0</v>
      </c>
      <c r="Q223" s="79" t="s">
        <v>38</v>
      </c>
      <c r="R223" s="79" t="s">
        <v>38</v>
      </c>
      <c r="S223" s="80" t="s">
        <v>38</v>
      </c>
      <c r="T223" s="79"/>
      <c r="U223" s="81"/>
      <c r="V223" s="585"/>
      <c r="W223" s="77" t="s">
        <v>28</v>
      </c>
      <c r="X223" s="78">
        <v>1000</v>
      </c>
      <c r="Y223" s="78">
        <v>0</v>
      </c>
      <c r="Z223" s="78">
        <v>0</v>
      </c>
      <c r="AA223" s="79" t="s">
        <v>38</v>
      </c>
      <c r="AB223" s="79" t="s">
        <v>38</v>
      </c>
      <c r="AC223" s="80" t="s">
        <v>38</v>
      </c>
      <c r="AD223" s="558"/>
      <c r="AE223" s="585"/>
      <c r="AF223" s="77" t="s">
        <v>28</v>
      </c>
      <c r="AG223" s="78">
        <v>1000</v>
      </c>
      <c r="AH223" s="78"/>
      <c r="AI223" s="78"/>
      <c r="AJ223" s="79"/>
      <c r="AK223" s="79"/>
      <c r="AL223" s="80"/>
      <c r="AM223" s="180"/>
      <c r="AN223" s="179"/>
    </row>
    <row r="224" spans="1:40" x14ac:dyDescent="0.25">
      <c r="A224" s="82"/>
      <c r="B224" s="879"/>
      <c r="C224" s="77" t="s">
        <v>29</v>
      </c>
      <c r="D224" s="78">
        <v>1000</v>
      </c>
      <c r="E224" s="78">
        <f>E225+10</f>
        <v>10</v>
      </c>
      <c r="F224" s="78">
        <v>0</v>
      </c>
      <c r="G224" s="79" t="s">
        <v>38</v>
      </c>
      <c r="H224" s="79" t="s">
        <v>38</v>
      </c>
      <c r="I224" s="80" t="s">
        <v>38</v>
      </c>
      <c r="J224" s="79"/>
      <c r="K224" s="81"/>
      <c r="L224" s="585"/>
      <c r="M224" s="77" t="s">
        <v>29</v>
      </c>
      <c r="N224" s="78">
        <v>1000</v>
      </c>
      <c r="O224" s="78">
        <v>0</v>
      </c>
      <c r="P224" s="78">
        <v>2000</v>
      </c>
      <c r="Q224" s="79" t="s">
        <v>38</v>
      </c>
      <c r="R224" s="79">
        <v>1562</v>
      </c>
      <c r="S224" s="80">
        <v>44521</v>
      </c>
      <c r="T224" s="79"/>
      <c r="U224" s="81"/>
      <c r="V224" s="585"/>
      <c r="W224" s="77" t="s">
        <v>29</v>
      </c>
      <c r="X224" s="78">
        <v>1000</v>
      </c>
      <c r="Y224" s="78">
        <v>0</v>
      </c>
      <c r="Z224" s="78">
        <v>0</v>
      </c>
      <c r="AA224" s="79" t="s">
        <v>38</v>
      </c>
      <c r="AB224" s="79" t="s">
        <v>38</v>
      </c>
      <c r="AC224" s="80" t="s">
        <v>38</v>
      </c>
      <c r="AD224" s="558"/>
      <c r="AE224" s="585"/>
      <c r="AF224" s="77" t="s">
        <v>29</v>
      </c>
      <c r="AG224" s="78">
        <v>1000</v>
      </c>
      <c r="AH224" s="78"/>
      <c r="AI224" s="78"/>
      <c r="AJ224" s="79"/>
      <c r="AK224" s="79"/>
      <c r="AL224" s="80"/>
      <c r="AM224" s="180"/>
      <c r="AN224" s="179"/>
    </row>
    <row r="225" spans="1:40" x14ac:dyDescent="0.25">
      <c r="A225" s="82"/>
      <c r="B225" s="879"/>
      <c r="C225" s="83" t="s">
        <v>30</v>
      </c>
      <c r="D225" s="84">
        <v>1000</v>
      </c>
      <c r="E225" s="78">
        <v>0</v>
      </c>
      <c r="F225" s="78">
        <v>3000</v>
      </c>
      <c r="G225" s="79" t="s">
        <v>38</v>
      </c>
      <c r="H225" s="79">
        <v>670</v>
      </c>
      <c r="I225" s="80">
        <v>44188</v>
      </c>
      <c r="J225" s="85"/>
      <c r="K225" s="86"/>
      <c r="L225" s="586"/>
      <c r="M225" s="83" t="s">
        <v>30</v>
      </c>
      <c r="N225" s="84">
        <v>1000</v>
      </c>
      <c r="O225" s="78">
        <v>0</v>
      </c>
      <c r="P225" s="78">
        <v>0</v>
      </c>
      <c r="Q225" s="79" t="s">
        <v>38</v>
      </c>
      <c r="R225" s="79" t="s">
        <v>38</v>
      </c>
      <c r="S225" s="80" t="s">
        <v>38</v>
      </c>
      <c r="T225" s="79"/>
      <c r="U225" s="81"/>
      <c r="V225" s="586"/>
      <c r="W225" s="83" t="s">
        <v>30</v>
      </c>
      <c r="X225" s="48">
        <v>500</v>
      </c>
      <c r="Y225" s="78">
        <v>0</v>
      </c>
      <c r="Z225" s="78">
        <v>0</v>
      </c>
      <c r="AA225" s="79" t="s">
        <v>38</v>
      </c>
      <c r="AB225" s="79" t="s">
        <v>38</v>
      </c>
      <c r="AC225" s="80" t="s">
        <v>38</v>
      </c>
      <c r="AD225" s="558"/>
      <c r="AE225" s="586"/>
      <c r="AF225" s="83" t="s">
        <v>30</v>
      </c>
      <c r="AG225" s="78"/>
      <c r="AH225" s="78"/>
      <c r="AI225" s="78"/>
      <c r="AJ225" s="79"/>
      <c r="AK225" s="79"/>
      <c r="AL225" s="80"/>
      <c r="AM225" s="181"/>
      <c r="AN225" s="182"/>
    </row>
    <row r="226" spans="1:40" ht="21" x14ac:dyDescent="0.25">
      <c r="A226" s="88"/>
      <c r="B226" s="880"/>
      <c r="C226" s="89"/>
      <c r="D226" s="90">
        <f>SUM(D214:D225)</f>
        <v>12000</v>
      </c>
      <c r="E226" s="90">
        <f>SUM(E214:E225)</f>
        <v>240</v>
      </c>
      <c r="F226" s="90">
        <f>SUM(F214:F225)</f>
        <v>12000</v>
      </c>
      <c r="G226" s="91"/>
      <c r="H226" s="91"/>
      <c r="I226" s="92"/>
      <c r="J226" s="91"/>
      <c r="K226" s="93"/>
      <c r="L226" s="587"/>
      <c r="M226" s="89"/>
      <c r="N226" s="90">
        <f>SUM(N213:N225)</f>
        <v>24000</v>
      </c>
      <c r="O226" s="90">
        <f>SUM(O213:O225)</f>
        <v>240</v>
      </c>
      <c r="P226" s="90">
        <f>SUM(P213:P225)</f>
        <v>24000</v>
      </c>
      <c r="Q226" s="91"/>
      <c r="R226" s="91"/>
      <c r="S226" s="91"/>
      <c r="T226" s="91"/>
      <c r="U226" s="93"/>
      <c r="V226" s="587"/>
      <c r="W226" s="89"/>
      <c r="X226" s="90">
        <f>SUM(X213:X225)</f>
        <v>35500</v>
      </c>
      <c r="Y226" s="90">
        <f>SUM(Y213:Y225)</f>
        <v>240</v>
      </c>
      <c r="Z226" s="90">
        <f>SUM(Z213:Z225)</f>
        <v>35500</v>
      </c>
      <c r="AA226" s="91"/>
      <c r="AB226" s="91"/>
      <c r="AC226" s="91"/>
      <c r="AD226" s="91"/>
      <c r="AE226" s="587"/>
      <c r="AF226" s="89"/>
      <c r="AG226" s="90">
        <f>SUM(AG213:AG225)</f>
        <v>46500</v>
      </c>
      <c r="AH226" s="90">
        <f>SUM(AH213:AH225)</f>
        <v>240</v>
      </c>
      <c r="AI226" s="90">
        <f>SUM(AI213:AI225)</f>
        <v>47000</v>
      </c>
      <c r="AJ226" s="91"/>
      <c r="AK226" s="91"/>
      <c r="AL226" s="91"/>
      <c r="AM226" s="90"/>
      <c r="AN226" s="91"/>
    </row>
    <row r="227" spans="1:40" x14ac:dyDescent="0.25">
      <c r="B227" s="106"/>
      <c r="C227" s="65"/>
      <c r="D227" s="66"/>
      <c r="E227" s="66"/>
      <c r="F227" s="66"/>
      <c r="G227" s="67"/>
      <c r="H227" s="67"/>
      <c r="I227" s="68"/>
      <c r="J227" s="67"/>
      <c r="K227" s="67"/>
      <c r="L227" s="588"/>
      <c r="M227" s="67"/>
      <c r="N227" s="66"/>
      <c r="O227" s="66"/>
      <c r="P227" s="66"/>
      <c r="Q227" s="67"/>
      <c r="R227" s="67"/>
      <c r="S227" s="67"/>
      <c r="T227" s="67"/>
      <c r="U227" s="67"/>
      <c r="V227" s="588"/>
      <c r="W227" s="67"/>
      <c r="X227" s="66"/>
      <c r="Y227" s="66"/>
      <c r="Z227" s="66"/>
      <c r="AA227" s="67"/>
      <c r="AB227" s="67"/>
      <c r="AC227" s="67"/>
      <c r="AD227" s="67"/>
      <c r="AE227" s="588"/>
      <c r="AF227" s="67"/>
      <c r="AG227" s="66"/>
      <c r="AH227" s="66"/>
      <c r="AI227" s="66"/>
      <c r="AJ227" s="67"/>
      <c r="AK227" s="67"/>
      <c r="AL227" s="67"/>
      <c r="AM227" s="777"/>
      <c r="AN227" s="123"/>
    </row>
    <row r="228" spans="1:40" ht="21" x14ac:dyDescent="0.25">
      <c r="B228" s="107"/>
      <c r="C228" s="70"/>
      <c r="D228" s="71"/>
      <c r="E228" s="72"/>
      <c r="F228" s="73"/>
      <c r="G228" s="72"/>
      <c r="H228" s="73"/>
      <c r="I228" s="73"/>
      <c r="J228" s="73"/>
      <c r="K228" s="74"/>
      <c r="L228" s="584"/>
      <c r="M228" s="75" t="s">
        <v>42</v>
      </c>
      <c r="N228" s="76">
        <f>D241</f>
        <v>12000</v>
      </c>
      <c r="O228" s="76">
        <f>E241</f>
        <v>130</v>
      </c>
      <c r="P228" s="76">
        <f>F241</f>
        <v>12000</v>
      </c>
      <c r="Q228" s="72"/>
      <c r="R228" s="73"/>
      <c r="S228" s="73"/>
      <c r="T228" s="73"/>
      <c r="U228" s="74"/>
      <c r="V228" s="584"/>
      <c r="W228" s="75" t="s">
        <v>42</v>
      </c>
      <c r="X228" s="76">
        <f>N241</f>
        <v>24000</v>
      </c>
      <c r="Y228" s="76">
        <f>O241</f>
        <v>490</v>
      </c>
      <c r="Z228" s="76">
        <f>P241</f>
        <v>24360</v>
      </c>
      <c r="AA228" s="72"/>
      <c r="AB228" s="73"/>
      <c r="AC228" s="73"/>
      <c r="AD228" s="73"/>
      <c r="AE228" s="584"/>
      <c r="AF228" s="75" t="s">
        <v>42</v>
      </c>
      <c r="AG228" s="76">
        <f>X241</f>
        <v>36000</v>
      </c>
      <c r="AH228" s="76">
        <f>Y241</f>
        <v>520</v>
      </c>
      <c r="AI228" s="76">
        <f>Z241</f>
        <v>36390</v>
      </c>
      <c r="AJ228" s="72"/>
      <c r="AK228" s="73"/>
      <c r="AL228" s="73"/>
      <c r="AM228" s="776" t="s">
        <v>221</v>
      </c>
      <c r="AN228" s="183" t="s">
        <v>36</v>
      </c>
    </row>
    <row r="229" spans="1:40" x14ac:dyDescent="0.25">
      <c r="A229" s="97" t="s">
        <v>800</v>
      </c>
      <c r="B229" s="108">
        <v>112</v>
      </c>
      <c r="C229" s="77" t="s">
        <v>19</v>
      </c>
      <c r="D229" s="78">
        <v>1000</v>
      </c>
      <c r="E229" s="78">
        <f>E230+10</f>
        <v>20</v>
      </c>
      <c r="F229" s="78">
        <v>0</v>
      </c>
      <c r="G229" s="79" t="s">
        <v>38</v>
      </c>
      <c r="H229" s="79" t="s">
        <v>38</v>
      </c>
      <c r="I229" s="80" t="s">
        <v>38</v>
      </c>
      <c r="J229" s="79"/>
      <c r="K229" s="81"/>
      <c r="L229" s="585"/>
      <c r="M229" s="77" t="s">
        <v>19</v>
      </c>
      <c r="N229" s="78">
        <v>1000</v>
      </c>
      <c r="O229" s="78">
        <f t="shared" ref="O229:O235" si="12">O230+10</f>
        <v>80</v>
      </c>
      <c r="P229" s="78">
        <v>0</v>
      </c>
      <c r="Q229" s="79" t="s">
        <v>38</v>
      </c>
      <c r="R229" s="79" t="s">
        <v>38</v>
      </c>
      <c r="S229" s="80" t="s">
        <v>38</v>
      </c>
      <c r="T229" s="79"/>
      <c r="U229" s="81"/>
      <c r="V229" s="585"/>
      <c r="W229" s="77" t="s">
        <v>19</v>
      </c>
      <c r="X229" s="78">
        <v>1000</v>
      </c>
      <c r="Y229" s="78">
        <f>Y230+10</f>
        <v>20</v>
      </c>
      <c r="Z229" s="78">
        <v>0</v>
      </c>
      <c r="AA229" s="79" t="s">
        <v>38</v>
      </c>
      <c r="AB229" s="79" t="s">
        <v>38</v>
      </c>
      <c r="AC229" s="80" t="s">
        <v>38</v>
      </c>
      <c r="AD229" s="651"/>
      <c r="AE229" s="585"/>
      <c r="AF229" s="77" t="s">
        <v>19</v>
      </c>
      <c r="AG229" s="78">
        <v>1000</v>
      </c>
      <c r="AH229" s="78"/>
      <c r="AI229" s="94">
        <v>1000</v>
      </c>
      <c r="AJ229" s="63" t="s">
        <v>44</v>
      </c>
      <c r="AK229" s="63">
        <v>3295</v>
      </c>
      <c r="AL229" s="752">
        <v>44936</v>
      </c>
      <c r="AM229" s="177">
        <f>AG241+AH241-AI241</f>
        <v>200</v>
      </c>
      <c r="AN229" s="813" t="s">
        <v>1023</v>
      </c>
    </row>
    <row r="230" spans="1:40" ht="21" customHeight="1" x14ac:dyDescent="0.25">
      <c r="A230" s="82"/>
      <c r="B230" s="879" t="s">
        <v>123</v>
      </c>
      <c r="C230" s="77" t="s">
        <v>20</v>
      </c>
      <c r="D230" s="78">
        <v>1000</v>
      </c>
      <c r="E230" s="78">
        <f>E231+10</f>
        <v>10</v>
      </c>
      <c r="F230" s="78">
        <v>0</v>
      </c>
      <c r="G230" s="79" t="s">
        <v>38</v>
      </c>
      <c r="H230" s="79" t="s">
        <v>38</v>
      </c>
      <c r="I230" s="80" t="s">
        <v>38</v>
      </c>
      <c r="J230" s="79"/>
      <c r="K230" s="81"/>
      <c r="L230" s="585"/>
      <c r="M230" s="77" t="s">
        <v>20</v>
      </c>
      <c r="N230" s="78">
        <v>1000</v>
      </c>
      <c r="O230" s="78">
        <f t="shared" si="12"/>
        <v>70</v>
      </c>
      <c r="P230" s="78">
        <v>0</v>
      </c>
      <c r="Q230" s="79" t="s">
        <v>38</v>
      </c>
      <c r="R230" s="79" t="s">
        <v>38</v>
      </c>
      <c r="S230" s="80" t="s">
        <v>38</v>
      </c>
      <c r="T230" s="79"/>
      <c r="U230" s="81"/>
      <c r="V230" s="585"/>
      <c r="W230" s="77" t="s">
        <v>20</v>
      </c>
      <c r="X230" s="78">
        <v>1000</v>
      </c>
      <c r="Y230" s="78">
        <f>Y231+10</f>
        <v>10</v>
      </c>
      <c r="Z230" s="78">
        <v>0</v>
      </c>
      <c r="AA230" s="79" t="s">
        <v>38</v>
      </c>
      <c r="AB230" s="79" t="s">
        <v>38</v>
      </c>
      <c r="AC230" s="80" t="s">
        <v>38</v>
      </c>
      <c r="AD230" s="558"/>
      <c r="AE230" s="585"/>
      <c r="AF230" s="77" t="s">
        <v>20</v>
      </c>
      <c r="AG230" s="78">
        <v>1000</v>
      </c>
      <c r="AH230" s="78">
        <v>10</v>
      </c>
      <c r="AI230" s="78">
        <v>1000</v>
      </c>
      <c r="AJ230" s="79" t="s">
        <v>44</v>
      </c>
      <c r="AK230" s="79">
        <v>3496</v>
      </c>
      <c r="AL230" s="80">
        <v>44995</v>
      </c>
      <c r="AM230" s="180"/>
      <c r="AN230" s="179"/>
    </row>
    <row r="231" spans="1:40" x14ac:dyDescent="0.25">
      <c r="A231" s="82"/>
      <c r="B231" s="879"/>
      <c r="C231" s="77" t="s">
        <v>21</v>
      </c>
      <c r="D231" s="78">
        <v>1000</v>
      </c>
      <c r="E231" s="78">
        <v>0</v>
      </c>
      <c r="F231" s="78">
        <v>3000</v>
      </c>
      <c r="G231" s="79" t="s">
        <v>38</v>
      </c>
      <c r="H231" s="79">
        <v>145</v>
      </c>
      <c r="I231" s="80">
        <v>43897</v>
      </c>
      <c r="J231" s="79"/>
      <c r="K231" s="81"/>
      <c r="L231" s="585"/>
      <c r="M231" s="77" t="s">
        <v>21</v>
      </c>
      <c r="N231" s="78">
        <v>1000</v>
      </c>
      <c r="O231" s="78">
        <f t="shared" si="12"/>
        <v>60</v>
      </c>
      <c r="P231" s="78">
        <v>0</v>
      </c>
      <c r="Q231" s="79" t="s">
        <v>38</v>
      </c>
      <c r="R231" s="79" t="s">
        <v>38</v>
      </c>
      <c r="S231" s="80" t="s">
        <v>38</v>
      </c>
      <c r="T231" s="79"/>
      <c r="U231" s="81"/>
      <c r="V231" s="585"/>
      <c r="W231" s="77" t="s">
        <v>21</v>
      </c>
      <c r="X231" s="78">
        <v>1000</v>
      </c>
      <c r="Y231" s="78">
        <v>0</v>
      </c>
      <c r="Z231" s="78">
        <v>3030</v>
      </c>
      <c r="AA231" s="79" t="s">
        <v>38</v>
      </c>
      <c r="AB231" s="79">
        <v>2175</v>
      </c>
      <c r="AC231" s="80">
        <v>44640</v>
      </c>
      <c r="AD231" s="558"/>
      <c r="AE231" s="585"/>
      <c r="AF231" s="77" t="s">
        <v>21</v>
      </c>
      <c r="AG231" s="78">
        <v>1000</v>
      </c>
      <c r="AH231" s="78">
        <v>10</v>
      </c>
      <c r="AI231" s="78">
        <v>1000</v>
      </c>
      <c r="AJ231" s="79" t="s">
        <v>44</v>
      </c>
      <c r="AK231" s="79">
        <v>3607</v>
      </c>
      <c r="AL231" s="80">
        <v>45022</v>
      </c>
      <c r="AM231" s="180"/>
      <c r="AN231" s="179"/>
    </row>
    <row r="232" spans="1:40" x14ac:dyDescent="0.25">
      <c r="A232" s="82"/>
      <c r="B232" s="879"/>
      <c r="C232" s="77" t="s">
        <v>22</v>
      </c>
      <c r="D232" s="78">
        <v>1000</v>
      </c>
      <c r="E232" s="78">
        <f>E233+10</f>
        <v>40</v>
      </c>
      <c r="F232" s="78">
        <v>0</v>
      </c>
      <c r="G232" s="79" t="s">
        <v>38</v>
      </c>
      <c r="H232" s="79" t="s">
        <v>38</v>
      </c>
      <c r="I232" s="80" t="s">
        <v>38</v>
      </c>
      <c r="J232" s="79"/>
      <c r="K232" s="81"/>
      <c r="L232" s="585"/>
      <c r="M232" s="77" t="s">
        <v>22</v>
      </c>
      <c r="N232" s="78">
        <v>1000</v>
      </c>
      <c r="O232" s="78">
        <f t="shared" si="12"/>
        <v>50</v>
      </c>
      <c r="P232" s="78">
        <v>0</v>
      </c>
      <c r="Q232" s="79" t="s">
        <v>38</v>
      </c>
      <c r="R232" s="79" t="s">
        <v>38</v>
      </c>
      <c r="S232" s="80" t="s">
        <v>38</v>
      </c>
      <c r="T232" s="79"/>
      <c r="U232" s="81"/>
      <c r="V232" s="585"/>
      <c r="W232" s="77" t="s">
        <v>22</v>
      </c>
      <c r="X232" s="78">
        <v>1000</v>
      </c>
      <c r="Y232" s="78">
        <v>0</v>
      </c>
      <c r="Z232" s="78">
        <v>1000</v>
      </c>
      <c r="AA232" s="79" t="s">
        <v>38</v>
      </c>
      <c r="AB232" s="79">
        <v>2217</v>
      </c>
      <c r="AC232" s="80">
        <v>44657</v>
      </c>
      <c r="AD232" s="558"/>
      <c r="AE232" s="585"/>
      <c r="AF232" s="77" t="s">
        <v>22</v>
      </c>
      <c r="AG232" s="78">
        <v>1000</v>
      </c>
      <c r="AH232" s="78">
        <v>20</v>
      </c>
      <c r="AI232" s="78"/>
      <c r="AJ232" s="79"/>
      <c r="AK232" s="79"/>
      <c r="AL232" s="80"/>
      <c r="AM232" s="180"/>
      <c r="AN232" s="179" t="s">
        <v>845</v>
      </c>
    </row>
    <row r="233" spans="1:40" x14ac:dyDescent="0.25">
      <c r="A233" s="82"/>
      <c r="B233" s="879"/>
      <c r="C233" s="77" t="s">
        <v>23</v>
      </c>
      <c r="D233" s="78">
        <v>1000</v>
      </c>
      <c r="E233" s="78">
        <f>E234+10</f>
        <v>30</v>
      </c>
      <c r="F233" s="78">
        <v>0</v>
      </c>
      <c r="G233" s="79" t="s">
        <v>38</v>
      </c>
      <c r="H233" s="79" t="s">
        <v>38</v>
      </c>
      <c r="I233" s="80" t="s">
        <v>38</v>
      </c>
      <c r="J233" s="79"/>
      <c r="K233" s="81"/>
      <c r="L233" s="585"/>
      <c r="M233" s="77" t="s">
        <v>23</v>
      </c>
      <c r="N233" s="78">
        <v>1000</v>
      </c>
      <c r="O233" s="78">
        <f t="shared" si="12"/>
        <v>40</v>
      </c>
      <c r="P233" s="78">
        <v>0</v>
      </c>
      <c r="Q233" s="79" t="s">
        <v>38</v>
      </c>
      <c r="R233" s="79" t="s">
        <v>38</v>
      </c>
      <c r="S233" s="80" t="s">
        <v>38</v>
      </c>
      <c r="T233" s="79"/>
      <c r="U233" s="81"/>
      <c r="V233" s="585"/>
      <c r="W233" s="77" t="s">
        <v>23</v>
      </c>
      <c r="X233" s="78">
        <v>1000</v>
      </c>
      <c r="Y233" s="78">
        <v>0</v>
      </c>
      <c r="Z233" s="78">
        <v>1000</v>
      </c>
      <c r="AA233" s="79" t="s">
        <v>38</v>
      </c>
      <c r="AB233" s="79">
        <v>2317</v>
      </c>
      <c r="AC233" s="80">
        <v>44690</v>
      </c>
      <c r="AD233" s="558"/>
      <c r="AE233" s="585"/>
      <c r="AF233" s="77" t="s">
        <v>23</v>
      </c>
      <c r="AG233" s="78">
        <v>1000</v>
      </c>
      <c r="AH233" s="78">
        <v>10</v>
      </c>
      <c r="AI233" s="78">
        <v>2000</v>
      </c>
      <c r="AJ233" s="79" t="s">
        <v>44</v>
      </c>
      <c r="AK233" s="79">
        <v>3859</v>
      </c>
      <c r="AL233" s="80">
        <v>45097</v>
      </c>
      <c r="AM233" s="180"/>
      <c r="AN233" s="179"/>
    </row>
    <row r="234" spans="1:40" x14ac:dyDescent="0.25">
      <c r="A234" s="82"/>
      <c r="B234" s="879"/>
      <c r="C234" s="77" t="s">
        <v>24</v>
      </c>
      <c r="D234" s="78">
        <v>1000</v>
      </c>
      <c r="E234" s="78">
        <f>E235+10</f>
        <v>20</v>
      </c>
      <c r="F234" s="78">
        <v>0</v>
      </c>
      <c r="G234" s="79" t="s">
        <v>38</v>
      </c>
      <c r="H234" s="79" t="s">
        <v>38</v>
      </c>
      <c r="I234" s="80" t="s">
        <v>38</v>
      </c>
      <c r="J234" s="79"/>
      <c r="K234" s="81"/>
      <c r="L234" s="585"/>
      <c r="M234" s="77" t="s">
        <v>24</v>
      </c>
      <c r="N234" s="78">
        <v>1000</v>
      </c>
      <c r="O234" s="78">
        <f t="shared" si="12"/>
        <v>30</v>
      </c>
      <c r="P234" s="78">
        <v>0</v>
      </c>
      <c r="Q234" s="79" t="s">
        <v>38</v>
      </c>
      <c r="R234" s="79" t="s">
        <v>38</v>
      </c>
      <c r="S234" s="80" t="s">
        <v>38</v>
      </c>
      <c r="T234" s="79"/>
      <c r="U234" s="81"/>
      <c r="V234" s="585"/>
      <c r="W234" s="77" t="s">
        <v>24</v>
      </c>
      <c r="X234" s="78">
        <v>1000</v>
      </c>
      <c r="Y234" s="78">
        <v>0</v>
      </c>
      <c r="Z234" s="78">
        <v>1000</v>
      </c>
      <c r="AA234" s="79" t="s">
        <v>44</v>
      </c>
      <c r="AB234" s="79">
        <v>2389</v>
      </c>
      <c r="AC234" s="80">
        <v>44719</v>
      </c>
      <c r="AD234" s="558"/>
      <c r="AE234" s="585"/>
      <c r="AF234" s="77" t="s">
        <v>24</v>
      </c>
      <c r="AG234" s="78">
        <v>1000</v>
      </c>
      <c r="AH234" s="78">
        <v>10</v>
      </c>
      <c r="AI234" s="78">
        <v>1000</v>
      </c>
      <c r="AJ234" s="79" t="s">
        <v>44</v>
      </c>
      <c r="AK234" s="79">
        <v>3992</v>
      </c>
      <c r="AL234" s="80">
        <v>45125</v>
      </c>
      <c r="AM234" s="180"/>
      <c r="AN234" s="179"/>
    </row>
    <row r="235" spans="1:40" x14ac:dyDescent="0.25">
      <c r="A235" s="82"/>
      <c r="B235" s="879"/>
      <c r="C235" s="77" t="s">
        <v>25</v>
      </c>
      <c r="D235" s="78">
        <v>1000</v>
      </c>
      <c r="E235" s="78">
        <f>E236+10</f>
        <v>10</v>
      </c>
      <c r="F235" s="78">
        <v>0</v>
      </c>
      <c r="G235" s="79" t="s">
        <v>38</v>
      </c>
      <c r="H235" s="79" t="s">
        <v>38</v>
      </c>
      <c r="I235" s="80" t="s">
        <v>38</v>
      </c>
      <c r="J235" s="79"/>
      <c r="K235" s="81"/>
      <c r="L235" s="585"/>
      <c r="M235" s="77" t="s">
        <v>25</v>
      </c>
      <c r="N235" s="78">
        <v>1000</v>
      </c>
      <c r="O235" s="78">
        <f t="shared" si="12"/>
        <v>20</v>
      </c>
      <c r="P235" s="78">
        <v>0</v>
      </c>
      <c r="Q235" s="79" t="s">
        <v>38</v>
      </c>
      <c r="R235" s="79" t="s">
        <v>38</v>
      </c>
      <c r="S235" s="80" t="s">
        <v>38</v>
      </c>
      <c r="T235" s="79"/>
      <c r="U235" s="81"/>
      <c r="V235" s="585"/>
      <c r="W235" s="77" t="s">
        <v>25</v>
      </c>
      <c r="X235" s="78">
        <v>1000</v>
      </c>
      <c r="Y235" s="78">
        <v>0</v>
      </c>
      <c r="Z235" s="78">
        <v>1000</v>
      </c>
      <c r="AA235" s="79" t="s">
        <v>44</v>
      </c>
      <c r="AB235" s="79">
        <v>2515</v>
      </c>
      <c r="AC235" s="80">
        <v>44751</v>
      </c>
      <c r="AD235" s="558"/>
      <c r="AE235" s="585"/>
      <c r="AF235" s="77" t="s">
        <v>25</v>
      </c>
      <c r="AG235" s="78">
        <v>1000</v>
      </c>
      <c r="AH235" s="78">
        <v>10</v>
      </c>
      <c r="AM235" s="180"/>
      <c r="AN235" s="179"/>
    </row>
    <row r="236" spans="1:40" x14ac:dyDescent="0.25">
      <c r="A236" s="82"/>
      <c r="B236" s="879"/>
      <c r="C236" s="77" t="s">
        <v>26</v>
      </c>
      <c r="D236" s="78">
        <v>1000</v>
      </c>
      <c r="E236" s="78">
        <v>0</v>
      </c>
      <c r="F236" s="78">
        <v>6000</v>
      </c>
      <c r="G236" s="79" t="s">
        <v>38</v>
      </c>
      <c r="H236" s="79">
        <v>376</v>
      </c>
      <c r="I236" s="80">
        <v>44046</v>
      </c>
      <c r="J236" s="79"/>
      <c r="K236" s="81"/>
      <c r="L236" s="585"/>
      <c r="M236" s="77" t="s">
        <v>26</v>
      </c>
      <c r="N236" s="78">
        <v>1000</v>
      </c>
      <c r="O236" s="78">
        <f>O237+10</f>
        <v>10</v>
      </c>
      <c r="P236" s="78">
        <v>0</v>
      </c>
      <c r="Q236" s="79" t="s">
        <v>38</v>
      </c>
      <c r="R236" s="79" t="s">
        <v>38</v>
      </c>
      <c r="S236" s="80" t="s">
        <v>38</v>
      </c>
      <c r="T236" s="79"/>
      <c r="U236" s="81"/>
      <c r="V236" s="585"/>
      <c r="W236" s="77" t="s">
        <v>26</v>
      </c>
      <c r="X236" s="78">
        <v>1000</v>
      </c>
      <c r="Y236" s="78">
        <v>0</v>
      </c>
      <c r="Z236" s="78">
        <v>1000</v>
      </c>
      <c r="AA236" s="79" t="s">
        <v>44</v>
      </c>
      <c r="AB236" s="79">
        <v>2596</v>
      </c>
      <c r="AC236" s="80">
        <v>44780</v>
      </c>
      <c r="AD236" s="558"/>
      <c r="AE236" s="585"/>
      <c r="AF236" s="77" t="s">
        <v>26</v>
      </c>
      <c r="AG236" s="78">
        <v>1000</v>
      </c>
      <c r="AH236" s="78"/>
      <c r="AI236" s="78">
        <v>2000</v>
      </c>
      <c r="AJ236" s="79" t="s">
        <v>44</v>
      </c>
      <c r="AK236" s="79">
        <v>4068</v>
      </c>
      <c r="AL236" s="80">
        <v>45146</v>
      </c>
      <c r="AM236" s="180"/>
      <c r="AN236" s="179"/>
    </row>
    <row r="237" spans="1:40" x14ac:dyDescent="0.25">
      <c r="A237" s="82"/>
      <c r="B237" s="879"/>
      <c r="C237" s="77" t="s">
        <v>27</v>
      </c>
      <c r="D237" s="78">
        <v>1000</v>
      </c>
      <c r="E237" s="78">
        <v>0</v>
      </c>
      <c r="F237" s="78"/>
      <c r="G237" s="79" t="s">
        <v>38</v>
      </c>
      <c r="H237" s="79" t="s">
        <v>38</v>
      </c>
      <c r="I237" s="80" t="s">
        <v>38</v>
      </c>
      <c r="J237" s="79"/>
      <c r="K237" s="81"/>
      <c r="L237" s="585"/>
      <c r="M237" s="77" t="s">
        <v>27</v>
      </c>
      <c r="N237" s="78">
        <v>1000</v>
      </c>
      <c r="O237" s="78">
        <v>0</v>
      </c>
      <c r="P237" s="78">
        <v>12360</v>
      </c>
      <c r="Q237" s="79" t="s">
        <v>38</v>
      </c>
      <c r="R237" s="79">
        <v>1324</v>
      </c>
      <c r="S237" s="80">
        <v>44467</v>
      </c>
      <c r="T237" s="79"/>
      <c r="U237" s="81"/>
      <c r="V237" s="585"/>
      <c r="W237" s="77" t="s">
        <v>27</v>
      </c>
      <c r="X237" s="78">
        <v>1000</v>
      </c>
      <c r="Y237" s="78">
        <v>0</v>
      </c>
      <c r="Z237" s="78">
        <v>1000</v>
      </c>
      <c r="AA237" s="79" t="s">
        <v>44</v>
      </c>
      <c r="AB237" s="79">
        <v>2826</v>
      </c>
      <c r="AC237" s="80">
        <v>44812</v>
      </c>
      <c r="AD237" s="558"/>
      <c r="AE237" s="585"/>
      <c r="AF237" s="77" t="s">
        <v>27</v>
      </c>
      <c r="AG237" s="78"/>
      <c r="AH237" s="78"/>
      <c r="AI237" s="78"/>
      <c r="AJ237" s="79"/>
      <c r="AK237" s="79"/>
      <c r="AL237" s="80"/>
      <c r="AM237" s="180"/>
      <c r="AN237" s="179"/>
    </row>
    <row r="238" spans="1:40" x14ac:dyDescent="0.25">
      <c r="A238" s="82"/>
      <c r="B238" s="879"/>
      <c r="C238" s="77" t="s">
        <v>28</v>
      </c>
      <c r="D238" s="78">
        <v>1000</v>
      </c>
      <c r="E238" s="78">
        <v>0</v>
      </c>
      <c r="F238" s="78">
        <v>3000</v>
      </c>
      <c r="G238" s="79" t="s">
        <v>38</v>
      </c>
      <c r="H238" s="79">
        <v>1124</v>
      </c>
      <c r="I238" s="80">
        <v>44135</v>
      </c>
      <c r="J238" s="79"/>
      <c r="K238" s="81"/>
      <c r="L238" s="585"/>
      <c r="M238" s="77" t="s">
        <v>28</v>
      </c>
      <c r="N238" s="78">
        <v>1000</v>
      </c>
      <c r="O238" s="78">
        <v>0</v>
      </c>
      <c r="P238" s="78">
        <v>0</v>
      </c>
      <c r="Q238" s="79" t="s">
        <v>38</v>
      </c>
      <c r="R238" s="79" t="s">
        <v>38</v>
      </c>
      <c r="S238" s="80" t="s">
        <v>38</v>
      </c>
      <c r="T238" s="79"/>
      <c r="U238" s="81"/>
      <c r="V238" s="585"/>
      <c r="W238" s="77" t="s">
        <v>28</v>
      </c>
      <c r="X238" s="78">
        <v>1000</v>
      </c>
      <c r="Y238" s="78">
        <v>0</v>
      </c>
      <c r="Z238" s="78">
        <v>1000</v>
      </c>
      <c r="AA238" s="79" t="s">
        <v>44</v>
      </c>
      <c r="AB238" s="79">
        <v>2939</v>
      </c>
      <c r="AC238" s="80">
        <v>44844</v>
      </c>
      <c r="AD238" s="558"/>
      <c r="AE238" s="585"/>
      <c r="AF238" s="77" t="s">
        <v>28</v>
      </c>
      <c r="AG238" s="78"/>
      <c r="AH238" s="78"/>
      <c r="AI238" s="78"/>
      <c r="AJ238" s="79"/>
      <c r="AK238" s="79"/>
      <c r="AL238" s="80"/>
      <c r="AM238" s="180"/>
      <c r="AN238" s="179"/>
    </row>
    <row r="239" spans="1:40" x14ac:dyDescent="0.25">
      <c r="A239" s="82"/>
      <c r="B239" s="879"/>
      <c r="C239" s="77" t="s">
        <v>29</v>
      </c>
      <c r="D239" s="78">
        <v>1000</v>
      </c>
      <c r="E239" s="78">
        <v>0</v>
      </c>
      <c r="F239" s="78">
        <v>0</v>
      </c>
      <c r="G239" s="79" t="s">
        <v>38</v>
      </c>
      <c r="H239" s="79" t="s">
        <v>38</v>
      </c>
      <c r="I239" s="80" t="s">
        <v>38</v>
      </c>
      <c r="J239" s="79"/>
      <c r="K239" s="81"/>
      <c r="L239" s="585"/>
      <c r="M239" s="77" t="s">
        <v>29</v>
      </c>
      <c r="N239" s="78">
        <v>1000</v>
      </c>
      <c r="O239" s="78">
        <v>0</v>
      </c>
      <c r="P239" s="78">
        <v>0</v>
      </c>
      <c r="Q239" s="79" t="s">
        <v>38</v>
      </c>
      <c r="R239" s="79" t="s">
        <v>38</v>
      </c>
      <c r="S239" s="80" t="s">
        <v>38</v>
      </c>
      <c r="T239" s="79"/>
      <c r="U239" s="81"/>
      <c r="V239" s="585"/>
      <c r="W239" s="77" t="s">
        <v>29</v>
      </c>
      <c r="X239" s="78">
        <v>1000</v>
      </c>
      <c r="Y239" s="78">
        <v>0</v>
      </c>
      <c r="Z239" s="78">
        <v>1000</v>
      </c>
      <c r="AA239" s="79" t="s">
        <v>44</v>
      </c>
      <c r="AB239" s="79">
        <v>3041</v>
      </c>
      <c r="AC239" s="80">
        <v>44877</v>
      </c>
      <c r="AD239" s="558"/>
      <c r="AE239" s="585"/>
      <c r="AF239" s="77" t="s">
        <v>29</v>
      </c>
      <c r="AG239" s="78"/>
      <c r="AH239" s="78"/>
      <c r="AI239" s="78"/>
      <c r="AJ239" s="79"/>
      <c r="AK239" s="79"/>
      <c r="AL239" s="80"/>
      <c r="AM239" s="180"/>
      <c r="AN239" s="179"/>
    </row>
    <row r="240" spans="1:40" x14ac:dyDescent="0.25">
      <c r="A240" s="82"/>
      <c r="B240" s="879"/>
      <c r="C240" s="83" t="s">
        <v>30</v>
      </c>
      <c r="D240" s="84">
        <v>1000</v>
      </c>
      <c r="E240" s="78">
        <v>0</v>
      </c>
      <c r="F240" s="78">
        <v>0</v>
      </c>
      <c r="G240" s="79" t="s">
        <v>38</v>
      </c>
      <c r="H240" s="79" t="s">
        <v>38</v>
      </c>
      <c r="I240" s="80" t="s">
        <v>38</v>
      </c>
      <c r="J240" s="85"/>
      <c r="K240" s="86"/>
      <c r="L240" s="586"/>
      <c r="M240" s="83" t="s">
        <v>30</v>
      </c>
      <c r="N240" s="84">
        <v>1000</v>
      </c>
      <c r="O240" s="78">
        <v>0</v>
      </c>
      <c r="P240" s="78">
        <v>0</v>
      </c>
      <c r="Q240" s="79" t="s">
        <v>38</v>
      </c>
      <c r="R240" s="79" t="s">
        <v>38</v>
      </c>
      <c r="S240" s="80" t="s">
        <v>38</v>
      </c>
      <c r="T240" s="79"/>
      <c r="U240" s="81"/>
      <c r="V240" s="586"/>
      <c r="W240" s="83" t="s">
        <v>30</v>
      </c>
      <c r="X240" s="84">
        <v>1000</v>
      </c>
      <c r="Y240" s="78">
        <v>0</v>
      </c>
      <c r="Z240" s="78">
        <v>1000</v>
      </c>
      <c r="AA240" s="79" t="s">
        <v>44</v>
      </c>
      <c r="AB240" s="79">
        <v>3139</v>
      </c>
      <c r="AC240" s="80">
        <v>44906</v>
      </c>
      <c r="AD240" s="558"/>
      <c r="AE240" s="586"/>
      <c r="AF240" s="83" t="s">
        <v>30</v>
      </c>
      <c r="AG240" s="84"/>
      <c r="AH240" s="78"/>
      <c r="AI240" s="78"/>
      <c r="AJ240" s="79"/>
      <c r="AK240" s="79"/>
      <c r="AL240" s="80"/>
      <c r="AM240" s="181"/>
      <c r="AN240" s="182"/>
    </row>
    <row r="241" spans="1:40" ht="21.75" thickBot="1" x14ac:dyDescent="0.3">
      <c r="A241" s="88"/>
      <c r="B241" s="880"/>
      <c r="C241" s="89"/>
      <c r="D241" s="90">
        <f>SUM(D229:D240)</f>
        <v>12000</v>
      </c>
      <c r="E241" s="90">
        <f>SUM(E229:E240)</f>
        <v>130</v>
      </c>
      <c r="F241" s="90">
        <f>SUM(F229:F240)</f>
        <v>12000</v>
      </c>
      <c r="G241" s="91"/>
      <c r="H241" s="91"/>
      <c r="I241" s="92"/>
      <c r="J241" s="91"/>
      <c r="K241" s="93"/>
      <c r="L241" s="612"/>
      <c r="M241" s="89"/>
      <c r="N241" s="90">
        <f>SUM(N228:N240)</f>
        <v>24000</v>
      </c>
      <c r="O241" s="90">
        <f>SUM(O228:O240)</f>
        <v>490</v>
      </c>
      <c r="P241" s="90">
        <f>SUM(P228:P240)</f>
        <v>24360</v>
      </c>
      <c r="Q241" s="91"/>
      <c r="R241" s="91"/>
      <c r="S241" s="91"/>
      <c r="T241" s="91"/>
      <c r="U241" s="93"/>
      <c r="V241" s="612"/>
      <c r="W241" s="89"/>
      <c r="X241" s="90">
        <f>SUM(X228:X240)</f>
        <v>36000</v>
      </c>
      <c r="Y241" s="90">
        <f>SUM(Y228:Y240)</f>
        <v>520</v>
      </c>
      <c r="Z241" s="90">
        <f>SUM(Z228:Z240)</f>
        <v>36390</v>
      </c>
      <c r="AA241" s="91"/>
      <c r="AB241" s="91"/>
      <c r="AC241" s="91"/>
      <c r="AD241" s="91"/>
      <c r="AE241" s="612"/>
      <c r="AF241" s="89"/>
      <c r="AG241" s="90">
        <f>SUM(AG228:AG240)</f>
        <v>44000</v>
      </c>
      <c r="AH241" s="90">
        <f>SUM(AH228:AH240)</f>
        <v>590</v>
      </c>
      <c r="AI241" s="90">
        <f>SUM(AI228:AI240)</f>
        <v>44390</v>
      </c>
      <c r="AJ241" s="91"/>
      <c r="AK241" s="91"/>
      <c r="AL241" s="91"/>
      <c r="AM241" s="90"/>
      <c r="AN241" s="91"/>
    </row>
  </sheetData>
  <sheetProtection algorithmName="SHA-512" hashValue="WnxsFW5/vJUQdP9SG3jmFLIoDwNfS60pjzDxgn4aqbzyvgNWNj1NkOrQGkqAbqGFFJTLgF1J65UBDVWA3LWlLQ==" saltValue="dLsSZakcmlOlvCQq3S1Qkg==" spinCount="100000" sheet="1" objects="1" scenarios="1" selectLockedCells="1" selectUnlockedCells="1"/>
  <mergeCells count="16">
    <mergeCell ref="B80:B91"/>
    <mergeCell ref="B5:B16"/>
    <mergeCell ref="B20:B31"/>
    <mergeCell ref="B35:B46"/>
    <mergeCell ref="B50:B61"/>
    <mergeCell ref="B65:B76"/>
    <mergeCell ref="B185:B196"/>
    <mergeCell ref="B200:B211"/>
    <mergeCell ref="B215:B226"/>
    <mergeCell ref="B230:B241"/>
    <mergeCell ref="B95:B106"/>
    <mergeCell ref="B110:B121"/>
    <mergeCell ref="B125:B136"/>
    <mergeCell ref="B140:B151"/>
    <mergeCell ref="B155:B166"/>
    <mergeCell ref="B170:B181"/>
  </mergeCells>
  <pageMargins left="0.39370078740157483" right="0" top="0.11811023622047245" bottom="0.11811023622047245" header="0" footer="0"/>
  <pageSetup paperSize="9" scale="29" orientation="landscape" r:id="rId1"/>
  <rowBreaks count="3" manualBreakCount="3">
    <brk id="61" max="37" man="1"/>
    <brk id="121" max="37" man="1"/>
    <brk id="181" max="3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N241"/>
  <sheetViews>
    <sheetView view="pageBreakPreview" topLeftCell="J1" zoomScale="60" zoomScaleNormal="55" workbookViewId="0">
      <pane ySplit="1" topLeftCell="A221" activePane="bottomLeft" state="frozen"/>
      <selection pane="bottomLeft" activeCell="AN215" sqref="AN215"/>
    </sheetView>
  </sheetViews>
  <sheetFormatPr defaultRowHeight="23.25" x14ac:dyDescent="0.25"/>
  <cols>
    <col min="1" max="1" width="7.7109375" style="63" customWidth="1"/>
    <col min="2" max="2" width="8.85546875" style="109" customWidth="1"/>
    <col min="3" max="3" width="7.7109375" style="63" customWidth="1"/>
    <col min="4" max="4" width="16.28515625" style="94" customWidth="1"/>
    <col min="5" max="5" width="14.85546875" style="63" customWidth="1"/>
    <col min="6" max="6" width="16.28515625" style="63" customWidth="1"/>
    <col min="7" max="8" width="7" style="63" bestFit="1" customWidth="1"/>
    <col min="9" max="9" width="14.140625" style="63" customWidth="1"/>
    <col min="10" max="10" width="12.140625" style="63" bestFit="1" customWidth="1"/>
    <col min="11" max="11" width="12.28515625" style="63" customWidth="1"/>
    <col min="12" max="12" width="1.85546875" style="63" customWidth="1"/>
    <col min="13" max="13" width="7.7109375" style="63" bestFit="1" customWidth="1"/>
    <col min="14" max="14" width="16.7109375" style="94" customWidth="1"/>
    <col min="15" max="15" width="14.85546875" style="63" bestFit="1" customWidth="1"/>
    <col min="16" max="16" width="16.7109375" style="63" bestFit="1" customWidth="1"/>
    <col min="17" max="17" width="7.28515625" style="63" bestFit="1" customWidth="1"/>
    <col min="18" max="18" width="7" style="63" bestFit="1" customWidth="1"/>
    <col min="19" max="19" width="13.28515625" style="63" bestFit="1" customWidth="1"/>
    <col min="20" max="20" width="12.140625" style="63" bestFit="1" customWidth="1"/>
    <col min="21" max="21" width="12.28515625" style="63" customWidth="1"/>
    <col min="22" max="22" width="1.85546875" style="63" customWidth="1"/>
    <col min="23" max="23" width="7.7109375" style="63" bestFit="1" customWidth="1"/>
    <col min="24" max="24" width="16.7109375" style="94" customWidth="1"/>
    <col min="25" max="25" width="14.85546875" style="63" bestFit="1" customWidth="1"/>
    <col min="26" max="26" width="16.7109375" style="63" customWidth="1"/>
    <col min="27" max="27" width="7.28515625" style="63" bestFit="1" customWidth="1"/>
    <col min="28" max="28" width="7" style="63" bestFit="1" customWidth="1"/>
    <col min="29" max="29" width="14" style="63" bestFit="1" customWidth="1"/>
    <col min="30" max="30" width="14" style="63" customWidth="1"/>
    <col min="31" max="31" width="1.85546875" style="63" customWidth="1"/>
    <col min="32" max="32" width="7.7109375" style="63" bestFit="1" customWidth="1"/>
    <col min="33" max="33" width="16.7109375" style="94" customWidth="1"/>
    <col min="34" max="34" width="14.85546875" style="63" bestFit="1" customWidth="1"/>
    <col min="35" max="35" width="16.7109375" style="63" customWidth="1"/>
    <col min="36" max="36" width="7.28515625" style="63" bestFit="1" customWidth="1"/>
    <col min="37" max="37" width="7" style="63" bestFit="1" customWidth="1"/>
    <col min="38" max="38" width="14" style="63" bestFit="1" customWidth="1"/>
    <col min="39" max="39" width="16.5703125" style="7" bestFit="1" customWidth="1"/>
    <col min="40" max="40" width="25.42578125" style="1" bestFit="1" customWidth="1"/>
    <col min="41" max="16384" width="9.140625" style="63"/>
  </cols>
  <sheetData>
    <row r="1" spans="1:40" ht="92.25" thickBot="1" x14ac:dyDescent="0.3">
      <c r="A1" s="57" t="s">
        <v>0</v>
      </c>
      <c r="B1" s="104" t="s">
        <v>1</v>
      </c>
      <c r="C1" s="58">
        <v>2020</v>
      </c>
      <c r="D1" s="96" t="s">
        <v>60</v>
      </c>
      <c r="E1" s="59" t="s">
        <v>39</v>
      </c>
      <c r="F1" s="60" t="s">
        <v>31</v>
      </c>
      <c r="G1" s="59" t="s">
        <v>34</v>
      </c>
      <c r="H1" s="59" t="s">
        <v>32</v>
      </c>
      <c r="I1" s="60" t="s">
        <v>33</v>
      </c>
      <c r="J1" s="60" t="s">
        <v>35</v>
      </c>
      <c r="K1" s="61" t="s">
        <v>36</v>
      </c>
      <c r="L1" s="582"/>
      <c r="M1" s="58">
        <v>2021</v>
      </c>
      <c r="N1" s="96" t="s">
        <v>60</v>
      </c>
      <c r="O1" s="59" t="s">
        <v>39</v>
      </c>
      <c r="P1" s="60" t="s">
        <v>31</v>
      </c>
      <c r="Q1" s="59" t="s">
        <v>34</v>
      </c>
      <c r="R1" s="59" t="s">
        <v>32</v>
      </c>
      <c r="S1" s="60" t="s">
        <v>33</v>
      </c>
      <c r="T1" s="60" t="s">
        <v>35</v>
      </c>
      <c r="U1" s="61" t="s">
        <v>36</v>
      </c>
      <c r="V1" s="582"/>
      <c r="W1" s="58">
        <v>2022</v>
      </c>
      <c r="X1" s="96" t="s">
        <v>60</v>
      </c>
      <c r="Y1" s="59" t="s">
        <v>39</v>
      </c>
      <c r="Z1" s="60" t="s">
        <v>31</v>
      </c>
      <c r="AA1" s="59" t="s">
        <v>34</v>
      </c>
      <c r="AB1" s="59" t="s">
        <v>32</v>
      </c>
      <c r="AC1" s="60" t="s">
        <v>33</v>
      </c>
      <c r="AD1" s="12" t="s">
        <v>36</v>
      </c>
      <c r="AE1" s="582"/>
      <c r="AF1" s="58">
        <v>2023</v>
      </c>
      <c r="AG1" s="96" t="s">
        <v>60</v>
      </c>
      <c r="AH1" s="59" t="s">
        <v>39</v>
      </c>
      <c r="AI1" s="60" t="s">
        <v>31</v>
      </c>
      <c r="AJ1" s="59" t="s">
        <v>34</v>
      </c>
      <c r="AK1" s="59" t="s">
        <v>32</v>
      </c>
      <c r="AL1" s="60" t="s">
        <v>33</v>
      </c>
      <c r="AM1" s="792" t="s">
        <v>35</v>
      </c>
      <c r="AN1" s="12" t="s">
        <v>36</v>
      </c>
    </row>
    <row r="2" spans="1:40" x14ac:dyDescent="0.25">
      <c r="B2" s="106"/>
      <c r="C2" s="65"/>
      <c r="D2" s="66"/>
      <c r="E2" s="66"/>
      <c r="F2" s="66"/>
      <c r="G2" s="67"/>
      <c r="H2" s="67"/>
      <c r="I2" s="68"/>
      <c r="J2" s="67"/>
      <c r="K2" s="67"/>
      <c r="L2" s="583"/>
      <c r="M2" s="67"/>
      <c r="N2" s="66"/>
      <c r="O2" s="66"/>
      <c r="P2" s="66"/>
      <c r="Q2" s="67"/>
      <c r="R2" s="67"/>
      <c r="S2" s="67"/>
      <c r="T2" s="67"/>
      <c r="U2" s="67"/>
      <c r="V2" s="583"/>
      <c r="W2" s="67"/>
      <c r="X2" s="66"/>
      <c r="Y2" s="66"/>
      <c r="Z2" s="66"/>
      <c r="AA2" s="67"/>
      <c r="AB2" s="67"/>
      <c r="AC2" s="67"/>
      <c r="AD2" s="67"/>
      <c r="AE2" s="583"/>
      <c r="AF2" s="67"/>
      <c r="AG2" s="66"/>
      <c r="AH2" s="66"/>
      <c r="AI2" s="66"/>
      <c r="AJ2" s="67"/>
      <c r="AK2" s="67"/>
      <c r="AL2" s="67"/>
      <c r="AM2" s="777"/>
      <c r="AN2" s="123"/>
    </row>
    <row r="3" spans="1:40" ht="21" x14ac:dyDescent="0.25">
      <c r="B3" s="107"/>
      <c r="C3" s="70"/>
      <c r="D3" s="71"/>
      <c r="E3" s="72"/>
      <c r="F3" s="73"/>
      <c r="G3" s="72"/>
      <c r="H3" s="73"/>
      <c r="I3" s="73"/>
      <c r="J3" s="73"/>
      <c r="K3" s="74"/>
      <c r="L3" s="584"/>
      <c r="M3" s="75" t="s">
        <v>42</v>
      </c>
      <c r="N3" s="76">
        <f>D16</f>
        <v>12000</v>
      </c>
      <c r="O3" s="76">
        <f>E16</f>
        <v>150</v>
      </c>
      <c r="P3" s="76">
        <f>F16</f>
        <v>12000</v>
      </c>
      <c r="Q3" s="72"/>
      <c r="R3" s="73"/>
      <c r="S3" s="73"/>
      <c r="T3" s="73"/>
      <c r="U3" s="74"/>
      <c r="V3" s="584"/>
      <c r="W3" s="75" t="s">
        <v>42</v>
      </c>
      <c r="X3" s="76">
        <f>N16</f>
        <v>23500</v>
      </c>
      <c r="Y3" s="76">
        <f>O16</f>
        <v>150</v>
      </c>
      <c r="Z3" s="76">
        <f>P16</f>
        <v>23500</v>
      </c>
      <c r="AA3" s="72"/>
      <c r="AB3" s="73"/>
      <c r="AC3" s="73"/>
      <c r="AD3" s="73"/>
      <c r="AE3" s="584"/>
      <c r="AF3" s="75" t="s">
        <v>42</v>
      </c>
      <c r="AG3" s="76">
        <f>X16</f>
        <v>35000</v>
      </c>
      <c r="AH3" s="76">
        <f>Y16</f>
        <v>150</v>
      </c>
      <c r="AI3" s="76">
        <f>Z16</f>
        <v>35000</v>
      </c>
      <c r="AJ3" s="72"/>
      <c r="AK3" s="73"/>
      <c r="AL3" s="73"/>
      <c r="AM3" s="776" t="s">
        <v>221</v>
      </c>
      <c r="AN3" s="183" t="s">
        <v>36</v>
      </c>
    </row>
    <row r="4" spans="1:40" x14ac:dyDescent="0.25">
      <c r="A4" s="97" t="s">
        <v>134</v>
      </c>
      <c r="B4" s="108">
        <v>113</v>
      </c>
      <c r="C4" s="77" t="s">
        <v>19</v>
      </c>
      <c r="D4" s="78">
        <v>1000</v>
      </c>
      <c r="E4" s="78">
        <f>E5+10</f>
        <v>30</v>
      </c>
      <c r="F4" s="78">
        <v>0</v>
      </c>
      <c r="G4" s="79" t="s">
        <v>38</v>
      </c>
      <c r="H4" s="79" t="s">
        <v>38</v>
      </c>
      <c r="I4" s="80" t="s">
        <v>38</v>
      </c>
      <c r="J4" s="79"/>
      <c r="K4" s="81"/>
      <c r="L4" s="585"/>
      <c r="M4" s="77" t="s">
        <v>19</v>
      </c>
      <c r="N4" s="78">
        <v>1000</v>
      </c>
      <c r="O4" s="78">
        <v>0</v>
      </c>
      <c r="P4" s="78">
        <v>11500</v>
      </c>
      <c r="Q4" s="79" t="s">
        <v>38</v>
      </c>
      <c r="R4" s="79">
        <v>768</v>
      </c>
      <c r="S4" s="80">
        <v>44220</v>
      </c>
      <c r="T4" s="79"/>
      <c r="U4" s="81"/>
      <c r="V4" s="585"/>
      <c r="W4" s="77" t="s">
        <v>19</v>
      </c>
      <c r="X4" s="78">
        <v>1000</v>
      </c>
      <c r="Y4" s="78">
        <v>0</v>
      </c>
      <c r="Z4" s="78">
        <v>11500</v>
      </c>
      <c r="AA4" s="79" t="s">
        <v>38</v>
      </c>
      <c r="AB4" s="79">
        <v>1842</v>
      </c>
      <c r="AC4" s="80">
        <v>44571</v>
      </c>
      <c r="AD4" s="651"/>
      <c r="AE4" s="585"/>
      <c r="AF4" s="77" t="s">
        <v>19</v>
      </c>
      <c r="AG4" s="78">
        <v>1000</v>
      </c>
      <c r="AH4" s="78"/>
      <c r="AI4" s="78">
        <v>11500</v>
      </c>
      <c r="AJ4" s="79" t="s">
        <v>47</v>
      </c>
      <c r="AK4" s="79">
        <v>3280</v>
      </c>
      <c r="AL4" s="80">
        <v>44934</v>
      </c>
      <c r="AM4" s="177">
        <f>AG16+AH16-AI16</f>
        <v>-350</v>
      </c>
      <c r="AN4" s="178" t="s">
        <v>976</v>
      </c>
    </row>
    <row r="5" spans="1:40" ht="21" customHeight="1" x14ac:dyDescent="0.25">
      <c r="A5" s="82"/>
      <c r="B5" s="879" t="s">
        <v>135</v>
      </c>
      <c r="C5" s="77" t="s">
        <v>20</v>
      </c>
      <c r="D5" s="78">
        <v>1000</v>
      </c>
      <c r="E5" s="78">
        <f>E6+10</f>
        <v>20</v>
      </c>
      <c r="F5" s="78">
        <v>0</v>
      </c>
      <c r="G5" s="79" t="s">
        <v>38</v>
      </c>
      <c r="H5" s="79" t="s">
        <v>38</v>
      </c>
      <c r="I5" s="80" t="s">
        <v>38</v>
      </c>
      <c r="J5" s="79"/>
      <c r="K5" s="81"/>
      <c r="L5" s="585"/>
      <c r="M5" s="77" t="s">
        <v>20</v>
      </c>
      <c r="N5" s="78">
        <v>1000</v>
      </c>
      <c r="O5" s="78">
        <v>0</v>
      </c>
      <c r="P5" s="78">
        <v>0</v>
      </c>
      <c r="Q5" s="79" t="s">
        <v>38</v>
      </c>
      <c r="R5" s="79" t="s">
        <v>38</v>
      </c>
      <c r="S5" s="80" t="s">
        <v>38</v>
      </c>
      <c r="T5" s="79"/>
      <c r="U5" s="81"/>
      <c r="V5" s="585"/>
      <c r="W5" s="77" t="s">
        <v>20</v>
      </c>
      <c r="X5" s="78">
        <v>1000</v>
      </c>
      <c r="Y5" s="78">
        <v>0</v>
      </c>
      <c r="Z5" s="78">
        <v>0</v>
      </c>
      <c r="AA5" s="79" t="s">
        <v>38</v>
      </c>
      <c r="AB5" s="79" t="s">
        <v>38</v>
      </c>
      <c r="AC5" s="80" t="s">
        <v>38</v>
      </c>
      <c r="AD5" s="558"/>
      <c r="AE5" s="585"/>
      <c r="AF5" s="77" t="s">
        <v>20</v>
      </c>
      <c r="AG5" s="78">
        <v>1000</v>
      </c>
      <c r="AH5" s="78"/>
      <c r="AI5" s="78"/>
      <c r="AJ5" s="79"/>
      <c r="AK5" s="79"/>
      <c r="AL5" s="80"/>
      <c r="AM5" s="180"/>
      <c r="AN5" s="179"/>
    </row>
    <row r="6" spans="1:40" x14ac:dyDescent="0.25">
      <c r="A6" s="82"/>
      <c r="B6" s="879"/>
      <c r="C6" s="77" t="s">
        <v>21</v>
      </c>
      <c r="D6" s="78">
        <v>1000</v>
      </c>
      <c r="E6" s="78">
        <f>E7+10</f>
        <v>10</v>
      </c>
      <c r="F6" s="78">
        <v>0</v>
      </c>
      <c r="G6" s="79" t="s">
        <v>38</v>
      </c>
      <c r="H6" s="79" t="s">
        <v>38</v>
      </c>
      <c r="I6" s="80" t="s">
        <v>38</v>
      </c>
      <c r="J6" s="79"/>
      <c r="K6" s="81"/>
      <c r="L6" s="585"/>
      <c r="M6" s="77" t="s">
        <v>21</v>
      </c>
      <c r="N6" s="78">
        <v>1000</v>
      </c>
      <c r="O6" s="78">
        <v>0</v>
      </c>
      <c r="P6" s="78">
        <v>0</v>
      </c>
      <c r="Q6" s="79" t="s">
        <v>38</v>
      </c>
      <c r="R6" s="79" t="s">
        <v>38</v>
      </c>
      <c r="S6" s="80" t="s">
        <v>38</v>
      </c>
      <c r="T6" s="79"/>
      <c r="U6" s="81"/>
      <c r="V6" s="585"/>
      <c r="W6" s="77" t="s">
        <v>21</v>
      </c>
      <c r="X6" s="78">
        <v>1000</v>
      </c>
      <c r="Y6" s="78">
        <v>0</v>
      </c>
      <c r="Z6" s="78">
        <v>0</v>
      </c>
      <c r="AA6" s="79" t="s">
        <v>38</v>
      </c>
      <c r="AB6" s="79" t="s">
        <v>38</v>
      </c>
      <c r="AC6" s="80" t="s">
        <v>38</v>
      </c>
      <c r="AD6" s="558"/>
      <c r="AE6" s="585"/>
      <c r="AF6" s="77" t="s">
        <v>21</v>
      </c>
      <c r="AG6" s="78">
        <v>1000</v>
      </c>
      <c r="AH6" s="78"/>
      <c r="AI6" s="78"/>
      <c r="AJ6" s="79"/>
      <c r="AK6" s="79"/>
      <c r="AL6" s="80"/>
      <c r="AM6" s="180"/>
      <c r="AN6" s="179"/>
    </row>
    <row r="7" spans="1:40" x14ac:dyDescent="0.25">
      <c r="A7" s="82"/>
      <c r="B7" s="879"/>
      <c r="C7" s="77" t="s">
        <v>22</v>
      </c>
      <c r="D7" s="78">
        <v>1000</v>
      </c>
      <c r="E7" s="78">
        <v>0</v>
      </c>
      <c r="F7" s="78">
        <v>4000</v>
      </c>
      <c r="G7" s="79" t="s">
        <v>38</v>
      </c>
      <c r="H7" s="79">
        <v>204</v>
      </c>
      <c r="I7" s="80">
        <v>43944</v>
      </c>
      <c r="J7" s="79"/>
      <c r="K7" s="81"/>
      <c r="L7" s="585"/>
      <c r="M7" s="77" t="s">
        <v>22</v>
      </c>
      <c r="N7" s="78">
        <v>1000</v>
      </c>
      <c r="O7" s="78">
        <v>0</v>
      </c>
      <c r="P7" s="78">
        <v>0</v>
      </c>
      <c r="Q7" s="79" t="s">
        <v>38</v>
      </c>
      <c r="R7" s="79" t="s">
        <v>38</v>
      </c>
      <c r="S7" s="80" t="s">
        <v>38</v>
      </c>
      <c r="T7" s="79"/>
      <c r="U7" s="81"/>
      <c r="V7" s="585"/>
      <c r="W7" s="77" t="s">
        <v>22</v>
      </c>
      <c r="X7" s="78">
        <v>1000</v>
      </c>
      <c r="Y7" s="78">
        <v>0</v>
      </c>
      <c r="Z7" s="78">
        <v>0</v>
      </c>
      <c r="AA7" s="79" t="s">
        <v>38</v>
      </c>
      <c r="AB7" s="79" t="s">
        <v>38</v>
      </c>
      <c r="AC7" s="80" t="s">
        <v>38</v>
      </c>
      <c r="AD7" s="558"/>
      <c r="AE7" s="585"/>
      <c r="AF7" s="77" t="s">
        <v>22</v>
      </c>
      <c r="AG7" s="78">
        <v>1000</v>
      </c>
      <c r="AH7" s="78"/>
      <c r="AI7" s="78"/>
      <c r="AJ7" s="79"/>
      <c r="AK7" s="79"/>
      <c r="AL7" s="80"/>
      <c r="AM7" s="180" t="s">
        <v>985</v>
      </c>
      <c r="AN7" s="179"/>
    </row>
    <row r="8" spans="1:40" x14ac:dyDescent="0.25">
      <c r="A8" s="82"/>
      <c r="B8" s="879"/>
      <c r="C8" s="77" t="s">
        <v>23</v>
      </c>
      <c r="D8" s="78">
        <v>1000</v>
      </c>
      <c r="E8" s="78">
        <f>E9+10</f>
        <v>30</v>
      </c>
      <c r="F8" s="78">
        <v>0</v>
      </c>
      <c r="G8" s="79" t="s">
        <v>38</v>
      </c>
      <c r="H8" s="79" t="s">
        <v>38</v>
      </c>
      <c r="I8" s="80" t="s">
        <v>38</v>
      </c>
      <c r="J8" s="79"/>
      <c r="K8" s="81"/>
      <c r="L8" s="585"/>
      <c r="M8" s="77" t="s">
        <v>23</v>
      </c>
      <c r="N8" s="78">
        <v>1000</v>
      </c>
      <c r="O8" s="78">
        <v>0</v>
      </c>
      <c r="P8" s="78">
        <v>0</v>
      </c>
      <c r="Q8" s="79" t="s">
        <v>38</v>
      </c>
      <c r="R8" s="79" t="s">
        <v>38</v>
      </c>
      <c r="S8" s="80" t="s">
        <v>38</v>
      </c>
      <c r="T8" s="79"/>
      <c r="U8" s="81"/>
      <c r="V8" s="585"/>
      <c r="W8" s="77" t="s">
        <v>23</v>
      </c>
      <c r="X8" s="78">
        <v>1000</v>
      </c>
      <c r="Y8" s="78">
        <v>0</v>
      </c>
      <c r="Z8" s="78">
        <v>0</v>
      </c>
      <c r="AA8" s="79" t="s">
        <v>38</v>
      </c>
      <c r="AB8" s="79" t="s">
        <v>38</v>
      </c>
      <c r="AC8" s="80" t="s">
        <v>38</v>
      </c>
      <c r="AD8" s="558"/>
      <c r="AE8" s="585"/>
      <c r="AF8" s="77" t="s">
        <v>23</v>
      </c>
      <c r="AG8" s="78">
        <v>1000</v>
      </c>
      <c r="AH8" s="78"/>
      <c r="AI8" s="78"/>
      <c r="AJ8" s="79"/>
      <c r="AK8" s="79"/>
      <c r="AL8" s="80"/>
      <c r="AM8" s="180"/>
      <c r="AN8" s="179"/>
    </row>
    <row r="9" spans="1:40" x14ac:dyDescent="0.25">
      <c r="A9" s="82"/>
      <c r="B9" s="879"/>
      <c r="C9" s="77" t="s">
        <v>24</v>
      </c>
      <c r="D9" s="78">
        <v>1000</v>
      </c>
      <c r="E9" s="78">
        <f>E10+10</f>
        <v>20</v>
      </c>
      <c r="F9" s="78">
        <v>0</v>
      </c>
      <c r="G9" s="79" t="s">
        <v>38</v>
      </c>
      <c r="H9" s="79" t="s">
        <v>38</v>
      </c>
      <c r="I9" s="80" t="s">
        <v>38</v>
      </c>
      <c r="J9" s="79"/>
      <c r="K9" s="81"/>
      <c r="L9" s="585"/>
      <c r="M9" s="77" t="s">
        <v>24</v>
      </c>
      <c r="N9" s="78">
        <v>1000</v>
      </c>
      <c r="O9" s="78">
        <v>0</v>
      </c>
      <c r="P9" s="78">
        <v>0</v>
      </c>
      <c r="Q9" s="79" t="s">
        <v>38</v>
      </c>
      <c r="R9" s="79" t="s">
        <v>38</v>
      </c>
      <c r="S9" s="80" t="s">
        <v>38</v>
      </c>
      <c r="T9" s="79"/>
      <c r="U9" s="81"/>
      <c r="V9" s="585"/>
      <c r="W9" s="77" t="s">
        <v>24</v>
      </c>
      <c r="X9" s="78">
        <v>1000</v>
      </c>
      <c r="Y9" s="78">
        <v>0</v>
      </c>
      <c r="Z9" s="78">
        <v>0</v>
      </c>
      <c r="AA9" s="79" t="s">
        <v>38</v>
      </c>
      <c r="AB9" s="79" t="s">
        <v>38</v>
      </c>
      <c r="AC9" s="80" t="s">
        <v>38</v>
      </c>
      <c r="AD9" s="558"/>
      <c r="AE9" s="585"/>
      <c r="AF9" s="77" t="s">
        <v>24</v>
      </c>
      <c r="AG9" s="78">
        <v>1000</v>
      </c>
      <c r="AH9" s="78"/>
      <c r="AI9" s="78"/>
      <c r="AJ9" s="79"/>
      <c r="AK9" s="79"/>
      <c r="AL9" s="80"/>
      <c r="AM9" s="180"/>
      <c r="AN9" s="179"/>
    </row>
    <row r="10" spans="1:40" x14ac:dyDescent="0.25">
      <c r="A10" s="82"/>
      <c r="B10" s="879"/>
      <c r="C10" s="77" t="s">
        <v>25</v>
      </c>
      <c r="D10" s="78">
        <v>1000</v>
      </c>
      <c r="E10" s="78">
        <f>E11+10</f>
        <v>10</v>
      </c>
      <c r="F10" s="78">
        <v>0</v>
      </c>
      <c r="G10" s="79" t="s">
        <v>38</v>
      </c>
      <c r="H10" s="79" t="s">
        <v>38</v>
      </c>
      <c r="I10" s="80" t="s">
        <v>38</v>
      </c>
      <c r="J10" s="79"/>
      <c r="K10" s="81"/>
      <c r="L10" s="585"/>
      <c r="M10" s="77" t="s">
        <v>25</v>
      </c>
      <c r="N10" s="78">
        <v>1000</v>
      </c>
      <c r="O10" s="78">
        <v>0</v>
      </c>
      <c r="P10" s="78">
        <v>0</v>
      </c>
      <c r="Q10" s="79" t="s">
        <v>38</v>
      </c>
      <c r="R10" s="79" t="s">
        <v>38</v>
      </c>
      <c r="S10" s="80" t="s">
        <v>38</v>
      </c>
      <c r="T10" s="79"/>
      <c r="U10" s="81"/>
      <c r="V10" s="585"/>
      <c r="W10" s="77" t="s">
        <v>25</v>
      </c>
      <c r="X10" s="78">
        <v>1000</v>
      </c>
      <c r="Y10" s="78">
        <v>0</v>
      </c>
      <c r="Z10" s="78">
        <v>0</v>
      </c>
      <c r="AA10" s="79" t="s">
        <v>38</v>
      </c>
      <c r="AB10" s="79" t="s">
        <v>38</v>
      </c>
      <c r="AC10" s="80" t="s">
        <v>38</v>
      </c>
      <c r="AD10" s="558"/>
      <c r="AE10" s="585"/>
      <c r="AF10" s="77" t="s">
        <v>25</v>
      </c>
      <c r="AG10" s="78">
        <v>1000</v>
      </c>
      <c r="AH10" s="78"/>
      <c r="AI10" s="78"/>
      <c r="AJ10" s="79"/>
      <c r="AK10" s="79"/>
      <c r="AL10" s="80"/>
      <c r="AM10" s="180"/>
      <c r="AN10" s="179"/>
    </row>
    <row r="11" spans="1:40" x14ac:dyDescent="0.25">
      <c r="A11" s="82"/>
      <c r="B11" s="879"/>
      <c r="C11" s="77" t="s">
        <v>26</v>
      </c>
      <c r="D11" s="78">
        <v>1000</v>
      </c>
      <c r="E11" s="78">
        <v>0</v>
      </c>
      <c r="F11" s="78">
        <v>5000</v>
      </c>
      <c r="G11" s="79" t="s">
        <v>38</v>
      </c>
      <c r="H11" s="79">
        <v>381</v>
      </c>
      <c r="I11" s="80">
        <v>44044</v>
      </c>
      <c r="J11" s="79"/>
      <c r="K11" s="81"/>
      <c r="L11" s="585"/>
      <c r="M11" s="77" t="s">
        <v>26</v>
      </c>
      <c r="N11" s="78">
        <v>1000</v>
      </c>
      <c r="O11" s="78">
        <v>0</v>
      </c>
      <c r="P11" s="78">
        <v>0</v>
      </c>
      <c r="Q11" s="79" t="s">
        <v>38</v>
      </c>
      <c r="R11" s="79" t="s">
        <v>38</v>
      </c>
      <c r="S11" s="80" t="s">
        <v>38</v>
      </c>
      <c r="T11" s="79"/>
      <c r="U11" s="81"/>
      <c r="V11" s="585"/>
      <c r="W11" s="77" t="s">
        <v>26</v>
      </c>
      <c r="X11" s="78">
        <v>1000</v>
      </c>
      <c r="Y11" s="78">
        <v>0</v>
      </c>
      <c r="Z11" s="78">
        <v>0</v>
      </c>
      <c r="AA11" s="79" t="s">
        <v>38</v>
      </c>
      <c r="AB11" s="79" t="s">
        <v>38</v>
      </c>
      <c r="AC11" s="80" t="s">
        <v>38</v>
      </c>
      <c r="AD11" s="558"/>
      <c r="AE11" s="585"/>
      <c r="AF11" s="77" t="s">
        <v>26</v>
      </c>
      <c r="AG11" s="78">
        <v>1000</v>
      </c>
      <c r="AH11" s="78"/>
      <c r="AI11" s="78"/>
      <c r="AJ11" s="79"/>
      <c r="AK11" s="79"/>
      <c r="AL11" s="80"/>
      <c r="AM11" s="180"/>
      <c r="AN11" s="179"/>
    </row>
    <row r="12" spans="1:40" x14ac:dyDescent="0.25">
      <c r="A12" s="82"/>
      <c r="B12" s="879"/>
      <c r="C12" s="77" t="s">
        <v>27</v>
      </c>
      <c r="D12" s="78">
        <v>1000</v>
      </c>
      <c r="E12" s="78">
        <v>0</v>
      </c>
      <c r="F12" s="78">
        <v>0</v>
      </c>
      <c r="G12" s="79" t="s">
        <v>38</v>
      </c>
      <c r="H12" s="79" t="s">
        <v>38</v>
      </c>
      <c r="I12" s="80" t="s">
        <v>38</v>
      </c>
      <c r="J12" s="79"/>
      <c r="K12" s="81"/>
      <c r="L12" s="585"/>
      <c r="M12" s="77" t="s">
        <v>27</v>
      </c>
      <c r="N12" s="78">
        <v>1000</v>
      </c>
      <c r="O12" s="78">
        <v>0</v>
      </c>
      <c r="P12" s="78">
        <v>0</v>
      </c>
      <c r="Q12" s="79" t="s">
        <v>38</v>
      </c>
      <c r="R12" s="79" t="s">
        <v>38</v>
      </c>
      <c r="S12" s="80" t="s">
        <v>38</v>
      </c>
      <c r="T12" s="79"/>
      <c r="U12" s="81"/>
      <c r="V12" s="585"/>
      <c r="W12" s="77" t="s">
        <v>27</v>
      </c>
      <c r="X12" s="78">
        <v>1000</v>
      </c>
      <c r="Y12" s="78">
        <v>0</v>
      </c>
      <c r="Z12" s="78">
        <v>0</v>
      </c>
      <c r="AA12" s="79" t="s">
        <v>38</v>
      </c>
      <c r="AB12" s="79" t="s">
        <v>38</v>
      </c>
      <c r="AC12" s="80" t="s">
        <v>38</v>
      </c>
      <c r="AD12" s="558"/>
      <c r="AE12" s="585"/>
      <c r="AF12" s="77" t="s">
        <v>27</v>
      </c>
      <c r="AG12" s="78">
        <v>1000</v>
      </c>
      <c r="AH12" s="78"/>
      <c r="AI12" s="78"/>
      <c r="AJ12" s="79"/>
      <c r="AK12" s="79"/>
      <c r="AL12" s="80"/>
      <c r="AM12" s="180"/>
      <c r="AN12" s="179"/>
    </row>
    <row r="13" spans="1:40" x14ac:dyDescent="0.25">
      <c r="A13" s="82"/>
      <c r="B13" s="879"/>
      <c r="C13" s="77" t="s">
        <v>28</v>
      </c>
      <c r="D13" s="78">
        <v>1000</v>
      </c>
      <c r="E13" s="78">
        <f>E14+10</f>
        <v>20</v>
      </c>
      <c r="F13" s="78">
        <v>0</v>
      </c>
      <c r="G13" s="79" t="s">
        <v>38</v>
      </c>
      <c r="H13" s="79" t="s">
        <v>38</v>
      </c>
      <c r="I13" s="80" t="s">
        <v>38</v>
      </c>
      <c r="J13" s="79"/>
      <c r="K13" s="81"/>
      <c r="L13" s="585"/>
      <c r="M13" s="77" t="s">
        <v>28</v>
      </c>
      <c r="N13" s="78">
        <v>1000</v>
      </c>
      <c r="O13" s="78">
        <v>0</v>
      </c>
      <c r="P13" s="78">
        <v>0</v>
      </c>
      <c r="Q13" s="79" t="s">
        <v>38</v>
      </c>
      <c r="R13" s="79" t="s">
        <v>38</v>
      </c>
      <c r="S13" s="80" t="s">
        <v>38</v>
      </c>
      <c r="T13" s="79"/>
      <c r="U13" s="81"/>
      <c r="V13" s="585"/>
      <c r="W13" s="77" t="s">
        <v>28</v>
      </c>
      <c r="X13" s="78">
        <v>1000</v>
      </c>
      <c r="Y13" s="78">
        <v>0</v>
      </c>
      <c r="Z13" s="78">
        <v>0</v>
      </c>
      <c r="AA13" s="79" t="s">
        <v>38</v>
      </c>
      <c r="AB13" s="79" t="s">
        <v>38</v>
      </c>
      <c r="AC13" s="80" t="s">
        <v>38</v>
      </c>
      <c r="AD13" s="558"/>
      <c r="AE13" s="585"/>
      <c r="AF13" s="77" t="s">
        <v>28</v>
      </c>
      <c r="AG13" s="78">
        <v>1000</v>
      </c>
      <c r="AH13" s="78"/>
      <c r="AI13" s="78"/>
      <c r="AJ13" s="79"/>
      <c r="AK13" s="79"/>
      <c r="AL13" s="80"/>
      <c r="AM13" s="180"/>
      <c r="AN13" s="179"/>
    </row>
    <row r="14" spans="1:40" x14ac:dyDescent="0.25">
      <c r="A14" s="82"/>
      <c r="B14" s="879"/>
      <c r="C14" s="77" t="s">
        <v>29</v>
      </c>
      <c r="D14" s="78">
        <v>1000</v>
      </c>
      <c r="E14" s="78">
        <f>E15+10</f>
        <v>10</v>
      </c>
      <c r="F14" s="78">
        <v>0</v>
      </c>
      <c r="G14" s="79" t="s">
        <v>38</v>
      </c>
      <c r="H14" s="79" t="s">
        <v>38</v>
      </c>
      <c r="I14" s="80" t="s">
        <v>38</v>
      </c>
      <c r="J14" s="79"/>
      <c r="K14" s="81"/>
      <c r="L14" s="585"/>
      <c r="M14" s="77" t="s">
        <v>29</v>
      </c>
      <c r="N14" s="78">
        <v>1000</v>
      </c>
      <c r="O14" s="78">
        <v>0</v>
      </c>
      <c r="P14" s="78">
        <v>0</v>
      </c>
      <c r="Q14" s="79" t="s">
        <v>38</v>
      </c>
      <c r="R14" s="79" t="s">
        <v>38</v>
      </c>
      <c r="S14" s="80" t="s">
        <v>38</v>
      </c>
      <c r="T14" s="79"/>
      <c r="U14" s="81"/>
      <c r="V14" s="585"/>
      <c r="W14" s="77" t="s">
        <v>29</v>
      </c>
      <c r="X14" s="78">
        <v>1000</v>
      </c>
      <c r="Y14" s="78">
        <v>0</v>
      </c>
      <c r="Z14" s="78">
        <v>0</v>
      </c>
      <c r="AA14" s="79" t="s">
        <v>38</v>
      </c>
      <c r="AB14" s="79" t="s">
        <v>38</v>
      </c>
      <c r="AC14" s="80" t="s">
        <v>38</v>
      </c>
      <c r="AD14" s="558"/>
      <c r="AE14" s="585"/>
      <c r="AF14" s="77" t="s">
        <v>29</v>
      </c>
      <c r="AG14" s="78">
        <v>1000</v>
      </c>
      <c r="AH14" s="78"/>
      <c r="AI14" s="78"/>
      <c r="AJ14" s="79"/>
      <c r="AK14" s="79"/>
      <c r="AL14" s="80"/>
      <c r="AM14" s="180"/>
      <c r="AN14" s="179"/>
    </row>
    <row r="15" spans="1:40" x14ac:dyDescent="0.25">
      <c r="A15" s="82"/>
      <c r="B15" s="879"/>
      <c r="C15" s="83" t="s">
        <v>30</v>
      </c>
      <c r="D15" s="84">
        <v>1000</v>
      </c>
      <c r="E15" s="78">
        <v>0</v>
      </c>
      <c r="F15" s="78">
        <v>3000</v>
      </c>
      <c r="G15" s="79" t="s">
        <v>38</v>
      </c>
      <c r="H15" s="79">
        <v>626</v>
      </c>
      <c r="I15" s="80">
        <v>44167</v>
      </c>
      <c r="J15" s="79"/>
      <c r="K15" s="81"/>
      <c r="L15" s="586"/>
      <c r="M15" s="83" t="s">
        <v>30</v>
      </c>
      <c r="N15" s="42">
        <v>500</v>
      </c>
      <c r="O15" s="78">
        <v>0</v>
      </c>
      <c r="P15" s="78">
        <v>0</v>
      </c>
      <c r="Q15" s="79" t="s">
        <v>38</v>
      </c>
      <c r="R15" s="79" t="s">
        <v>38</v>
      </c>
      <c r="S15" s="80" t="s">
        <v>38</v>
      </c>
      <c r="T15" s="79"/>
      <c r="U15" s="81"/>
      <c r="V15" s="586"/>
      <c r="W15" s="83" t="s">
        <v>30</v>
      </c>
      <c r="X15" s="42">
        <v>500</v>
      </c>
      <c r="Y15" s="78">
        <v>0</v>
      </c>
      <c r="Z15" s="78">
        <v>0</v>
      </c>
      <c r="AA15" s="79" t="s">
        <v>38</v>
      </c>
      <c r="AB15" s="79" t="s">
        <v>38</v>
      </c>
      <c r="AC15" s="80" t="s">
        <v>38</v>
      </c>
      <c r="AD15" s="558"/>
      <c r="AE15" s="586"/>
      <c r="AF15" s="83" t="s">
        <v>30</v>
      </c>
      <c r="AG15" s="78"/>
      <c r="AH15" s="78"/>
      <c r="AI15" s="78"/>
      <c r="AJ15" s="79"/>
      <c r="AK15" s="79"/>
      <c r="AL15" s="80"/>
      <c r="AM15" s="181"/>
      <c r="AN15" s="182"/>
    </row>
    <row r="16" spans="1:40" ht="21" x14ac:dyDescent="0.25">
      <c r="A16" s="88"/>
      <c r="B16" s="880"/>
      <c r="C16" s="89"/>
      <c r="D16" s="90">
        <f>SUM(D4:D15)</f>
        <v>12000</v>
      </c>
      <c r="E16" s="90">
        <f>SUM(E4:E15)</f>
        <v>150</v>
      </c>
      <c r="F16" s="90">
        <f>SUM(F4:F15)</f>
        <v>12000</v>
      </c>
      <c r="G16" s="91"/>
      <c r="H16" s="91"/>
      <c r="I16" s="92"/>
      <c r="J16" s="91"/>
      <c r="K16" s="93"/>
      <c r="L16" s="587"/>
      <c r="M16" s="89"/>
      <c r="N16" s="90">
        <f>SUM(N3:N15)</f>
        <v>23500</v>
      </c>
      <c r="O16" s="90">
        <f>SUM(O3:O15)</f>
        <v>150</v>
      </c>
      <c r="P16" s="90">
        <f>SUM(P3:P15)</f>
        <v>23500</v>
      </c>
      <c r="Q16" s="91"/>
      <c r="R16" s="91"/>
      <c r="S16" s="91"/>
      <c r="T16" s="91"/>
      <c r="U16" s="93"/>
      <c r="V16" s="587"/>
      <c r="W16" s="89"/>
      <c r="X16" s="90">
        <f>SUM(X3:X15)</f>
        <v>35000</v>
      </c>
      <c r="Y16" s="90">
        <f>SUM(Y3:Y15)</f>
        <v>150</v>
      </c>
      <c r="Z16" s="90">
        <f>SUM(Z3:Z15)</f>
        <v>35000</v>
      </c>
      <c r="AA16" s="91"/>
      <c r="AB16" s="91"/>
      <c r="AC16" s="91"/>
      <c r="AD16" s="91"/>
      <c r="AE16" s="587"/>
      <c r="AF16" s="89"/>
      <c r="AG16" s="90">
        <f>SUM(AG3:AG15)</f>
        <v>46000</v>
      </c>
      <c r="AH16" s="90">
        <f>SUM(AH3:AH15)</f>
        <v>150</v>
      </c>
      <c r="AI16" s="90">
        <f>SUM(AI3:AI15)</f>
        <v>46500</v>
      </c>
      <c r="AJ16" s="91"/>
      <c r="AK16" s="91"/>
      <c r="AL16" s="91"/>
      <c r="AM16" s="90"/>
      <c r="AN16" s="91"/>
    </row>
    <row r="17" spans="1:40" x14ac:dyDescent="0.25">
      <c r="B17" s="106"/>
      <c r="C17" s="65"/>
      <c r="D17" s="66"/>
      <c r="E17" s="66"/>
      <c r="F17" s="66"/>
      <c r="G17" s="67"/>
      <c r="H17" s="67"/>
      <c r="I17" s="68"/>
      <c r="J17" s="67"/>
      <c r="K17" s="67"/>
      <c r="L17" s="588"/>
      <c r="M17" s="67"/>
      <c r="N17" s="66"/>
      <c r="O17" s="66"/>
      <c r="P17" s="66"/>
      <c r="Q17" s="67"/>
      <c r="R17" s="67"/>
      <c r="S17" s="67"/>
      <c r="T17" s="67"/>
      <c r="U17" s="67"/>
      <c r="V17" s="588"/>
      <c r="W17" s="67"/>
      <c r="X17" s="66"/>
      <c r="Y17" s="66"/>
      <c r="Z17" s="66"/>
      <c r="AA17" s="67"/>
      <c r="AB17" s="67"/>
      <c r="AC17" s="67"/>
      <c r="AD17" s="67"/>
      <c r="AE17" s="588"/>
      <c r="AF17" s="67"/>
      <c r="AG17" s="66"/>
      <c r="AH17" s="66"/>
      <c r="AI17" s="66"/>
      <c r="AJ17" s="67"/>
      <c r="AK17" s="67"/>
      <c r="AL17" s="67"/>
      <c r="AM17" s="777"/>
      <c r="AN17" s="123"/>
    </row>
    <row r="18" spans="1:40" ht="21" x14ac:dyDescent="0.25">
      <c r="B18" s="107"/>
      <c r="C18" s="70"/>
      <c r="D18" s="71"/>
      <c r="E18" s="72"/>
      <c r="F18" s="73"/>
      <c r="G18" s="72"/>
      <c r="H18" s="73"/>
      <c r="I18" s="73"/>
      <c r="J18" s="73"/>
      <c r="K18" s="74"/>
      <c r="L18" s="584"/>
      <c r="M18" s="75" t="s">
        <v>42</v>
      </c>
      <c r="N18" s="76">
        <f>D31</f>
        <v>12000</v>
      </c>
      <c r="O18" s="76">
        <f>E31</f>
        <v>80</v>
      </c>
      <c r="P18" s="76">
        <f>F31</f>
        <v>12000</v>
      </c>
      <c r="Q18" s="72"/>
      <c r="R18" s="73"/>
      <c r="S18" s="73"/>
      <c r="T18" s="73"/>
      <c r="U18" s="74"/>
      <c r="V18" s="584"/>
      <c r="W18" s="75" t="s">
        <v>42</v>
      </c>
      <c r="X18" s="76">
        <f>N31</f>
        <v>24000</v>
      </c>
      <c r="Y18" s="76">
        <f>O31</f>
        <v>90</v>
      </c>
      <c r="Z18" s="76">
        <f>P31</f>
        <v>24000</v>
      </c>
      <c r="AA18" s="72"/>
      <c r="AB18" s="73"/>
      <c r="AC18" s="73"/>
      <c r="AD18" s="73"/>
      <c r="AE18" s="584"/>
      <c r="AF18" s="75" t="s">
        <v>42</v>
      </c>
      <c r="AG18" s="76">
        <f>X31</f>
        <v>36000</v>
      </c>
      <c r="AH18" s="76">
        <f>Y31</f>
        <v>90</v>
      </c>
      <c r="AI18" s="76">
        <f>Z31</f>
        <v>36090</v>
      </c>
      <c r="AJ18" s="72"/>
      <c r="AK18" s="73"/>
      <c r="AL18" s="73"/>
      <c r="AM18" s="776" t="s">
        <v>221</v>
      </c>
      <c r="AN18" s="183" t="s">
        <v>36</v>
      </c>
    </row>
    <row r="19" spans="1:40" x14ac:dyDescent="0.25">
      <c r="A19" s="97" t="s">
        <v>134</v>
      </c>
      <c r="B19" s="108">
        <v>114</v>
      </c>
      <c r="C19" s="77" t="s">
        <v>19</v>
      </c>
      <c r="D19" s="78">
        <v>1000</v>
      </c>
      <c r="E19" s="78">
        <f>E20+10</f>
        <v>30</v>
      </c>
      <c r="F19" s="78">
        <v>0</v>
      </c>
      <c r="G19" s="79" t="s">
        <v>38</v>
      </c>
      <c r="H19" s="79" t="s">
        <v>38</v>
      </c>
      <c r="I19" s="80" t="s">
        <v>38</v>
      </c>
      <c r="J19" s="79"/>
      <c r="K19" s="81"/>
      <c r="L19" s="585"/>
      <c r="M19" s="77" t="s">
        <v>19</v>
      </c>
      <c r="N19" s="78">
        <v>1000</v>
      </c>
      <c r="O19" s="78">
        <v>0</v>
      </c>
      <c r="P19" s="78">
        <v>1000</v>
      </c>
      <c r="Q19" s="79" t="s">
        <v>38</v>
      </c>
      <c r="R19" s="79">
        <v>690</v>
      </c>
      <c r="S19" s="80">
        <v>44201</v>
      </c>
      <c r="T19" s="79"/>
      <c r="U19" s="81"/>
      <c r="V19" s="585"/>
      <c r="W19" s="77" t="s">
        <v>19</v>
      </c>
      <c r="X19" s="78">
        <v>1000</v>
      </c>
      <c r="Y19" s="78">
        <v>0</v>
      </c>
      <c r="Z19" s="78">
        <v>1000</v>
      </c>
      <c r="AA19" s="79" t="s">
        <v>38</v>
      </c>
      <c r="AB19" s="79">
        <v>1663</v>
      </c>
      <c r="AC19" s="80">
        <v>44562</v>
      </c>
      <c r="AD19" s="651"/>
      <c r="AE19" s="585"/>
      <c r="AF19" s="77" t="s">
        <v>19</v>
      </c>
      <c r="AG19" s="78">
        <v>1000</v>
      </c>
      <c r="AH19" s="78"/>
      <c r="AI19" s="78">
        <v>1000</v>
      </c>
      <c r="AJ19" s="79" t="s">
        <v>47</v>
      </c>
      <c r="AK19" s="79">
        <v>3194</v>
      </c>
      <c r="AL19" s="80">
        <v>44928</v>
      </c>
      <c r="AM19" s="177">
        <f>AG31+AH31-AI31</f>
        <v>0</v>
      </c>
      <c r="AN19" s="178" t="s">
        <v>979</v>
      </c>
    </row>
    <row r="20" spans="1:40" ht="21" customHeight="1" x14ac:dyDescent="0.25">
      <c r="A20" s="82"/>
      <c r="B20" s="879" t="s">
        <v>141</v>
      </c>
      <c r="C20" s="77" t="s">
        <v>20</v>
      </c>
      <c r="D20" s="78">
        <v>1000</v>
      </c>
      <c r="E20" s="78">
        <f>E21+10</f>
        <v>20</v>
      </c>
      <c r="F20" s="78">
        <v>0</v>
      </c>
      <c r="G20" s="79" t="s">
        <v>38</v>
      </c>
      <c r="H20" s="79" t="s">
        <v>38</v>
      </c>
      <c r="I20" s="80" t="s">
        <v>38</v>
      </c>
      <c r="J20" s="79"/>
      <c r="K20" s="81"/>
      <c r="L20" s="585"/>
      <c r="M20" s="77" t="s">
        <v>20</v>
      </c>
      <c r="N20" s="78">
        <v>1000</v>
      </c>
      <c r="O20" s="78">
        <v>0</v>
      </c>
      <c r="P20" s="78">
        <v>1000</v>
      </c>
      <c r="Q20" s="79" t="s">
        <v>38</v>
      </c>
      <c r="R20" s="79">
        <v>806</v>
      </c>
      <c r="S20" s="80">
        <v>44228</v>
      </c>
      <c r="T20" s="79"/>
      <c r="U20" s="81"/>
      <c r="V20" s="585"/>
      <c r="W20" s="77" t="s">
        <v>20</v>
      </c>
      <c r="X20" s="78">
        <v>1000</v>
      </c>
      <c r="Y20" s="78">
        <v>0</v>
      </c>
      <c r="Z20" s="78">
        <v>1000</v>
      </c>
      <c r="AA20" s="79" t="s">
        <v>38</v>
      </c>
      <c r="AB20" s="79">
        <v>2019</v>
      </c>
      <c r="AC20" s="80">
        <v>44593</v>
      </c>
      <c r="AD20" s="558"/>
      <c r="AE20" s="585"/>
      <c r="AF20" s="77" t="s">
        <v>20</v>
      </c>
      <c r="AG20" s="78">
        <v>1000</v>
      </c>
      <c r="AH20" s="78"/>
      <c r="AI20" s="78">
        <v>1000</v>
      </c>
      <c r="AJ20" s="79" t="s">
        <v>47</v>
      </c>
      <c r="AK20" s="79">
        <v>3365</v>
      </c>
      <c r="AL20" s="80">
        <v>44958</v>
      </c>
      <c r="AM20" s="180"/>
      <c r="AN20" s="179"/>
    </row>
    <row r="21" spans="1:40" x14ac:dyDescent="0.25">
      <c r="A21" s="82"/>
      <c r="B21" s="879"/>
      <c r="C21" s="77" t="s">
        <v>21</v>
      </c>
      <c r="D21" s="78">
        <v>1000</v>
      </c>
      <c r="E21" s="78">
        <f>E22+10</f>
        <v>10</v>
      </c>
      <c r="F21" s="78">
        <v>0</v>
      </c>
      <c r="G21" s="79" t="s">
        <v>38</v>
      </c>
      <c r="H21" s="79" t="s">
        <v>38</v>
      </c>
      <c r="I21" s="80" t="s">
        <v>38</v>
      </c>
      <c r="J21" s="79"/>
      <c r="K21" s="81"/>
      <c r="L21" s="585"/>
      <c r="M21" s="77" t="s">
        <v>21</v>
      </c>
      <c r="N21" s="78">
        <v>1000</v>
      </c>
      <c r="O21" s="78">
        <v>0</v>
      </c>
      <c r="P21" s="78">
        <v>1000</v>
      </c>
      <c r="Q21" s="79" t="s">
        <v>38</v>
      </c>
      <c r="R21" s="79">
        <v>872</v>
      </c>
      <c r="S21" s="80">
        <v>44257</v>
      </c>
      <c r="T21" s="79"/>
      <c r="U21" s="81"/>
      <c r="V21" s="585"/>
      <c r="W21" s="77" t="s">
        <v>21</v>
      </c>
      <c r="X21" s="78">
        <v>1000</v>
      </c>
      <c r="Y21" s="78">
        <v>0</v>
      </c>
      <c r="Z21" s="78">
        <v>1000</v>
      </c>
      <c r="AA21" s="79" t="s">
        <v>38</v>
      </c>
      <c r="AB21" s="79">
        <v>2116</v>
      </c>
      <c r="AC21" s="80">
        <v>44622</v>
      </c>
      <c r="AD21" s="558"/>
      <c r="AE21" s="585"/>
      <c r="AF21" s="77" t="s">
        <v>21</v>
      </c>
      <c r="AG21" s="78">
        <v>1000</v>
      </c>
      <c r="AH21" s="78"/>
      <c r="AI21" s="78">
        <v>1000</v>
      </c>
      <c r="AJ21" s="79" t="s">
        <v>47</v>
      </c>
      <c r="AK21" s="79">
        <v>3481</v>
      </c>
      <c r="AL21" s="80">
        <v>44991</v>
      </c>
      <c r="AM21" s="180"/>
      <c r="AN21" s="179"/>
    </row>
    <row r="22" spans="1:40" x14ac:dyDescent="0.25">
      <c r="A22" s="82"/>
      <c r="B22" s="879"/>
      <c r="C22" s="77" t="s">
        <v>22</v>
      </c>
      <c r="D22" s="78">
        <v>1000</v>
      </c>
      <c r="E22" s="78">
        <v>0</v>
      </c>
      <c r="F22" s="78">
        <v>4000</v>
      </c>
      <c r="G22" s="79" t="s">
        <v>38</v>
      </c>
      <c r="H22" s="79">
        <v>212</v>
      </c>
      <c r="I22" s="80">
        <v>43945</v>
      </c>
      <c r="J22" s="79"/>
      <c r="K22" s="81"/>
      <c r="L22" s="585"/>
      <c r="M22" s="77" t="s">
        <v>22</v>
      </c>
      <c r="N22" s="78">
        <v>1000</v>
      </c>
      <c r="O22" s="78">
        <v>10</v>
      </c>
      <c r="P22" s="78">
        <v>0</v>
      </c>
      <c r="Q22" s="79" t="s">
        <v>38</v>
      </c>
      <c r="R22" s="45">
        <v>971</v>
      </c>
      <c r="S22" s="80">
        <v>44292</v>
      </c>
      <c r="T22" s="79"/>
      <c r="U22" s="81"/>
      <c r="V22" s="585"/>
      <c r="W22" s="77" t="s">
        <v>22</v>
      </c>
      <c r="X22" s="78">
        <v>1000</v>
      </c>
      <c r="Y22" s="78">
        <v>0</v>
      </c>
      <c r="Z22" s="78">
        <v>1000</v>
      </c>
      <c r="AA22" s="79" t="s">
        <v>38</v>
      </c>
      <c r="AB22" s="79">
        <v>2210</v>
      </c>
      <c r="AC22" s="80">
        <v>44653</v>
      </c>
      <c r="AD22" s="558"/>
      <c r="AE22" s="585"/>
      <c r="AF22" s="77" t="s">
        <v>22</v>
      </c>
      <c r="AG22" s="78">
        <v>1000</v>
      </c>
      <c r="AH22" s="78"/>
      <c r="AI22" s="78">
        <v>3000</v>
      </c>
      <c r="AJ22" s="79" t="s">
        <v>47</v>
      </c>
      <c r="AK22" s="79">
        <v>3585</v>
      </c>
      <c r="AL22" s="80">
        <v>45020</v>
      </c>
      <c r="AM22" s="180"/>
      <c r="AN22" s="179"/>
    </row>
    <row r="23" spans="1:40" x14ac:dyDescent="0.25">
      <c r="A23" s="82"/>
      <c r="B23" s="879"/>
      <c r="C23" s="77" t="s">
        <v>23</v>
      </c>
      <c r="D23" s="78">
        <v>1000</v>
      </c>
      <c r="E23" s="78">
        <f>E24+10</f>
        <v>10</v>
      </c>
      <c r="F23" s="78">
        <v>0</v>
      </c>
      <c r="G23" s="79" t="s">
        <v>38</v>
      </c>
      <c r="H23" s="79" t="s">
        <v>38</v>
      </c>
      <c r="I23" s="80" t="s">
        <v>38</v>
      </c>
      <c r="J23" s="79"/>
      <c r="K23" s="81"/>
      <c r="L23" s="585"/>
      <c r="M23" s="77" t="s">
        <v>23</v>
      </c>
      <c r="N23" s="78">
        <v>1000</v>
      </c>
      <c r="O23" s="78">
        <v>0</v>
      </c>
      <c r="P23" s="78">
        <v>2000</v>
      </c>
      <c r="Q23" s="79" t="s">
        <v>38</v>
      </c>
      <c r="R23" s="45">
        <v>971</v>
      </c>
      <c r="S23" s="80">
        <v>44318</v>
      </c>
      <c r="T23" s="79"/>
      <c r="U23" s="81"/>
      <c r="V23" s="585"/>
      <c r="W23" s="77" t="s">
        <v>23</v>
      </c>
      <c r="X23" s="78">
        <v>1000</v>
      </c>
      <c r="Y23" s="78">
        <v>0</v>
      </c>
      <c r="Z23" s="78">
        <v>1000</v>
      </c>
      <c r="AA23" s="79" t="s">
        <v>38</v>
      </c>
      <c r="AB23" s="79">
        <v>2357</v>
      </c>
      <c r="AC23" s="80">
        <v>44682</v>
      </c>
      <c r="AD23" s="558"/>
      <c r="AE23" s="585"/>
      <c r="AF23" s="77" t="s">
        <v>23</v>
      </c>
      <c r="AG23" s="78">
        <v>1000</v>
      </c>
      <c r="AH23" s="78"/>
      <c r="AI23" s="78"/>
      <c r="AJ23" s="79"/>
      <c r="AK23" s="79"/>
      <c r="AL23" s="80"/>
      <c r="AM23" s="180"/>
      <c r="AN23" s="179"/>
    </row>
    <row r="24" spans="1:40" x14ac:dyDescent="0.25">
      <c r="A24" s="82"/>
      <c r="B24" s="879"/>
      <c r="C24" s="77" t="s">
        <v>24</v>
      </c>
      <c r="D24" s="78">
        <v>1000</v>
      </c>
      <c r="E24" s="78">
        <v>0</v>
      </c>
      <c r="F24" s="78">
        <v>2000</v>
      </c>
      <c r="G24" s="79" t="s">
        <v>38</v>
      </c>
      <c r="H24" s="79">
        <v>260</v>
      </c>
      <c r="I24" s="80">
        <v>43985</v>
      </c>
      <c r="J24" s="79"/>
      <c r="K24" s="81"/>
      <c r="L24" s="585"/>
      <c r="M24" s="77" t="s">
        <v>24</v>
      </c>
      <c r="N24" s="78">
        <v>1000</v>
      </c>
      <c r="O24" s="78">
        <v>0</v>
      </c>
      <c r="P24" s="78">
        <v>1000</v>
      </c>
      <c r="Q24" s="79" t="s">
        <v>38</v>
      </c>
      <c r="R24" s="79">
        <v>1015</v>
      </c>
      <c r="S24" s="80">
        <v>44348</v>
      </c>
      <c r="T24" s="79"/>
      <c r="U24" s="81"/>
      <c r="V24" s="585"/>
      <c r="W24" s="77" t="s">
        <v>24</v>
      </c>
      <c r="X24" s="78">
        <v>1000</v>
      </c>
      <c r="Y24" s="78">
        <v>0</v>
      </c>
      <c r="Z24" s="78">
        <v>1000</v>
      </c>
      <c r="AA24" s="79" t="s">
        <v>38</v>
      </c>
      <c r="AB24" s="79">
        <v>2367</v>
      </c>
      <c r="AC24" s="80">
        <v>44713</v>
      </c>
      <c r="AD24" s="558"/>
      <c r="AE24" s="585"/>
      <c r="AF24" s="77" t="s">
        <v>24</v>
      </c>
      <c r="AG24" s="78">
        <v>1000</v>
      </c>
      <c r="AH24" s="78"/>
      <c r="AI24" s="78"/>
      <c r="AJ24" s="79"/>
      <c r="AK24" s="79"/>
      <c r="AL24" s="80"/>
      <c r="AM24" s="180"/>
      <c r="AN24" s="179"/>
    </row>
    <row r="25" spans="1:40" x14ac:dyDescent="0.25">
      <c r="A25" s="82"/>
      <c r="B25" s="879"/>
      <c r="C25" s="77" t="s">
        <v>25</v>
      </c>
      <c r="D25" s="78">
        <v>1000</v>
      </c>
      <c r="E25" s="78">
        <f>E26+10</f>
        <v>10</v>
      </c>
      <c r="F25" s="78">
        <v>0</v>
      </c>
      <c r="G25" s="79" t="s">
        <v>38</v>
      </c>
      <c r="H25" s="79" t="s">
        <v>38</v>
      </c>
      <c r="I25" s="80" t="s">
        <v>38</v>
      </c>
      <c r="J25" s="79"/>
      <c r="K25" s="81"/>
      <c r="L25" s="585"/>
      <c r="M25" s="77" t="s">
        <v>25</v>
      </c>
      <c r="N25" s="78">
        <v>1000</v>
      </c>
      <c r="O25" s="78">
        <v>0</v>
      </c>
      <c r="P25" s="78">
        <v>1000</v>
      </c>
      <c r="Q25" s="79" t="s">
        <v>38</v>
      </c>
      <c r="R25" s="79">
        <v>1096</v>
      </c>
      <c r="S25" s="80">
        <v>44378</v>
      </c>
      <c r="T25" s="79"/>
      <c r="U25" s="81"/>
      <c r="V25" s="585"/>
      <c r="W25" s="77" t="s">
        <v>25</v>
      </c>
      <c r="X25" s="78">
        <v>1000</v>
      </c>
      <c r="Y25" s="78">
        <v>0</v>
      </c>
      <c r="Z25" s="78">
        <v>1000</v>
      </c>
      <c r="AA25" s="79" t="s">
        <v>50</v>
      </c>
      <c r="AB25" s="79">
        <v>2462</v>
      </c>
      <c r="AC25" s="80">
        <v>44743</v>
      </c>
      <c r="AD25" s="558"/>
      <c r="AE25" s="585"/>
      <c r="AF25" s="77" t="s">
        <v>25</v>
      </c>
      <c r="AG25" s="78">
        <v>1000</v>
      </c>
      <c r="AH25" s="78"/>
      <c r="AI25" s="78">
        <v>3000</v>
      </c>
      <c r="AJ25" s="79" t="s">
        <v>47</v>
      </c>
      <c r="AK25" s="79">
        <v>3903</v>
      </c>
      <c r="AL25" s="80">
        <v>45108</v>
      </c>
      <c r="AM25" s="180"/>
      <c r="AN25" s="179"/>
    </row>
    <row r="26" spans="1:40" x14ac:dyDescent="0.25">
      <c r="A26" s="82"/>
      <c r="B26" s="879"/>
      <c r="C26" s="77" t="s">
        <v>26</v>
      </c>
      <c r="D26" s="78">
        <v>1000</v>
      </c>
      <c r="E26" s="78">
        <v>0</v>
      </c>
      <c r="F26" s="78">
        <v>2000</v>
      </c>
      <c r="G26" s="79" t="s">
        <v>38</v>
      </c>
      <c r="H26" s="79">
        <v>382</v>
      </c>
      <c r="I26" s="80">
        <v>44051</v>
      </c>
      <c r="J26" s="79"/>
      <c r="K26" s="81"/>
      <c r="L26" s="585"/>
      <c r="M26" s="77" t="s">
        <v>26</v>
      </c>
      <c r="N26" s="78">
        <v>1000</v>
      </c>
      <c r="O26" s="78">
        <v>0</v>
      </c>
      <c r="P26" s="78">
        <v>1000</v>
      </c>
      <c r="Q26" s="79" t="s">
        <v>38</v>
      </c>
      <c r="R26" s="79">
        <v>1171</v>
      </c>
      <c r="S26" s="80">
        <v>44408</v>
      </c>
      <c r="T26" s="79"/>
      <c r="U26" s="81"/>
      <c r="V26" s="585"/>
      <c r="W26" s="77" t="s">
        <v>26</v>
      </c>
      <c r="X26" s="78">
        <v>1000</v>
      </c>
      <c r="Y26" s="78">
        <v>0</v>
      </c>
      <c r="Z26" s="78">
        <v>1000</v>
      </c>
      <c r="AA26" s="79" t="s">
        <v>47</v>
      </c>
      <c r="AB26" s="79">
        <v>2573</v>
      </c>
      <c r="AC26" s="80">
        <v>44774</v>
      </c>
      <c r="AD26" s="558"/>
      <c r="AE26" s="585"/>
      <c r="AF26" s="77" t="s">
        <v>26</v>
      </c>
      <c r="AG26" s="78">
        <v>1000</v>
      </c>
      <c r="AH26" s="78"/>
      <c r="AI26" s="78"/>
      <c r="AJ26" s="79"/>
      <c r="AK26" s="79"/>
      <c r="AL26" s="80"/>
      <c r="AM26" s="180"/>
      <c r="AN26" s="179"/>
    </row>
    <row r="27" spans="1:40" x14ac:dyDescent="0.25">
      <c r="A27" s="82"/>
      <c r="B27" s="879"/>
      <c r="C27" s="77" t="s">
        <v>27</v>
      </c>
      <c r="D27" s="78">
        <v>1000</v>
      </c>
      <c r="E27" s="78">
        <v>0</v>
      </c>
      <c r="F27" s="78">
        <v>1000</v>
      </c>
      <c r="G27" s="79" t="s">
        <v>38</v>
      </c>
      <c r="H27" s="79">
        <v>444</v>
      </c>
      <c r="I27" s="80">
        <v>44075</v>
      </c>
      <c r="J27" s="79"/>
      <c r="K27" s="81"/>
      <c r="L27" s="585"/>
      <c r="M27" s="77" t="s">
        <v>27</v>
      </c>
      <c r="N27" s="78">
        <v>1000</v>
      </c>
      <c r="O27" s="78">
        <v>0</v>
      </c>
      <c r="P27" s="78">
        <v>1000</v>
      </c>
      <c r="Q27" s="79" t="s">
        <v>38</v>
      </c>
      <c r="R27" s="79">
        <v>1243</v>
      </c>
      <c r="S27" s="80">
        <v>44440</v>
      </c>
      <c r="T27" s="79"/>
      <c r="U27" s="81"/>
      <c r="V27" s="585"/>
      <c r="W27" s="77" t="s">
        <v>27</v>
      </c>
      <c r="X27" s="78">
        <v>1000</v>
      </c>
      <c r="Y27" s="78">
        <v>0</v>
      </c>
      <c r="Z27" s="78">
        <v>1000</v>
      </c>
      <c r="AA27" s="79" t="s">
        <v>47</v>
      </c>
      <c r="AB27" s="79">
        <v>2698</v>
      </c>
      <c r="AC27" s="80">
        <v>44806</v>
      </c>
      <c r="AD27" s="558"/>
      <c r="AE27" s="585"/>
      <c r="AF27" s="77" t="s">
        <v>27</v>
      </c>
      <c r="AG27" s="78">
        <v>1000</v>
      </c>
      <c r="AH27" s="78"/>
      <c r="AI27" s="78"/>
      <c r="AJ27" s="79"/>
      <c r="AK27" s="79"/>
      <c r="AL27" s="80"/>
      <c r="AM27" s="180"/>
      <c r="AN27" s="179"/>
    </row>
    <row r="28" spans="1:40" x14ac:dyDescent="0.25">
      <c r="A28" s="82"/>
      <c r="B28" s="879"/>
      <c r="C28" s="77" t="s">
        <v>28</v>
      </c>
      <c r="D28" s="78">
        <v>1000</v>
      </c>
      <c r="E28" s="78">
        <v>0</v>
      </c>
      <c r="F28" s="78">
        <v>1000</v>
      </c>
      <c r="G28" s="79" t="s">
        <v>38</v>
      </c>
      <c r="H28" s="79">
        <v>551</v>
      </c>
      <c r="I28" s="80">
        <v>44117</v>
      </c>
      <c r="J28" s="79"/>
      <c r="K28" s="81"/>
      <c r="L28" s="585"/>
      <c r="M28" s="77" t="s">
        <v>28</v>
      </c>
      <c r="N28" s="78">
        <v>1000</v>
      </c>
      <c r="O28" s="78">
        <v>0</v>
      </c>
      <c r="P28" s="78">
        <v>1000</v>
      </c>
      <c r="Q28" s="79" t="s">
        <v>38</v>
      </c>
      <c r="R28" s="79">
        <v>1343</v>
      </c>
      <c r="S28" s="80">
        <v>44474</v>
      </c>
      <c r="T28" s="79"/>
      <c r="U28" s="81"/>
      <c r="V28" s="585"/>
      <c r="W28" s="77" t="s">
        <v>28</v>
      </c>
      <c r="X28" s="78">
        <v>1000</v>
      </c>
      <c r="Y28" s="78">
        <v>0</v>
      </c>
      <c r="Z28" s="78">
        <v>1000</v>
      </c>
      <c r="AA28" s="79" t="s">
        <v>47</v>
      </c>
      <c r="AB28" s="79">
        <v>2886</v>
      </c>
      <c r="AC28" s="80">
        <v>44835</v>
      </c>
      <c r="AD28" s="558"/>
      <c r="AE28" s="585"/>
      <c r="AF28" s="77" t="s">
        <v>28</v>
      </c>
      <c r="AG28" s="78"/>
      <c r="AH28" s="78"/>
      <c r="AI28" s="78"/>
      <c r="AJ28" s="79"/>
      <c r="AK28" s="79"/>
      <c r="AL28" s="80"/>
      <c r="AM28" s="180"/>
      <c r="AN28" s="179"/>
    </row>
    <row r="29" spans="1:40" x14ac:dyDescent="0.25">
      <c r="A29" s="82"/>
      <c r="B29" s="879"/>
      <c r="C29" s="77" t="s">
        <v>29</v>
      </c>
      <c r="D29" s="78">
        <v>1000</v>
      </c>
      <c r="E29" s="78">
        <v>0</v>
      </c>
      <c r="F29" s="78">
        <v>1000</v>
      </c>
      <c r="G29" s="79" t="s">
        <v>38</v>
      </c>
      <c r="H29" s="79">
        <v>576</v>
      </c>
      <c r="I29" s="80">
        <v>44137</v>
      </c>
      <c r="J29" s="79"/>
      <c r="K29" s="81"/>
      <c r="L29" s="585"/>
      <c r="M29" s="77" t="s">
        <v>29</v>
      </c>
      <c r="N29" s="78">
        <v>1000</v>
      </c>
      <c r="O29" s="78">
        <v>0</v>
      </c>
      <c r="P29" s="78">
        <v>1000</v>
      </c>
      <c r="Q29" s="79" t="s">
        <v>38</v>
      </c>
      <c r="R29" s="79">
        <v>1507</v>
      </c>
      <c r="S29" s="80">
        <v>44502</v>
      </c>
      <c r="T29" s="79"/>
      <c r="U29" s="81"/>
      <c r="V29" s="585"/>
      <c r="W29" s="77" t="s">
        <v>29</v>
      </c>
      <c r="X29" s="78">
        <v>1000</v>
      </c>
      <c r="Y29" s="78">
        <v>0</v>
      </c>
      <c r="Z29" s="78">
        <v>1090</v>
      </c>
      <c r="AA29" s="79" t="s">
        <v>47</v>
      </c>
      <c r="AB29" s="79">
        <v>3008</v>
      </c>
      <c r="AC29" s="80">
        <v>44869</v>
      </c>
      <c r="AD29" s="558"/>
      <c r="AE29" s="585"/>
      <c r="AF29" s="77" t="s">
        <v>29</v>
      </c>
      <c r="AG29" s="78"/>
      <c r="AH29" s="78"/>
      <c r="AI29" s="78"/>
      <c r="AJ29" s="79"/>
      <c r="AK29" s="79"/>
      <c r="AL29" s="80"/>
      <c r="AM29" s="180"/>
      <c r="AN29" s="179"/>
    </row>
    <row r="30" spans="1:40" x14ac:dyDescent="0.25">
      <c r="A30" s="82"/>
      <c r="B30" s="879"/>
      <c r="C30" s="83" t="s">
        <v>30</v>
      </c>
      <c r="D30" s="84">
        <v>1000</v>
      </c>
      <c r="E30" s="78">
        <v>0</v>
      </c>
      <c r="F30" s="78">
        <v>1000</v>
      </c>
      <c r="G30" s="79" t="s">
        <v>38</v>
      </c>
      <c r="H30" s="79">
        <v>631</v>
      </c>
      <c r="I30" s="80">
        <v>44168</v>
      </c>
      <c r="J30" s="85"/>
      <c r="K30" s="86"/>
      <c r="L30" s="586"/>
      <c r="M30" s="83" t="s">
        <v>30</v>
      </c>
      <c r="N30" s="78">
        <v>1000</v>
      </c>
      <c r="O30" s="78">
        <v>0</v>
      </c>
      <c r="P30" s="78">
        <v>1000</v>
      </c>
      <c r="Q30" s="79" t="s">
        <v>38</v>
      </c>
      <c r="R30" s="79">
        <v>1588</v>
      </c>
      <c r="S30" s="80">
        <v>44532</v>
      </c>
      <c r="T30" s="79"/>
      <c r="U30" s="81"/>
      <c r="V30" s="586"/>
      <c r="W30" s="83" t="s">
        <v>30</v>
      </c>
      <c r="X30" s="84">
        <v>1000</v>
      </c>
      <c r="Y30" s="78">
        <v>0</v>
      </c>
      <c r="Z30" s="78">
        <v>1000</v>
      </c>
      <c r="AA30" s="79" t="s">
        <v>47</v>
      </c>
      <c r="AB30" s="79">
        <v>3099</v>
      </c>
      <c r="AC30" s="80">
        <v>44898</v>
      </c>
      <c r="AD30" s="558"/>
      <c r="AE30" s="586"/>
      <c r="AF30" s="83" t="s">
        <v>30</v>
      </c>
      <c r="AG30" s="84"/>
      <c r="AH30" s="78"/>
      <c r="AI30" s="78"/>
      <c r="AJ30" s="79"/>
      <c r="AK30" s="79"/>
      <c r="AL30" s="80"/>
      <c r="AM30" s="181"/>
      <c r="AN30" s="182"/>
    </row>
    <row r="31" spans="1:40" ht="21" x14ac:dyDescent="0.25">
      <c r="A31" s="88"/>
      <c r="B31" s="880"/>
      <c r="C31" s="89"/>
      <c r="D31" s="90">
        <f>SUM(D19:D30)</f>
        <v>12000</v>
      </c>
      <c r="E31" s="90">
        <f>SUM(E19:E30)</f>
        <v>80</v>
      </c>
      <c r="F31" s="90">
        <f>SUM(F19:F30)</f>
        <v>12000</v>
      </c>
      <c r="G31" s="91"/>
      <c r="H31" s="91"/>
      <c r="I31" s="92"/>
      <c r="J31" s="91"/>
      <c r="K31" s="93"/>
      <c r="L31" s="587"/>
      <c r="M31" s="89"/>
      <c r="N31" s="90">
        <f>SUM(N18:N30)</f>
        <v>24000</v>
      </c>
      <c r="O31" s="90">
        <f>SUM(O18:O30)</f>
        <v>90</v>
      </c>
      <c r="P31" s="90">
        <f>SUM(P18:P30)</f>
        <v>24000</v>
      </c>
      <c r="Q31" s="91"/>
      <c r="R31" s="91"/>
      <c r="S31" s="91"/>
      <c r="T31" s="91"/>
      <c r="U31" s="93"/>
      <c r="V31" s="587"/>
      <c r="W31" s="89"/>
      <c r="X31" s="90">
        <f>SUM(X18:X30)</f>
        <v>36000</v>
      </c>
      <c r="Y31" s="90">
        <f>SUM(Y18:Y30)</f>
        <v>90</v>
      </c>
      <c r="Z31" s="90">
        <f>SUM(Z18:Z30)</f>
        <v>36090</v>
      </c>
      <c r="AA31" s="91"/>
      <c r="AB31" s="91"/>
      <c r="AC31" s="91"/>
      <c r="AD31" s="91"/>
      <c r="AE31" s="587"/>
      <c r="AF31" s="89"/>
      <c r="AG31" s="90">
        <f>SUM(AG18:AG30)</f>
        <v>45000</v>
      </c>
      <c r="AH31" s="90">
        <f>SUM(AH18:AH30)</f>
        <v>90</v>
      </c>
      <c r="AI31" s="90">
        <f>SUM(AI18:AI30)</f>
        <v>45090</v>
      </c>
      <c r="AJ31" s="91"/>
      <c r="AK31" s="91"/>
      <c r="AL31" s="91"/>
      <c r="AM31" s="90"/>
      <c r="AN31" s="91"/>
    </row>
    <row r="32" spans="1:40" x14ac:dyDescent="0.25">
      <c r="B32" s="106"/>
      <c r="C32" s="65"/>
      <c r="D32" s="66"/>
      <c r="E32" s="66"/>
      <c r="F32" s="66"/>
      <c r="G32" s="67"/>
      <c r="H32" s="67"/>
      <c r="I32" s="68"/>
      <c r="J32" s="67"/>
      <c r="K32" s="67"/>
      <c r="L32" s="588"/>
      <c r="M32" s="67"/>
      <c r="N32" s="66"/>
      <c r="O32" s="66"/>
      <c r="P32" s="66"/>
      <c r="Q32" s="67"/>
      <c r="R32" s="67"/>
      <c r="S32" s="67"/>
      <c r="T32" s="67"/>
      <c r="U32" s="67"/>
      <c r="V32" s="588"/>
      <c r="W32" s="67"/>
      <c r="X32" s="66"/>
      <c r="Y32" s="66"/>
      <c r="Z32" s="66"/>
      <c r="AA32" s="67"/>
      <c r="AB32" s="67"/>
      <c r="AC32" s="67"/>
      <c r="AD32" s="67"/>
      <c r="AE32" s="588"/>
      <c r="AF32" s="67"/>
      <c r="AG32" s="66"/>
      <c r="AH32" s="66"/>
      <c r="AI32" s="66"/>
      <c r="AJ32" s="67"/>
      <c r="AK32" s="67"/>
      <c r="AL32" s="67"/>
      <c r="AM32" s="777"/>
      <c r="AN32" s="123"/>
    </row>
    <row r="33" spans="1:40" ht="21" x14ac:dyDescent="0.25">
      <c r="B33" s="107"/>
      <c r="C33" s="70"/>
      <c r="D33" s="71"/>
      <c r="E33" s="72"/>
      <c r="F33" s="73"/>
      <c r="G33" s="72"/>
      <c r="H33" s="73"/>
      <c r="I33" s="73"/>
      <c r="J33" s="73"/>
      <c r="K33" s="74"/>
      <c r="L33" s="584"/>
      <c r="M33" s="75" t="s">
        <v>42</v>
      </c>
      <c r="N33" s="76">
        <f>D46</f>
        <v>12000</v>
      </c>
      <c r="O33" s="76">
        <f>E46</f>
        <v>60</v>
      </c>
      <c r="P33" s="76">
        <f>F46</f>
        <v>12000</v>
      </c>
      <c r="Q33" s="72"/>
      <c r="R33" s="73"/>
      <c r="S33" s="73"/>
      <c r="T33" s="73"/>
      <c r="U33" s="74"/>
      <c r="V33" s="584"/>
      <c r="W33" s="75" t="s">
        <v>42</v>
      </c>
      <c r="X33" s="76">
        <f>N46</f>
        <v>23500</v>
      </c>
      <c r="Y33" s="76">
        <f>O46</f>
        <v>60</v>
      </c>
      <c r="Z33" s="76">
        <f>P46</f>
        <v>23500</v>
      </c>
      <c r="AA33" s="72"/>
      <c r="AB33" s="73"/>
      <c r="AC33" s="73"/>
      <c r="AD33" s="73"/>
      <c r="AE33" s="584"/>
      <c r="AF33" s="75" t="s">
        <v>42</v>
      </c>
      <c r="AG33" s="76">
        <f>X46</f>
        <v>35000</v>
      </c>
      <c r="AH33" s="76">
        <f>Y46</f>
        <v>60</v>
      </c>
      <c r="AI33" s="76">
        <f>Z46</f>
        <v>35000</v>
      </c>
      <c r="AJ33" s="72"/>
      <c r="AK33" s="73"/>
      <c r="AL33" s="73"/>
      <c r="AM33" s="776" t="s">
        <v>221</v>
      </c>
      <c r="AN33" s="183" t="s">
        <v>36</v>
      </c>
    </row>
    <row r="34" spans="1:40" x14ac:dyDescent="0.25">
      <c r="A34" s="97" t="s">
        <v>134</v>
      </c>
      <c r="B34" s="108">
        <v>115</v>
      </c>
      <c r="C34" s="77" t="s">
        <v>19</v>
      </c>
      <c r="D34" s="78">
        <v>1000</v>
      </c>
      <c r="E34" s="78">
        <f>E35+10</f>
        <v>30</v>
      </c>
      <c r="F34" s="78">
        <v>0</v>
      </c>
      <c r="G34" s="79" t="s">
        <v>38</v>
      </c>
      <c r="H34" s="79" t="s">
        <v>38</v>
      </c>
      <c r="I34" s="80" t="s">
        <v>38</v>
      </c>
      <c r="J34" s="79"/>
      <c r="K34" s="81"/>
      <c r="L34" s="585"/>
      <c r="M34" s="77" t="s">
        <v>19</v>
      </c>
      <c r="N34" s="78">
        <v>1000</v>
      </c>
      <c r="O34" s="78">
        <v>0</v>
      </c>
      <c r="P34" s="78">
        <v>11500</v>
      </c>
      <c r="Q34" s="79" t="s">
        <v>38</v>
      </c>
      <c r="R34" s="79">
        <v>775</v>
      </c>
      <c r="S34" s="80">
        <v>44223</v>
      </c>
      <c r="T34" s="79"/>
      <c r="U34" s="81"/>
      <c r="V34" s="585"/>
      <c r="W34" s="77" t="s">
        <v>19</v>
      </c>
      <c r="X34" s="78">
        <v>1000</v>
      </c>
      <c r="Y34" s="78">
        <v>0</v>
      </c>
      <c r="Z34" s="78">
        <f>9500+2000</f>
        <v>11500</v>
      </c>
      <c r="AA34" s="79" t="s">
        <v>47</v>
      </c>
      <c r="AB34" s="79">
        <v>1812</v>
      </c>
      <c r="AC34" s="80">
        <v>44568</v>
      </c>
      <c r="AD34" s="651"/>
      <c r="AE34" s="585"/>
      <c r="AF34" s="77" t="s">
        <v>19</v>
      </c>
      <c r="AG34" s="78">
        <v>1000</v>
      </c>
      <c r="AH34" s="78">
        <v>10</v>
      </c>
      <c r="AI34" s="78"/>
      <c r="AJ34" s="79"/>
      <c r="AK34" s="79"/>
      <c r="AL34" s="80"/>
      <c r="AM34" s="177">
        <f>AG46+AH46-AI46</f>
        <v>2090</v>
      </c>
      <c r="AN34" s="178" t="s">
        <v>1028</v>
      </c>
    </row>
    <row r="35" spans="1:40" ht="21" customHeight="1" x14ac:dyDescent="0.25">
      <c r="A35" s="82"/>
      <c r="B35" s="879" t="s">
        <v>142</v>
      </c>
      <c r="C35" s="77" t="s">
        <v>20</v>
      </c>
      <c r="D35" s="78">
        <v>1000</v>
      </c>
      <c r="E35" s="78">
        <f>E36+10</f>
        <v>20</v>
      </c>
      <c r="F35" s="78">
        <v>0</v>
      </c>
      <c r="G35" s="79" t="s">
        <v>38</v>
      </c>
      <c r="H35" s="79" t="s">
        <v>38</v>
      </c>
      <c r="I35" s="80" t="s">
        <v>38</v>
      </c>
      <c r="J35" s="79"/>
      <c r="K35" s="81"/>
      <c r="L35" s="585"/>
      <c r="M35" s="77" t="s">
        <v>20</v>
      </c>
      <c r="N35" s="78">
        <v>1000</v>
      </c>
      <c r="O35" s="78">
        <v>0</v>
      </c>
      <c r="P35" s="78">
        <v>0</v>
      </c>
      <c r="Q35" s="79" t="s">
        <v>38</v>
      </c>
      <c r="R35" s="79" t="s">
        <v>38</v>
      </c>
      <c r="S35" s="80" t="s">
        <v>38</v>
      </c>
      <c r="T35" s="79"/>
      <c r="U35" s="81"/>
      <c r="V35" s="585"/>
      <c r="W35" s="77" t="s">
        <v>20</v>
      </c>
      <c r="X35" s="78">
        <v>1000</v>
      </c>
      <c r="Y35" s="78">
        <v>0</v>
      </c>
      <c r="Z35" s="78">
        <v>0</v>
      </c>
      <c r="AA35" s="79" t="s">
        <v>38</v>
      </c>
      <c r="AB35" s="79" t="s">
        <v>38</v>
      </c>
      <c r="AC35" s="80" t="s">
        <v>38</v>
      </c>
      <c r="AD35" s="558"/>
      <c r="AE35" s="585"/>
      <c r="AF35" s="77" t="s">
        <v>20</v>
      </c>
      <c r="AG35" s="78">
        <v>1000</v>
      </c>
      <c r="AH35" s="78"/>
      <c r="AI35" s="78">
        <v>3000</v>
      </c>
      <c r="AJ35" s="79" t="s">
        <v>47</v>
      </c>
      <c r="AK35" s="79">
        <v>3419</v>
      </c>
      <c r="AL35" s="80">
        <v>44971</v>
      </c>
      <c r="AM35" s="180"/>
      <c r="AN35" s="179"/>
    </row>
    <row r="36" spans="1:40" x14ac:dyDescent="0.25">
      <c r="A36" s="82"/>
      <c r="B36" s="879"/>
      <c r="C36" s="77" t="s">
        <v>21</v>
      </c>
      <c r="D36" s="78">
        <v>1000</v>
      </c>
      <c r="E36" s="78">
        <f>E37+10</f>
        <v>10</v>
      </c>
      <c r="F36" s="78">
        <v>0</v>
      </c>
      <c r="G36" s="79" t="s">
        <v>38</v>
      </c>
      <c r="H36" s="79" t="s">
        <v>38</v>
      </c>
      <c r="I36" s="80" t="s">
        <v>38</v>
      </c>
      <c r="J36" s="79"/>
      <c r="K36" s="81"/>
      <c r="L36" s="585"/>
      <c r="M36" s="77" t="s">
        <v>21</v>
      </c>
      <c r="N36" s="78">
        <v>1000</v>
      </c>
      <c r="O36" s="78">
        <v>0</v>
      </c>
      <c r="P36" s="78">
        <v>0</v>
      </c>
      <c r="Q36" s="79" t="s">
        <v>38</v>
      </c>
      <c r="R36" s="79" t="s">
        <v>38</v>
      </c>
      <c r="S36" s="80" t="s">
        <v>38</v>
      </c>
      <c r="T36" s="79"/>
      <c r="U36" s="81"/>
      <c r="V36" s="585"/>
      <c r="W36" s="77" t="s">
        <v>21</v>
      </c>
      <c r="X36" s="78">
        <v>1000</v>
      </c>
      <c r="Y36" s="78">
        <v>0</v>
      </c>
      <c r="Z36" s="78">
        <v>0</v>
      </c>
      <c r="AA36" s="79" t="s">
        <v>38</v>
      </c>
      <c r="AB36" s="79" t="s">
        <v>38</v>
      </c>
      <c r="AC36" s="80" t="s">
        <v>38</v>
      </c>
      <c r="AD36" s="558"/>
      <c r="AE36" s="585"/>
      <c r="AF36" s="77" t="s">
        <v>21</v>
      </c>
      <c r="AG36" s="78">
        <v>1000</v>
      </c>
      <c r="AH36" s="78"/>
      <c r="AI36" s="78"/>
      <c r="AJ36" s="79"/>
      <c r="AK36" s="79"/>
      <c r="AL36" s="80"/>
      <c r="AM36" s="180"/>
      <c r="AN36" s="179"/>
    </row>
    <row r="37" spans="1:40" x14ac:dyDescent="0.25">
      <c r="A37" s="82"/>
      <c r="B37" s="879"/>
      <c r="C37" s="77" t="s">
        <v>22</v>
      </c>
      <c r="D37" s="78">
        <v>1000</v>
      </c>
      <c r="E37" s="78">
        <v>0</v>
      </c>
      <c r="F37" s="78">
        <v>6000</v>
      </c>
      <c r="G37" s="79" t="s">
        <v>38</v>
      </c>
      <c r="H37" s="79">
        <v>211</v>
      </c>
      <c r="I37" s="80">
        <v>43924</v>
      </c>
      <c r="J37" s="79"/>
      <c r="K37" s="81"/>
      <c r="L37" s="585"/>
      <c r="M37" s="77" t="s">
        <v>22</v>
      </c>
      <c r="N37" s="78">
        <v>1000</v>
      </c>
      <c r="O37" s="78">
        <v>0</v>
      </c>
      <c r="P37" s="78">
        <v>0</v>
      </c>
      <c r="Q37" s="79" t="s">
        <v>38</v>
      </c>
      <c r="R37" s="79" t="s">
        <v>38</v>
      </c>
      <c r="S37" s="80" t="s">
        <v>38</v>
      </c>
      <c r="T37" s="79"/>
      <c r="U37" s="81"/>
      <c r="V37" s="585"/>
      <c r="W37" s="77" t="s">
        <v>22</v>
      </c>
      <c r="X37" s="78">
        <v>1000</v>
      </c>
      <c r="Y37" s="78">
        <v>0</v>
      </c>
      <c r="Z37" s="78">
        <v>0</v>
      </c>
      <c r="AA37" s="79" t="s">
        <v>38</v>
      </c>
      <c r="AB37" s="79" t="s">
        <v>38</v>
      </c>
      <c r="AC37" s="80" t="s">
        <v>38</v>
      </c>
      <c r="AD37" s="558"/>
      <c r="AE37" s="585"/>
      <c r="AF37" s="77" t="s">
        <v>22</v>
      </c>
      <c r="AG37" s="78">
        <v>1000</v>
      </c>
      <c r="AH37" s="78">
        <v>10</v>
      </c>
      <c r="AI37" s="78"/>
      <c r="AJ37" s="79"/>
      <c r="AK37" s="79"/>
      <c r="AL37" s="80"/>
      <c r="AM37" s="180">
        <v>2000</v>
      </c>
      <c r="AN37" s="179" t="s">
        <v>1043</v>
      </c>
    </row>
    <row r="38" spans="1:40" x14ac:dyDescent="0.25">
      <c r="A38" s="82"/>
      <c r="B38" s="879"/>
      <c r="C38" s="77" t="s">
        <v>23</v>
      </c>
      <c r="D38" s="78">
        <v>1000</v>
      </c>
      <c r="E38" s="78">
        <v>0</v>
      </c>
      <c r="F38" s="78">
        <v>0</v>
      </c>
      <c r="G38" s="79" t="s">
        <v>38</v>
      </c>
      <c r="H38" s="79" t="s">
        <v>38</v>
      </c>
      <c r="I38" s="80" t="s">
        <v>38</v>
      </c>
      <c r="J38" s="79"/>
      <c r="K38" s="81"/>
      <c r="L38" s="585"/>
      <c r="M38" s="77" t="s">
        <v>23</v>
      </c>
      <c r="N38" s="78">
        <v>1000</v>
      </c>
      <c r="O38" s="78">
        <v>0</v>
      </c>
      <c r="P38" s="78">
        <v>0</v>
      </c>
      <c r="Q38" s="79" t="s">
        <v>38</v>
      </c>
      <c r="R38" s="79" t="s">
        <v>38</v>
      </c>
      <c r="S38" s="80" t="s">
        <v>38</v>
      </c>
      <c r="T38" s="79"/>
      <c r="U38" s="81"/>
      <c r="V38" s="585"/>
      <c r="W38" s="77" t="s">
        <v>23</v>
      </c>
      <c r="X38" s="78">
        <v>1000</v>
      </c>
      <c r="Y38" s="78">
        <v>0</v>
      </c>
      <c r="Z38" s="78">
        <v>0</v>
      </c>
      <c r="AA38" s="79" t="s">
        <v>38</v>
      </c>
      <c r="AB38" s="79" t="s">
        <v>38</v>
      </c>
      <c r="AC38" s="80" t="s">
        <v>38</v>
      </c>
      <c r="AD38" s="558"/>
      <c r="AE38" s="585"/>
      <c r="AF38" s="77" t="s">
        <v>23</v>
      </c>
      <c r="AG38" s="78">
        <v>1000</v>
      </c>
      <c r="AH38" s="78"/>
      <c r="AI38" s="78">
        <v>3000</v>
      </c>
      <c r="AJ38" s="79" t="s">
        <v>47</v>
      </c>
      <c r="AK38" s="79">
        <v>3754</v>
      </c>
      <c r="AL38" s="80">
        <v>45055</v>
      </c>
      <c r="AM38" s="180">
        <v>90</v>
      </c>
      <c r="AN38" s="179" t="s">
        <v>1033</v>
      </c>
    </row>
    <row r="39" spans="1:40" x14ac:dyDescent="0.25">
      <c r="A39" s="82"/>
      <c r="B39" s="879"/>
      <c r="C39" s="77" t="s">
        <v>24</v>
      </c>
      <c r="D39" s="78">
        <v>1000</v>
      </c>
      <c r="E39" s="78">
        <v>0</v>
      </c>
      <c r="F39" s="78">
        <v>0</v>
      </c>
      <c r="G39" s="79" t="s">
        <v>38</v>
      </c>
      <c r="H39" s="79" t="s">
        <v>38</v>
      </c>
      <c r="I39" s="80" t="s">
        <v>38</v>
      </c>
      <c r="J39" s="79"/>
      <c r="K39" s="81"/>
      <c r="L39" s="585"/>
      <c r="M39" s="77" t="s">
        <v>24</v>
      </c>
      <c r="N39" s="78">
        <v>1000</v>
      </c>
      <c r="O39" s="78">
        <v>0</v>
      </c>
      <c r="P39" s="78">
        <v>0</v>
      </c>
      <c r="Q39" s="79" t="s">
        <v>38</v>
      </c>
      <c r="R39" s="79" t="s">
        <v>38</v>
      </c>
      <c r="S39" s="80" t="s">
        <v>38</v>
      </c>
      <c r="T39" s="79"/>
      <c r="U39" s="81"/>
      <c r="V39" s="585"/>
      <c r="W39" s="77" t="s">
        <v>24</v>
      </c>
      <c r="X39" s="78">
        <v>1000</v>
      </c>
      <c r="Y39" s="78">
        <v>0</v>
      </c>
      <c r="Z39" s="78">
        <v>0</v>
      </c>
      <c r="AA39" s="79" t="s">
        <v>38</v>
      </c>
      <c r="AB39" s="79" t="s">
        <v>38</v>
      </c>
      <c r="AC39" s="80" t="s">
        <v>38</v>
      </c>
      <c r="AD39" s="558"/>
      <c r="AE39" s="585"/>
      <c r="AF39" s="77" t="s">
        <v>24</v>
      </c>
      <c r="AG39" s="78">
        <v>1000</v>
      </c>
      <c r="AH39" s="78"/>
      <c r="AI39" s="78"/>
      <c r="AJ39" s="79"/>
      <c r="AK39" s="79"/>
      <c r="AL39" s="80"/>
      <c r="AM39" s="180"/>
      <c r="AN39" s="179"/>
    </row>
    <row r="40" spans="1:40" x14ac:dyDescent="0.25">
      <c r="A40" s="82"/>
      <c r="B40" s="879"/>
      <c r="C40" s="77" t="s">
        <v>25</v>
      </c>
      <c r="D40" s="78">
        <v>1000</v>
      </c>
      <c r="E40" s="78">
        <v>0</v>
      </c>
      <c r="F40" s="78">
        <v>6000</v>
      </c>
      <c r="G40" s="79" t="s">
        <v>38</v>
      </c>
      <c r="H40" s="79">
        <v>342</v>
      </c>
      <c r="I40" s="80">
        <v>44018</v>
      </c>
      <c r="J40" s="79"/>
      <c r="K40" s="81"/>
      <c r="L40" s="585"/>
      <c r="M40" s="77" t="s">
        <v>25</v>
      </c>
      <c r="N40" s="78">
        <v>1000</v>
      </c>
      <c r="O40" s="78">
        <v>0</v>
      </c>
      <c r="P40" s="78">
        <v>0</v>
      </c>
      <c r="Q40" s="79" t="s">
        <v>38</v>
      </c>
      <c r="R40" s="79" t="s">
        <v>38</v>
      </c>
      <c r="S40" s="80" t="s">
        <v>38</v>
      </c>
      <c r="T40" s="79"/>
      <c r="U40" s="81"/>
      <c r="V40" s="585"/>
      <c r="W40" s="77" t="s">
        <v>25</v>
      </c>
      <c r="X40" s="78">
        <v>1000</v>
      </c>
      <c r="Y40" s="78">
        <v>0</v>
      </c>
      <c r="Z40" s="78">
        <v>0</v>
      </c>
      <c r="AA40" s="79" t="s">
        <v>38</v>
      </c>
      <c r="AB40" s="79" t="s">
        <v>38</v>
      </c>
      <c r="AC40" s="80" t="s">
        <v>38</v>
      </c>
      <c r="AD40" s="558"/>
      <c r="AE40" s="585"/>
      <c r="AF40" s="77" t="s">
        <v>25</v>
      </c>
      <c r="AG40" s="78">
        <v>1000</v>
      </c>
      <c r="AH40" s="78">
        <v>10</v>
      </c>
      <c r="AI40" s="78"/>
      <c r="AJ40" s="79"/>
      <c r="AK40" s="79"/>
      <c r="AL40" s="80"/>
      <c r="AM40" s="180"/>
      <c r="AN40" s="179"/>
    </row>
    <row r="41" spans="1:40" x14ac:dyDescent="0.25">
      <c r="A41" s="82"/>
      <c r="B41" s="879"/>
      <c r="C41" s="77" t="s">
        <v>26</v>
      </c>
      <c r="D41" s="78">
        <v>1000</v>
      </c>
      <c r="E41" s="78">
        <v>0</v>
      </c>
      <c r="F41" s="78">
        <v>0</v>
      </c>
      <c r="G41" s="79" t="s">
        <v>38</v>
      </c>
      <c r="H41" s="79" t="s">
        <v>38</v>
      </c>
      <c r="I41" s="80" t="s">
        <v>38</v>
      </c>
      <c r="J41" s="79"/>
      <c r="K41" s="81"/>
      <c r="L41" s="585"/>
      <c r="M41" s="77" t="s">
        <v>26</v>
      </c>
      <c r="N41" s="78">
        <v>1000</v>
      </c>
      <c r="O41" s="78">
        <v>0</v>
      </c>
      <c r="P41" s="78">
        <v>0</v>
      </c>
      <c r="Q41" s="79" t="s">
        <v>38</v>
      </c>
      <c r="R41" s="79" t="s">
        <v>38</v>
      </c>
      <c r="S41" s="80" t="s">
        <v>38</v>
      </c>
      <c r="T41" s="79"/>
      <c r="U41" s="81"/>
      <c r="V41" s="585"/>
      <c r="W41" s="77" t="s">
        <v>26</v>
      </c>
      <c r="X41" s="78">
        <v>1000</v>
      </c>
      <c r="Y41" s="78">
        <v>0</v>
      </c>
      <c r="Z41" s="78">
        <v>0</v>
      </c>
      <c r="AA41" s="79" t="s">
        <v>38</v>
      </c>
      <c r="AB41" s="79" t="s">
        <v>38</v>
      </c>
      <c r="AC41" s="80" t="s">
        <v>38</v>
      </c>
      <c r="AD41" s="558"/>
      <c r="AE41" s="585"/>
      <c r="AF41" s="77" t="s">
        <v>26</v>
      </c>
      <c r="AG41" s="78">
        <v>1000</v>
      </c>
      <c r="AH41" s="78"/>
      <c r="AI41" s="78"/>
      <c r="AJ41" s="79"/>
      <c r="AK41" s="79"/>
      <c r="AL41" s="80"/>
      <c r="AM41" s="180"/>
      <c r="AN41" s="179"/>
    </row>
    <row r="42" spans="1:40" x14ac:dyDescent="0.25">
      <c r="A42" s="82"/>
      <c r="B42" s="879"/>
      <c r="C42" s="77" t="s">
        <v>27</v>
      </c>
      <c r="D42" s="78">
        <v>1000</v>
      </c>
      <c r="E42" s="78">
        <v>0</v>
      </c>
      <c r="F42" s="78">
        <v>0</v>
      </c>
      <c r="G42" s="79" t="s">
        <v>38</v>
      </c>
      <c r="H42" s="79" t="s">
        <v>38</v>
      </c>
      <c r="I42" s="80" t="s">
        <v>38</v>
      </c>
      <c r="J42" s="79"/>
      <c r="K42" s="81"/>
      <c r="L42" s="585"/>
      <c r="M42" s="77" t="s">
        <v>27</v>
      </c>
      <c r="N42" s="78">
        <v>1000</v>
      </c>
      <c r="O42" s="78">
        <v>0</v>
      </c>
      <c r="P42" s="78">
        <v>0</v>
      </c>
      <c r="Q42" s="79" t="s">
        <v>38</v>
      </c>
      <c r="R42" s="79" t="s">
        <v>38</v>
      </c>
      <c r="S42" s="80" t="s">
        <v>38</v>
      </c>
      <c r="T42" s="79"/>
      <c r="U42" s="81"/>
      <c r="V42" s="585"/>
      <c r="W42" s="77" t="s">
        <v>27</v>
      </c>
      <c r="X42" s="78">
        <v>1000</v>
      </c>
      <c r="Y42" s="78">
        <v>0</v>
      </c>
      <c r="Z42" s="78">
        <v>0</v>
      </c>
      <c r="AA42" s="79" t="s">
        <v>38</v>
      </c>
      <c r="AB42" s="79" t="s">
        <v>38</v>
      </c>
      <c r="AC42" s="80" t="s">
        <v>38</v>
      </c>
      <c r="AD42" s="558"/>
      <c r="AE42" s="585"/>
      <c r="AF42" s="77" t="s">
        <v>27</v>
      </c>
      <c r="AG42" s="78"/>
      <c r="AH42" s="78"/>
      <c r="AI42" s="78"/>
      <c r="AJ42" s="79"/>
      <c r="AK42" s="79"/>
      <c r="AL42" s="80"/>
      <c r="AM42" s="180"/>
      <c r="AN42" s="179"/>
    </row>
    <row r="43" spans="1:40" x14ac:dyDescent="0.25">
      <c r="A43" s="82"/>
      <c r="B43" s="879"/>
      <c r="C43" s="77" t="s">
        <v>28</v>
      </c>
      <c r="D43" s="78">
        <v>1000</v>
      </c>
      <c r="E43" s="78">
        <v>0</v>
      </c>
      <c r="F43" s="78">
        <v>0</v>
      </c>
      <c r="G43" s="79" t="s">
        <v>38</v>
      </c>
      <c r="H43" s="79" t="s">
        <v>38</v>
      </c>
      <c r="I43" s="80" t="s">
        <v>38</v>
      </c>
      <c r="J43" s="79"/>
      <c r="K43" s="81"/>
      <c r="L43" s="585"/>
      <c r="M43" s="77" t="s">
        <v>28</v>
      </c>
      <c r="N43" s="78">
        <v>1000</v>
      </c>
      <c r="O43" s="78">
        <v>0</v>
      </c>
      <c r="P43" s="78">
        <v>0</v>
      </c>
      <c r="Q43" s="79" t="s">
        <v>38</v>
      </c>
      <c r="R43" s="79" t="s">
        <v>38</v>
      </c>
      <c r="S43" s="80" t="s">
        <v>38</v>
      </c>
      <c r="T43" s="79"/>
      <c r="U43" s="81"/>
      <c r="V43" s="585"/>
      <c r="W43" s="77" t="s">
        <v>28</v>
      </c>
      <c r="X43" s="78">
        <v>1000</v>
      </c>
      <c r="Y43" s="78">
        <v>0</v>
      </c>
      <c r="Z43" s="78">
        <v>0</v>
      </c>
      <c r="AA43" s="79" t="s">
        <v>38</v>
      </c>
      <c r="AB43" s="79" t="s">
        <v>38</v>
      </c>
      <c r="AC43" s="80" t="s">
        <v>38</v>
      </c>
      <c r="AD43" s="558"/>
      <c r="AE43" s="585"/>
      <c r="AF43" s="77" t="s">
        <v>28</v>
      </c>
      <c r="AG43" s="78"/>
      <c r="AH43" s="78"/>
      <c r="AI43" s="78"/>
      <c r="AJ43" s="79"/>
      <c r="AK43" s="79"/>
      <c r="AL43" s="80"/>
      <c r="AM43" s="180"/>
      <c r="AN43" s="179"/>
    </row>
    <row r="44" spans="1:40" x14ac:dyDescent="0.25">
      <c r="A44" s="82"/>
      <c r="B44" s="879"/>
      <c r="C44" s="77" t="s">
        <v>29</v>
      </c>
      <c r="D44" s="78">
        <v>1000</v>
      </c>
      <c r="E44" s="78">
        <v>0</v>
      </c>
      <c r="F44" s="78">
        <v>0</v>
      </c>
      <c r="G44" s="79" t="s">
        <v>38</v>
      </c>
      <c r="H44" s="79" t="s">
        <v>38</v>
      </c>
      <c r="I44" s="80" t="s">
        <v>38</v>
      </c>
      <c r="J44" s="79"/>
      <c r="K44" s="81"/>
      <c r="L44" s="585"/>
      <c r="M44" s="77" t="s">
        <v>29</v>
      </c>
      <c r="N44" s="78">
        <v>1000</v>
      </c>
      <c r="O44" s="78">
        <v>0</v>
      </c>
      <c r="P44" s="78">
        <v>0</v>
      </c>
      <c r="Q44" s="79" t="s">
        <v>38</v>
      </c>
      <c r="R44" s="79" t="s">
        <v>38</v>
      </c>
      <c r="S44" s="80" t="s">
        <v>38</v>
      </c>
      <c r="T44" s="79"/>
      <c r="U44" s="81"/>
      <c r="V44" s="585"/>
      <c r="W44" s="77" t="s">
        <v>29</v>
      </c>
      <c r="X44" s="78">
        <v>1000</v>
      </c>
      <c r="Y44" s="78">
        <v>0</v>
      </c>
      <c r="Z44" s="78">
        <v>0</v>
      </c>
      <c r="AA44" s="79" t="s">
        <v>38</v>
      </c>
      <c r="AB44" s="79" t="s">
        <v>38</v>
      </c>
      <c r="AC44" s="80" t="s">
        <v>38</v>
      </c>
      <c r="AD44" s="558"/>
      <c r="AE44" s="585"/>
      <c r="AF44" s="77" t="s">
        <v>29</v>
      </c>
      <c r="AG44" s="78"/>
      <c r="AH44" s="78"/>
      <c r="AI44" s="78"/>
      <c r="AJ44" s="79"/>
      <c r="AK44" s="79"/>
      <c r="AL44" s="80"/>
      <c r="AM44" s="180"/>
      <c r="AN44" s="179"/>
    </row>
    <row r="45" spans="1:40" x14ac:dyDescent="0.25">
      <c r="A45" s="82"/>
      <c r="B45" s="879"/>
      <c r="C45" s="83" t="s">
        <v>30</v>
      </c>
      <c r="D45" s="84">
        <v>1000</v>
      </c>
      <c r="E45" s="78">
        <v>0</v>
      </c>
      <c r="F45" s="78">
        <v>0</v>
      </c>
      <c r="G45" s="79" t="s">
        <v>38</v>
      </c>
      <c r="H45" s="79" t="s">
        <v>38</v>
      </c>
      <c r="I45" s="80" t="s">
        <v>38</v>
      </c>
      <c r="J45" s="85"/>
      <c r="K45" s="86"/>
      <c r="L45" s="586"/>
      <c r="M45" s="83" t="s">
        <v>30</v>
      </c>
      <c r="N45" s="42">
        <v>500</v>
      </c>
      <c r="O45" s="78">
        <v>0</v>
      </c>
      <c r="P45" s="78">
        <v>0</v>
      </c>
      <c r="Q45" s="79" t="s">
        <v>38</v>
      </c>
      <c r="R45" s="79" t="s">
        <v>38</v>
      </c>
      <c r="S45" s="80" t="s">
        <v>38</v>
      </c>
      <c r="T45" s="79"/>
      <c r="U45" s="81"/>
      <c r="V45" s="586"/>
      <c r="W45" s="83" t="s">
        <v>30</v>
      </c>
      <c r="X45" s="48">
        <v>500</v>
      </c>
      <c r="Y45" s="78">
        <v>0</v>
      </c>
      <c r="Z45" s="78">
        <v>0</v>
      </c>
      <c r="AA45" s="79" t="s">
        <v>38</v>
      </c>
      <c r="AB45" s="79" t="s">
        <v>38</v>
      </c>
      <c r="AC45" s="80" t="s">
        <v>38</v>
      </c>
      <c r="AD45" s="558"/>
      <c r="AE45" s="586"/>
      <c r="AF45" s="83" t="s">
        <v>30</v>
      </c>
      <c r="AG45" s="48"/>
      <c r="AH45" s="78"/>
      <c r="AI45" s="78"/>
      <c r="AJ45" s="79"/>
      <c r="AK45" s="79"/>
      <c r="AL45" s="80"/>
      <c r="AM45" s="181"/>
      <c r="AN45" s="182"/>
    </row>
    <row r="46" spans="1:40" ht="21" x14ac:dyDescent="0.25">
      <c r="A46" s="88"/>
      <c r="B46" s="880"/>
      <c r="C46" s="89"/>
      <c r="D46" s="90">
        <f>SUM(D34:D45)</f>
        <v>12000</v>
      </c>
      <c r="E46" s="90">
        <f>SUM(E34:E45)</f>
        <v>60</v>
      </c>
      <c r="F46" s="90">
        <f>SUM(F34:F45)</f>
        <v>12000</v>
      </c>
      <c r="G46" s="91"/>
      <c r="H46" s="91"/>
      <c r="I46" s="92"/>
      <c r="J46" s="91"/>
      <c r="K46" s="93"/>
      <c r="L46" s="587"/>
      <c r="M46" s="89"/>
      <c r="N46" s="90">
        <f>SUM(N33:N45)</f>
        <v>23500</v>
      </c>
      <c r="O46" s="90">
        <f>SUM(O33:O45)</f>
        <v>60</v>
      </c>
      <c r="P46" s="90">
        <f>SUM(P33:P45)</f>
        <v>23500</v>
      </c>
      <c r="Q46" s="91"/>
      <c r="R46" s="91"/>
      <c r="S46" s="91"/>
      <c r="T46" s="91"/>
      <c r="U46" s="93"/>
      <c r="V46" s="587"/>
      <c r="W46" s="89"/>
      <c r="X46" s="90">
        <f>SUM(X33:X45)</f>
        <v>35000</v>
      </c>
      <c r="Y46" s="90">
        <f>SUM(Y33:Y45)</f>
        <v>60</v>
      </c>
      <c r="Z46" s="90">
        <f>SUM(Z33:Z45)</f>
        <v>35000</v>
      </c>
      <c r="AA46" s="91"/>
      <c r="AB46" s="91"/>
      <c r="AC46" s="91"/>
      <c r="AD46" s="91"/>
      <c r="AE46" s="587"/>
      <c r="AF46" s="89"/>
      <c r="AG46" s="90">
        <f>SUM(AG33:AG45)</f>
        <v>43000</v>
      </c>
      <c r="AH46" s="90">
        <f>SUM(AH33:AH45)</f>
        <v>90</v>
      </c>
      <c r="AI46" s="90">
        <f>SUM(AI33:AI45)</f>
        <v>41000</v>
      </c>
      <c r="AJ46" s="91"/>
      <c r="AK46" s="91"/>
      <c r="AL46" s="91"/>
      <c r="AM46" s="90"/>
      <c r="AN46" s="91"/>
    </row>
    <row r="47" spans="1:40" x14ac:dyDescent="0.25">
      <c r="B47" s="106"/>
      <c r="C47" s="65"/>
      <c r="D47" s="66"/>
      <c r="E47" s="66"/>
      <c r="F47" s="66"/>
      <c r="G47" s="67"/>
      <c r="H47" s="67"/>
      <c r="I47" s="68"/>
      <c r="J47" s="67"/>
      <c r="K47" s="67"/>
      <c r="L47" s="588"/>
      <c r="M47" s="67"/>
      <c r="N47" s="66"/>
      <c r="O47" s="66"/>
      <c r="P47" s="66"/>
      <c r="Q47" s="67"/>
      <c r="R47" s="67"/>
      <c r="S47" s="67"/>
      <c r="T47" s="67"/>
      <c r="U47" s="67"/>
      <c r="V47" s="588"/>
      <c r="W47" s="67"/>
      <c r="X47" s="66"/>
      <c r="Y47" s="66"/>
      <c r="Z47" s="66"/>
      <c r="AA47" s="67"/>
      <c r="AB47" s="67"/>
      <c r="AC47" s="67"/>
      <c r="AD47" s="67"/>
      <c r="AE47" s="588"/>
      <c r="AF47" s="67"/>
      <c r="AG47" s="66"/>
      <c r="AH47" s="66"/>
      <c r="AI47" s="66"/>
      <c r="AJ47" s="67"/>
      <c r="AK47" s="67"/>
      <c r="AL47" s="67"/>
      <c r="AM47" s="777"/>
      <c r="AN47" s="123"/>
    </row>
    <row r="48" spans="1:40" ht="21" x14ac:dyDescent="0.25">
      <c r="B48" s="107"/>
      <c r="C48" s="70"/>
      <c r="D48" s="71"/>
      <c r="E48" s="72"/>
      <c r="F48" s="73"/>
      <c r="G48" s="72"/>
      <c r="H48" s="73"/>
      <c r="I48" s="73"/>
      <c r="J48" s="73"/>
      <c r="K48" s="74"/>
      <c r="L48" s="584"/>
      <c r="M48" s="75" t="s">
        <v>42</v>
      </c>
      <c r="N48" s="76">
        <f>D61</f>
        <v>12000</v>
      </c>
      <c r="O48" s="76">
        <f>E61</f>
        <v>2820</v>
      </c>
      <c r="P48" s="76">
        <f>F61</f>
        <v>0</v>
      </c>
      <c r="Q48" s="72"/>
      <c r="R48" s="73"/>
      <c r="S48" s="73"/>
      <c r="T48" s="73"/>
      <c r="U48" s="74"/>
      <c r="V48" s="584"/>
      <c r="W48" s="75" t="s">
        <v>42</v>
      </c>
      <c r="X48" s="76">
        <f>N61</f>
        <v>24000</v>
      </c>
      <c r="Y48" s="76">
        <f>O61</f>
        <v>4200</v>
      </c>
      <c r="Z48" s="76">
        <f>P61</f>
        <v>0</v>
      </c>
      <c r="AA48" s="72"/>
      <c r="AB48" s="73"/>
      <c r="AC48" s="73"/>
      <c r="AD48" s="73"/>
      <c r="AE48" s="584"/>
      <c r="AF48" s="75" t="s">
        <v>42</v>
      </c>
      <c r="AG48" s="76">
        <f>X61</f>
        <v>36000</v>
      </c>
      <c r="AH48" s="76">
        <f>Y61</f>
        <v>4370</v>
      </c>
      <c r="AI48" s="76">
        <f>Z61</f>
        <v>40370</v>
      </c>
      <c r="AJ48" s="72"/>
      <c r="AK48" s="73"/>
      <c r="AL48" s="73"/>
      <c r="AM48" s="776" t="s">
        <v>221</v>
      </c>
      <c r="AN48" s="183" t="s">
        <v>36</v>
      </c>
    </row>
    <row r="49" spans="1:40" x14ac:dyDescent="0.25">
      <c r="A49" s="97" t="s">
        <v>134</v>
      </c>
      <c r="B49" s="108">
        <v>116</v>
      </c>
      <c r="C49" s="77" t="s">
        <v>19</v>
      </c>
      <c r="D49" s="78">
        <v>1000</v>
      </c>
      <c r="E49" s="78">
        <f t="shared" ref="E49:E58" si="0">E50+10</f>
        <v>290</v>
      </c>
      <c r="F49" s="78">
        <v>0</v>
      </c>
      <c r="G49" s="79" t="s">
        <v>38</v>
      </c>
      <c r="H49" s="79" t="s">
        <v>38</v>
      </c>
      <c r="I49" s="80" t="s">
        <v>38</v>
      </c>
      <c r="J49" s="79"/>
      <c r="K49" s="81"/>
      <c r="L49" s="585"/>
      <c r="M49" s="77" t="s">
        <v>19</v>
      </c>
      <c r="N49" s="78">
        <v>1000</v>
      </c>
      <c r="O49" s="78">
        <f t="shared" ref="O49:O58" si="1">O50+10</f>
        <v>170</v>
      </c>
      <c r="P49" s="78">
        <v>0</v>
      </c>
      <c r="Q49" s="79" t="s">
        <v>38</v>
      </c>
      <c r="R49" s="79" t="s">
        <v>38</v>
      </c>
      <c r="S49" s="80" t="s">
        <v>38</v>
      </c>
      <c r="T49" s="79"/>
      <c r="U49" s="81"/>
      <c r="V49" s="585"/>
      <c r="W49" s="77" t="s">
        <v>19</v>
      </c>
      <c r="X49" s="78">
        <v>1000</v>
      </c>
      <c r="Y49" s="78">
        <f>Y50+10</f>
        <v>50</v>
      </c>
      <c r="Z49" s="78">
        <v>0</v>
      </c>
      <c r="AA49" s="79" t="s">
        <v>38</v>
      </c>
      <c r="AB49" s="79" t="s">
        <v>38</v>
      </c>
      <c r="AC49" s="80" t="s">
        <v>38</v>
      </c>
      <c r="AD49" s="651"/>
      <c r="AE49" s="585"/>
      <c r="AF49" s="77" t="s">
        <v>19</v>
      </c>
      <c r="AG49" s="78">
        <v>1000</v>
      </c>
      <c r="AH49" s="78"/>
      <c r="AI49" s="78">
        <v>3000</v>
      </c>
      <c r="AJ49" s="79" t="s">
        <v>47</v>
      </c>
      <c r="AK49" s="79">
        <v>3349</v>
      </c>
      <c r="AL49" s="80">
        <v>44956</v>
      </c>
      <c r="AM49" s="198">
        <f>AG61+AH61-AI61</f>
        <v>0</v>
      </c>
      <c r="AN49" s="178" t="s">
        <v>979</v>
      </c>
    </row>
    <row r="50" spans="1:40" ht="21" customHeight="1" x14ac:dyDescent="0.25">
      <c r="A50" s="82"/>
      <c r="B50" s="879" t="s">
        <v>140</v>
      </c>
      <c r="C50" s="77" t="s">
        <v>20</v>
      </c>
      <c r="D50" s="78">
        <v>1000</v>
      </c>
      <c r="E50" s="78">
        <f t="shared" si="0"/>
        <v>280</v>
      </c>
      <c r="F50" s="78">
        <v>0</v>
      </c>
      <c r="G50" s="79" t="s">
        <v>38</v>
      </c>
      <c r="H50" s="79" t="s">
        <v>38</v>
      </c>
      <c r="I50" s="80" t="s">
        <v>38</v>
      </c>
      <c r="J50" s="79"/>
      <c r="K50" s="81"/>
      <c r="L50" s="585"/>
      <c r="M50" s="77" t="s">
        <v>20</v>
      </c>
      <c r="N50" s="78">
        <v>1000</v>
      </c>
      <c r="O50" s="78">
        <f t="shared" si="1"/>
        <v>160</v>
      </c>
      <c r="P50" s="78">
        <v>0</v>
      </c>
      <c r="Q50" s="79" t="s">
        <v>38</v>
      </c>
      <c r="R50" s="79" t="s">
        <v>38</v>
      </c>
      <c r="S50" s="80" t="s">
        <v>38</v>
      </c>
      <c r="T50" s="79"/>
      <c r="U50" s="81"/>
      <c r="V50" s="585"/>
      <c r="W50" s="77" t="s">
        <v>20</v>
      </c>
      <c r="X50" s="78">
        <v>1000</v>
      </c>
      <c r="Y50" s="78">
        <f>Y51+10</f>
        <v>40</v>
      </c>
      <c r="Z50" s="78">
        <v>0</v>
      </c>
      <c r="AA50" s="79" t="s">
        <v>38</v>
      </c>
      <c r="AB50" s="79" t="s">
        <v>38</v>
      </c>
      <c r="AC50" s="80" t="s">
        <v>38</v>
      </c>
      <c r="AD50" s="558"/>
      <c r="AE50" s="585"/>
      <c r="AF50" s="77" t="s">
        <v>20</v>
      </c>
      <c r="AG50" s="78">
        <v>1000</v>
      </c>
      <c r="AH50" s="78"/>
      <c r="AI50" s="78"/>
      <c r="AJ50" s="79"/>
      <c r="AK50" s="79"/>
      <c r="AL50" s="80"/>
      <c r="AM50" s="180"/>
      <c r="AN50" s="179"/>
    </row>
    <row r="51" spans="1:40" x14ac:dyDescent="0.25">
      <c r="A51" s="82"/>
      <c r="B51" s="879"/>
      <c r="C51" s="77" t="s">
        <v>21</v>
      </c>
      <c r="D51" s="78">
        <v>1000</v>
      </c>
      <c r="E51" s="78">
        <f t="shared" si="0"/>
        <v>270</v>
      </c>
      <c r="F51" s="78">
        <v>0</v>
      </c>
      <c r="G51" s="79" t="s">
        <v>38</v>
      </c>
      <c r="H51" s="79" t="s">
        <v>38</v>
      </c>
      <c r="I51" s="80" t="s">
        <v>38</v>
      </c>
      <c r="J51" s="79"/>
      <c r="K51" s="81"/>
      <c r="L51" s="585"/>
      <c r="M51" s="77" t="s">
        <v>21</v>
      </c>
      <c r="N51" s="78">
        <v>1000</v>
      </c>
      <c r="O51" s="78">
        <f t="shared" si="1"/>
        <v>150</v>
      </c>
      <c r="P51" s="78">
        <v>0</v>
      </c>
      <c r="Q51" s="79" t="s">
        <v>38</v>
      </c>
      <c r="R51" s="79" t="s">
        <v>38</v>
      </c>
      <c r="S51" s="80" t="s">
        <v>38</v>
      </c>
      <c r="T51" s="79"/>
      <c r="U51" s="81"/>
      <c r="V51" s="585"/>
      <c r="W51" s="77" t="s">
        <v>21</v>
      </c>
      <c r="X51" s="78">
        <v>1000</v>
      </c>
      <c r="Y51" s="78">
        <f>Y52+10</f>
        <v>30</v>
      </c>
      <c r="Z51" s="78">
        <v>0</v>
      </c>
      <c r="AA51" s="79" t="s">
        <v>38</v>
      </c>
      <c r="AB51" s="79" t="s">
        <v>38</v>
      </c>
      <c r="AC51" s="80" t="s">
        <v>38</v>
      </c>
      <c r="AD51" s="558"/>
      <c r="AE51" s="585"/>
      <c r="AF51" s="77" t="s">
        <v>21</v>
      </c>
      <c r="AG51" s="78">
        <v>1000</v>
      </c>
      <c r="AH51" s="78"/>
      <c r="AI51" s="78"/>
      <c r="AJ51" s="79"/>
      <c r="AK51" s="79"/>
      <c r="AL51" s="80"/>
      <c r="AM51" s="180"/>
      <c r="AN51" s="179"/>
    </row>
    <row r="52" spans="1:40" x14ac:dyDescent="0.25">
      <c r="A52" s="82"/>
      <c r="B52" s="879"/>
      <c r="C52" s="77" t="s">
        <v>22</v>
      </c>
      <c r="D52" s="78">
        <v>1000</v>
      </c>
      <c r="E52" s="78">
        <f t="shared" si="0"/>
        <v>260</v>
      </c>
      <c r="F52" s="78">
        <v>0</v>
      </c>
      <c r="G52" s="79" t="s">
        <v>38</v>
      </c>
      <c r="H52" s="79" t="s">
        <v>38</v>
      </c>
      <c r="I52" s="80" t="s">
        <v>38</v>
      </c>
      <c r="J52" s="79"/>
      <c r="K52" s="81"/>
      <c r="L52" s="585"/>
      <c r="M52" s="77" t="s">
        <v>22</v>
      </c>
      <c r="N52" s="78">
        <v>1000</v>
      </c>
      <c r="O52" s="78">
        <f t="shared" si="1"/>
        <v>140</v>
      </c>
      <c r="P52" s="78">
        <v>0</v>
      </c>
      <c r="Q52" s="79" t="s">
        <v>38</v>
      </c>
      <c r="R52" s="79" t="s">
        <v>38</v>
      </c>
      <c r="S52" s="80" t="s">
        <v>38</v>
      </c>
      <c r="T52" s="79"/>
      <c r="U52" s="81"/>
      <c r="V52" s="585"/>
      <c r="W52" s="77" t="s">
        <v>22</v>
      </c>
      <c r="X52" s="78">
        <v>1000</v>
      </c>
      <c r="Y52" s="78">
        <f>Y53+10</f>
        <v>20</v>
      </c>
      <c r="Z52" s="78">
        <v>0</v>
      </c>
      <c r="AA52" s="79" t="s">
        <v>38</v>
      </c>
      <c r="AB52" s="79" t="s">
        <v>38</v>
      </c>
      <c r="AC52" s="80" t="s">
        <v>38</v>
      </c>
      <c r="AD52" s="558"/>
      <c r="AE52" s="585"/>
      <c r="AF52" s="77" t="s">
        <v>22</v>
      </c>
      <c r="AG52" s="78">
        <v>1000</v>
      </c>
      <c r="AH52" s="78"/>
      <c r="AI52" s="78">
        <v>3000</v>
      </c>
      <c r="AJ52" s="79" t="s">
        <v>47</v>
      </c>
      <c r="AK52" s="79">
        <v>3665</v>
      </c>
      <c r="AL52" s="80">
        <v>45032</v>
      </c>
      <c r="AM52" s="180"/>
      <c r="AN52" s="179"/>
    </row>
    <row r="53" spans="1:40" x14ac:dyDescent="0.25">
      <c r="A53" s="82"/>
      <c r="B53" s="879"/>
      <c r="C53" s="77" t="s">
        <v>23</v>
      </c>
      <c r="D53" s="78">
        <v>1000</v>
      </c>
      <c r="E53" s="78">
        <f t="shared" si="0"/>
        <v>250</v>
      </c>
      <c r="F53" s="78">
        <v>0</v>
      </c>
      <c r="G53" s="79" t="s">
        <v>38</v>
      </c>
      <c r="H53" s="79" t="s">
        <v>38</v>
      </c>
      <c r="I53" s="80" t="s">
        <v>38</v>
      </c>
      <c r="J53" s="79"/>
      <c r="K53" s="81"/>
      <c r="L53" s="585"/>
      <c r="M53" s="77" t="s">
        <v>23</v>
      </c>
      <c r="N53" s="78">
        <v>1000</v>
      </c>
      <c r="O53" s="78">
        <f t="shared" si="1"/>
        <v>130</v>
      </c>
      <c r="P53" s="78">
        <v>0</v>
      </c>
      <c r="Q53" s="79" t="s">
        <v>38</v>
      </c>
      <c r="R53" s="79" t="s">
        <v>38</v>
      </c>
      <c r="S53" s="80" t="s">
        <v>38</v>
      </c>
      <c r="T53" s="79"/>
      <c r="U53" s="81"/>
      <c r="V53" s="585"/>
      <c r="W53" s="77" t="s">
        <v>23</v>
      </c>
      <c r="X53" s="78">
        <v>1000</v>
      </c>
      <c r="Y53" s="78">
        <f>Y54+10</f>
        <v>10</v>
      </c>
      <c r="Z53" s="78">
        <v>0</v>
      </c>
      <c r="AA53" s="79" t="s">
        <v>38</v>
      </c>
      <c r="AB53" s="79" t="s">
        <v>38</v>
      </c>
      <c r="AC53" s="80" t="s">
        <v>38</v>
      </c>
      <c r="AD53" s="558"/>
      <c r="AE53" s="585"/>
      <c r="AF53" s="77" t="s">
        <v>23</v>
      </c>
      <c r="AG53" s="78">
        <v>1000</v>
      </c>
      <c r="AH53" s="78"/>
      <c r="AI53" s="78"/>
      <c r="AJ53" s="79"/>
      <c r="AK53" s="79"/>
      <c r="AL53" s="80"/>
      <c r="AM53" s="180"/>
      <c r="AN53" s="179"/>
    </row>
    <row r="54" spans="1:40" x14ac:dyDescent="0.25">
      <c r="A54" s="82"/>
      <c r="B54" s="879"/>
      <c r="C54" s="77" t="s">
        <v>24</v>
      </c>
      <c r="D54" s="78">
        <v>1000</v>
      </c>
      <c r="E54" s="78">
        <f t="shared" si="0"/>
        <v>240</v>
      </c>
      <c r="F54" s="78">
        <v>0</v>
      </c>
      <c r="G54" s="79" t="s">
        <v>38</v>
      </c>
      <c r="H54" s="79" t="s">
        <v>38</v>
      </c>
      <c r="I54" s="80" t="s">
        <v>38</v>
      </c>
      <c r="J54" s="79"/>
      <c r="K54" s="81"/>
      <c r="L54" s="585"/>
      <c r="M54" s="77" t="s">
        <v>24</v>
      </c>
      <c r="N54" s="78">
        <v>1000</v>
      </c>
      <c r="O54" s="78">
        <f t="shared" si="1"/>
        <v>120</v>
      </c>
      <c r="P54" s="78">
        <v>0</v>
      </c>
      <c r="Q54" s="79" t="s">
        <v>38</v>
      </c>
      <c r="R54" s="79" t="s">
        <v>38</v>
      </c>
      <c r="S54" s="80" t="s">
        <v>38</v>
      </c>
      <c r="T54" s="79"/>
      <c r="U54" s="81"/>
      <c r="V54" s="585"/>
      <c r="W54" s="77" t="s">
        <v>24</v>
      </c>
      <c r="X54" s="78">
        <v>1000</v>
      </c>
      <c r="Y54" s="78">
        <v>0</v>
      </c>
      <c r="Z54" s="78">
        <v>34350</v>
      </c>
      <c r="AA54" s="79" t="s">
        <v>38</v>
      </c>
      <c r="AB54" s="79">
        <v>2431</v>
      </c>
      <c r="AC54" s="80">
        <v>44730</v>
      </c>
      <c r="AD54" s="558"/>
      <c r="AE54" s="585"/>
      <c r="AF54" s="77" t="s">
        <v>24</v>
      </c>
      <c r="AG54" s="78">
        <v>1000</v>
      </c>
      <c r="AH54" s="78"/>
      <c r="AI54" s="78"/>
      <c r="AJ54" s="79"/>
      <c r="AK54" s="79"/>
      <c r="AL54" s="80"/>
      <c r="AM54" s="180"/>
      <c r="AN54" s="179"/>
    </row>
    <row r="55" spans="1:40" x14ac:dyDescent="0.25">
      <c r="A55" s="82"/>
      <c r="B55" s="879"/>
      <c r="C55" s="77" t="s">
        <v>25</v>
      </c>
      <c r="D55" s="78">
        <v>1000</v>
      </c>
      <c r="E55" s="78">
        <f t="shared" si="0"/>
        <v>230</v>
      </c>
      <c r="F55" s="78">
        <v>0</v>
      </c>
      <c r="G55" s="79" t="s">
        <v>38</v>
      </c>
      <c r="H55" s="79" t="s">
        <v>38</v>
      </c>
      <c r="I55" s="80" t="s">
        <v>38</v>
      </c>
      <c r="J55" s="79"/>
      <c r="K55" s="81"/>
      <c r="L55" s="585"/>
      <c r="M55" s="77" t="s">
        <v>25</v>
      </c>
      <c r="N55" s="78">
        <v>1000</v>
      </c>
      <c r="O55" s="78">
        <f t="shared" si="1"/>
        <v>110</v>
      </c>
      <c r="P55" s="78">
        <v>0</v>
      </c>
      <c r="Q55" s="79" t="s">
        <v>38</v>
      </c>
      <c r="R55" s="79" t="s">
        <v>38</v>
      </c>
      <c r="S55" s="80" t="s">
        <v>38</v>
      </c>
      <c r="T55" s="79"/>
      <c r="U55" s="81"/>
      <c r="V55" s="585"/>
      <c r="W55" s="77" t="s">
        <v>25</v>
      </c>
      <c r="X55" s="78">
        <v>1000</v>
      </c>
      <c r="Y55" s="87">
        <v>10</v>
      </c>
      <c r="Z55" s="78">
        <v>1000</v>
      </c>
      <c r="AA55" s="79" t="s">
        <v>47</v>
      </c>
      <c r="AB55" s="79">
        <v>2572</v>
      </c>
      <c r="AC55" s="130">
        <v>44774</v>
      </c>
      <c r="AD55" s="708"/>
      <c r="AE55" s="585"/>
      <c r="AF55" s="77" t="s">
        <v>25</v>
      </c>
      <c r="AG55" s="78">
        <v>1000</v>
      </c>
      <c r="AH55" s="87"/>
      <c r="AI55" s="78">
        <v>3000</v>
      </c>
      <c r="AJ55" s="79" t="s">
        <v>47</v>
      </c>
      <c r="AK55" s="79">
        <v>4010</v>
      </c>
      <c r="AL55" s="130">
        <v>45133</v>
      </c>
      <c r="AM55" s="180"/>
      <c r="AN55" s="179"/>
    </row>
    <row r="56" spans="1:40" x14ac:dyDescent="0.25">
      <c r="A56" s="82"/>
      <c r="B56" s="879"/>
      <c r="C56" s="77" t="s">
        <v>26</v>
      </c>
      <c r="D56" s="78">
        <v>1000</v>
      </c>
      <c r="E56" s="78">
        <f t="shared" si="0"/>
        <v>220</v>
      </c>
      <c r="F56" s="78">
        <v>0</v>
      </c>
      <c r="G56" s="79" t="s">
        <v>38</v>
      </c>
      <c r="H56" s="79" t="s">
        <v>38</v>
      </c>
      <c r="I56" s="80" t="s">
        <v>38</v>
      </c>
      <c r="J56" s="79"/>
      <c r="K56" s="81"/>
      <c r="L56" s="585"/>
      <c r="M56" s="77" t="s">
        <v>26</v>
      </c>
      <c r="N56" s="78">
        <v>1000</v>
      </c>
      <c r="O56" s="78">
        <f t="shared" si="1"/>
        <v>100</v>
      </c>
      <c r="P56" s="78">
        <v>0</v>
      </c>
      <c r="Q56" s="79" t="s">
        <v>38</v>
      </c>
      <c r="R56" s="79" t="s">
        <v>38</v>
      </c>
      <c r="S56" s="80" t="s">
        <v>38</v>
      </c>
      <c r="T56" s="79"/>
      <c r="U56" s="81"/>
      <c r="V56" s="585"/>
      <c r="W56" s="77" t="s">
        <v>26</v>
      </c>
      <c r="X56" s="78">
        <v>1000</v>
      </c>
      <c r="Y56" s="87">
        <v>10</v>
      </c>
      <c r="Z56" s="78">
        <v>1000</v>
      </c>
      <c r="AA56" s="79" t="s">
        <v>47</v>
      </c>
      <c r="AB56" s="79">
        <v>2690</v>
      </c>
      <c r="AC56" s="130">
        <v>44805</v>
      </c>
      <c r="AD56" s="708"/>
      <c r="AE56" s="585"/>
      <c r="AF56" s="77" t="s">
        <v>26</v>
      </c>
      <c r="AG56" s="78">
        <v>1000</v>
      </c>
      <c r="AH56" s="87"/>
      <c r="AI56" s="78"/>
      <c r="AJ56" s="79"/>
      <c r="AK56" s="79"/>
      <c r="AL56" s="130"/>
      <c r="AM56" s="180"/>
      <c r="AN56" s="179"/>
    </row>
    <row r="57" spans="1:40" x14ac:dyDescent="0.25">
      <c r="A57" s="82"/>
      <c r="B57" s="879"/>
      <c r="C57" s="77" t="s">
        <v>27</v>
      </c>
      <c r="D57" s="78">
        <v>1000</v>
      </c>
      <c r="E57" s="78">
        <f t="shared" si="0"/>
        <v>210</v>
      </c>
      <c r="F57" s="78">
        <v>0</v>
      </c>
      <c r="G57" s="79" t="s">
        <v>38</v>
      </c>
      <c r="H57" s="79" t="s">
        <v>38</v>
      </c>
      <c r="I57" s="80" t="s">
        <v>38</v>
      </c>
      <c r="J57" s="79"/>
      <c r="K57" s="81"/>
      <c r="L57" s="585"/>
      <c r="M57" s="77" t="s">
        <v>27</v>
      </c>
      <c r="N57" s="78">
        <v>1000</v>
      </c>
      <c r="O57" s="78">
        <f t="shared" si="1"/>
        <v>90</v>
      </c>
      <c r="P57" s="78">
        <v>0</v>
      </c>
      <c r="Q57" s="79" t="s">
        <v>38</v>
      </c>
      <c r="R57" s="79" t="s">
        <v>38</v>
      </c>
      <c r="S57" s="80" t="s">
        <v>38</v>
      </c>
      <c r="T57" s="79"/>
      <c r="U57" s="81"/>
      <c r="V57" s="585"/>
      <c r="W57" s="77" t="s">
        <v>27</v>
      </c>
      <c r="X57" s="78">
        <v>1000</v>
      </c>
      <c r="Y57" s="78">
        <v>0</v>
      </c>
      <c r="Z57" s="78">
        <v>1020</v>
      </c>
      <c r="AA57" s="79" t="s">
        <v>47</v>
      </c>
      <c r="AB57" s="79">
        <v>2861</v>
      </c>
      <c r="AC57" s="80">
        <v>44832</v>
      </c>
      <c r="AD57" s="558"/>
      <c r="AE57" s="585"/>
      <c r="AF57" s="77" t="s">
        <v>27</v>
      </c>
      <c r="AG57" s="78">
        <v>1000</v>
      </c>
      <c r="AH57" s="78"/>
      <c r="AI57" s="78"/>
      <c r="AJ57" s="79"/>
      <c r="AK57" s="79"/>
      <c r="AL57" s="80"/>
      <c r="AM57" s="180"/>
      <c r="AN57" s="179"/>
    </row>
    <row r="58" spans="1:40" x14ac:dyDescent="0.25">
      <c r="A58" s="82"/>
      <c r="B58" s="879"/>
      <c r="C58" s="77" t="s">
        <v>28</v>
      </c>
      <c r="D58" s="78">
        <v>1000</v>
      </c>
      <c r="E58" s="78">
        <f t="shared" si="0"/>
        <v>200</v>
      </c>
      <c r="F58" s="78">
        <v>0</v>
      </c>
      <c r="G58" s="79" t="s">
        <v>38</v>
      </c>
      <c r="H58" s="79" t="s">
        <v>38</v>
      </c>
      <c r="I58" s="80" t="s">
        <v>38</v>
      </c>
      <c r="J58" s="79"/>
      <c r="K58" s="81"/>
      <c r="L58" s="585"/>
      <c r="M58" s="77" t="s">
        <v>28</v>
      </c>
      <c r="N58" s="78">
        <v>1000</v>
      </c>
      <c r="O58" s="78">
        <f t="shared" si="1"/>
        <v>80</v>
      </c>
      <c r="P58" s="78">
        <v>0</v>
      </c>
      <c r="Q58" s="79" t="s">
        <v>38</v>
      </c>
      <c r="R58" s="79" t="s">
        <v>38</v>
      </c>
      <c r="S58" s="80" t="s">
        <v>38</v>
      </c>
      <c r="T58" s="79"/>
      <c r="U58" s="81"/>
      <c r="V58" s="585"/>
      <c r="W58" s="77" t="s">
        <v>28</v>
      </c>
      <c r="X58" s="78">
        <v>1000</v>
      </c>
      <c r="Y58" s="78">
        <v>0</v>
      </c>
      <c r="Z58" s="78">
        <v>3000</v>
      </c>
      <c r="AA58" s="79" t="s">
        <v>47</v>
      </c>
      <c r="AB58" s="79">
        <v>2967</v>
      </c>
      <c r="AC58" s="80">
        <v>44860</v>
      </c>
      <c r="AD58" s="558"/>
      <c r="AE58" s="585"/>
      <c r="AF58" s="77" t="s">
        <v>28</v>
      </c>
      <c r="AG58" s="78"/>
      <c r="AH58" s="78"/>
      <c r="AI58" s="78"/>
      <c r="AJ58" s="79"/>
      <c r="AK58" s="79"/>
      <c r="AL58" s="80"/>
      <c r="AM58" s="180"/>
      <c r="AN58" s="179"/>
    </row>
    <row r="59" spans="1:40" x14ac:dyDescent="0.25">
      <c r="A59" s="82"/>
      <c r="B59" s="879"/>
      <c r="C59" s="77" t="s">
        <v>29</v>
      </c>
      <c r="D59" s="78">
        <v>1000</v>
      </c>
      <c r="E59" s="78">
        <f>E60+10</f>
        <v>190</v>
      </c>
      <c r="F59" s="78">
        <v>0</v>
      </c>
      <c r="G59" s="79" t="s">
        <v>38</v>
      </c>
      <c r="H59" s="79" t="s">
        <v>38</v>
      </c>
      <c r="I59" s="80" t="s">
        <v>38</v>
      </c>
      <c r="J59" s="79"/>
      <c r="K59" s="81"/>
      <c r="L59" s="585"/>
      <c r="M59" s="77" t="s">
        <v>29</v>
      </c>
      <c r="N59" s="78">
        <v>1000</v>
      </c>
      <c r="O59" s="78">
        <f>O60+10</f>
        <v>70</v>
      </c>
      <c r="P59" s="78">
        <v>0</v>
      </c>
      <c r="Q59" s="79" t="s">
        <v>38</v>
      </c>
      <c r="R59" s="79" t="s">
        <v>38</v>
      </c>
      <c r="S59" s="80" t="s">
        <v>38</v>
      </c>
      <c r="T59" s="79"/>
      <c r="U59" s="81"/>
      <c r="V59" s="585"/>
      <c r="W59" s="77" t="s">
        <v>29</v>
      </c>
      <c r="X59" s="78">
        <v>1000</v>
      </c>
      <c r="Y59" s="78">
        <v>0</v>
      </c>
      <c r="Z59" s="78">
        <v>0</v>
      </c>
      <c r="AA59" s="79" t="s">
        <v>38</v>
      </c>
      <c r="AB59" s="79" t="s">
        <v>38</v>
      </c>
      <c r="AC59" s="80" t="s">
        <v>38</v>
      </c>
      <c r="AD59" s="558"/>
      <c r="AE59" s="585"/>
      <c r="AF59" s="77" t="s">
        <v>29</v>
      </c>
      <c r="AG59" s="78"/>
      <c r="AH59" s="78"/>
      <c r="AI59" s="78"/>
      <c r="AJ59" s="79"/>
      <c r="AK59" s="79"/>
      <c r="AL59" s="80"/>
      <c r="AM59" s="180"/>
      <c r="AN59" s="179"/>
    </row>
    <row r="60" spans="1:40" x14ac:dyDescent="0.25">
      <c r="A60" s="82"/>
      <c r="B60" s="879"/>
      <c r="C60" s="83" t="s">
        <v>30</v>
      </c>
      <c r="D60" s="84">
        <v>1000</v>
      </c>
      <c r="E60" s="78">
        <f>O49+10</f>
        <v>180</v>
      </c>
      <c r="F60" s="78">
        <v>0</v>
      </c>
      <c r="G60" s="79" t="s">
        <v>38</v>
      </c>
      <c r="H60" s="79" t="s">
        <v>38</v>
      </c>
      <c r="I60" s="80" t="s">
        <v>38</v>
      </c>
      <c r="J60" s="85"/>
      <c r="K60" s="86"/>
      <c r="L60" s="586"/>
      <c r="M60" s="83" t="s">
        <v>30</v>
      </c>
      <c r="N60" s="84">
        <v>1000</v>
      </c>
      <c r="O60" s="78">
        <f>Y49+10</f>
        <v>60</v>
      </c>
      <c r="P60" s="78">
        <v>0</v>
      </c>
      <c r="Q60" s="79" t="s">
        <v>38</v>
      </c>
      <c r="R60" s="79" t="s">
        <v>38</v>
      </c>
      <c r="S60" s="80" t="s">
        <v>38</v>
      </c>
      <c r="T60" s="79"/>
      <c r="U60" s="81"/>
      <c r="V60" s="586"/>
      <c r="W60" s="83" t="s">
        <v>30</v>
      </c>
      <c r="X60" s="78">
        <v>1000</v>
      </c>
      <c r="Y60" s="78">
        <v>0</v>
      </c>
      <c r="Z60" s="78">
        <v>0</v>
      </c>
      <c r="AA60" s="79" t="s">
        <v>38</v>
      </c>
      <c r="AB60" s="79" t="s">
        <v>38</v>
      </c>
      <c r="AC60" s="80" t="s">
        <v>38</v>
      </c>
      <c r="AD60" s="558"/>
      <c r="AE60" s="586"/>
      <c r="AF60" s="83" t="s">
        <v>30</v>
      </c>
      <c r="AG60" s="78"/>
      <c r="AH60" s="78"/>
      <c r="AI60" s="78"/>
      <c r="AJ60" s="79"/>
      <c r="AK60" s="79"/>
      <c r="AL60" s="80"/>
      <c r="AM60" s="181"/>
      <c r="AN60" s="182"/>
    </row>
    <row r="61" spans="1:40" ht="21" x14ac:dyDescent="0.25">
      <c r="A61" s="88"/>
      <c r="B61" s="880"/>
      <c r="C61" s="89"/>
      <c r="D61" s="90">
        <f>SUM(D49:D60)</f>
        <v>12000</v>
      </c>
      <c r="E61" s="90">
        <f>SUM(E49:E60)</f>
        <v>2820</v>
      </c>
      <c r="F61" s="90">
        <f>SUM(F49:F60)</f>
        <v>0</v>
      </c>
      <c r="G61" s="91"/>
      <c r="H61" s="91"/>
      <c r="I61" s="92"/>
      <c r="J61" s="91"/>
      <c r="K61" s="93"/>
      <c r="L61" s="587"/>
      <c r="M61" s="89"/>
      <c r="N61" s="90">
        <f>SUM(N48:N60)</f>
        <v>24000</v>
      </c>
      <c r="O61" s="90">
        <f>SUM(O48:O60)</f>
        <v>4200</v>
      </c>
      <c r="P61" s="90">
        <f>SUM(P48:P60)</f>
        <v>0</v>
      </c>
      <c r="Q61" s="91"/>
      <c r="R61" s="91"/>
      <c r="S61" s="91"/>
      <c r="T61" s="91"/>
      <c r="U61" s="93"/>
      <c r="V61" s="587"/>
      <c r="W61" s="89"/>
      <c r="X61" s="90">
        <f>SUM(X48:X60)</f>
        <v>36000</v>
      </c>
      <c r="Y61" s="90">
        <f>SUM(Y48:Y60)</f>
        <v>4370</v>
      </c>
      <c r="Z61" s="90">
        <f>SUM(Z48:Z60)</f>
        <v>40370</v>
      </c>
      <c r="AA61" s="91"/>
      <c r="AB61" s="91"/>
      <c r="AC61" s="91"/>
      <c r="AD61" s="91"/>
      <c r="AE61" s="587"/>
      <c r="AF61" s="89"/>
      <c r="AG61" s="90">
        <f>SUM(AG48:AG60)</f>
        <v>45000</v>
      </c>
      <c r="AH61" s="90">
        <f>SUM(AH48:AH60)</f>
        <v>4370</v>
      </c>
      <c r="AI61" s="90">
        <f>SUM(AI48:AI60)</f>
        <v>49370</v>
      </c>
      <c r="AJ61" s="91"/>
      <c r="AK61" s="91"/>
      <c r="AL61" s="91"/>
      <c r="AM61" s="90"/>
      <c r="AN61" s="91"/>
    </row>
    <row r="62" spans="1:40" x14ac:dyDescent="0.25">
      <c r="A62" s="337"/>
      <c r="B62" s="330"/>
      <c r="C62" s="344"/>
      <c r="D62" s="345"/>
      <c r="E62" s="345"/>
      <c r="F62" s="345"/>
      <c r="G62" s="346"/>
      <c r="H62" s="346"/>
      <c r="I62" s="347"/>
      <c r="J62" s="346"/>
      <c r="K62" s="346"/>
      <c r="L62" s="588"/>
      <c r="M62" s="346"/>
      <c r="N62" s="345"/>
      <c r="O62" s="345"/>
      <c r="P62" s="345"/>
      <c r="Q62" s="346"/>
      <c r="R62" s="346"/>
      <c r="S62" s="346"/>
      <c r="T62" s="346"/>
      <c r="U62" s="346"/>
      <c r="V62" s="588"/>
      <c r="W62" s="346"/>
      <c r="X62" s="345"/>
      <c r="Y62" s="345"/>
      <c r="Z62" s="345"/>
      <c r="AA62" s="346"/>
      <c r="AB62" s="346"/>
      <c r="AC62" s="346"/>
      <c r="AD62" s="346"/>
      <c r="AE62" s="588"/>
      <c r="AF62" s="346"/>
      <c r="AG62" s="345"/>
      <c r="AH62" s="345"/>
      <c r="AI62" s="345"/>
      <c r="AJ62" s="346"/>
      <c r="AK62" s="346"/>
      <c r="AL62" s="346"/>
      <c r="AM62" s="778"/>
      <c r="AN62" s="348"/>
    </row>
    <row r="63" spans="1:40" ht="21" x14ac:dyDescent="0.25">
      <c r="A63" s="337"/>
      <c r="B63" s="331"/>
      <c r="C63" s="350"/>
      <c r="D63" s="351"/>
      <c r="E63" s="352"/>
      <c r="F63" s="353"/>
      <c r="G63" s="352"/>
      <c r="H63" s="353"/>
      <c r="I63" s="353"/>
      <c r="J63" s="353"/>
      <c r="K63" s="354"/>
      <c r="L63" s="584"/>
      <c r="M63" s="355" t="s">
        <v>42</v>
      </c>
      <c r="N63" s="356">
        <f>D76</f>
        <v>12000</v>
      </c>
      <c r="O63" s="356">
        <f>E76</f>
        <v>1860</v>
      </c>
      <c r="P63" s="356">
        <f>F76</f>
        <v>0</v>
      </c>
      <c r="Q63" s="352"/>
      <c r="R63" s="353"/>
      <c r="S63" s="353"/>
      <c r="T63" s="353"/>
      <c r="U63" s="354"/>
      <c r="V63" s="584"/>
      <c r="W63" s="355" t="s">
        <v>42</v>
      </c>
      <c r="X63" s="356">
        <f>N76</f>
        <v>24000</v>
      </c>
      <c r="Y63" s="356">
        <f>O76</f>
        <v>2310</v>
      </c>
      <c r="Z63" s="356">
        <f>P76</f>
        <v>26530</v>
      </c>
      <c r="AA63" s="352"/>
      <c r="AB63" s="353"/>
      <c r="AC63" s="353"/>
      <c r="AD63" s="353"/>
      <c r="AE63" s="584"/>
      <c r="AF63" s="355" t="s">
        <v>42</v>
      </c>
      <c r="AG63" s="356">
        <f>X76</f>
        <v>36000</v>
      </c>
      <c r="AH63" s="356">
        <f>Y76</f>
        <v>2330</v>
      </c>
      <c r="AI63" s="356">
        <f>Z76</f>
        <v>38540</v>
      </c>
      <c r="AJ63" s="352"/>
      <c r="AK63" s="353"/>
      <c r="AL63" s="353"/>
      <c r="AM63" s="776" t="s">
        <v>221</v>
      </c>
      <c r="AN63" s="183" t="s">
        <v>36</v>
      </c>
    </row>
    <row r="64" spans="1:40" x14ac:dyDescent="0.25">
      <c r="A64" s="368" t="s">
        <v>134</v>
      </c>
      <c r="B64" s="332">
        <v>117</v>
      </c>
      <c r="C64" s="357" t="s">
        <v>19</v>
      </c>
      <c r="D64" s="124">
        <v>1000</v>
      </c>
      <c r="E64" s="124">
        <f t="shared" ref="E64:E73" si="2">E65+10</f>
        <v>210</v>
      </c>
      <c r="F64" s="124">
        <v>0</v>
      </c>
      <c r="G64" s="125" t="s">
        <v>38</v>
      </c>
      <c r="H64" s="125" t="s">
        <v>38</v>
      </c>
      <c r="I64" s="129" t="s">
        <v>38</v>
      </c>
      <c r="J64" s="125"/>
      <c r="K64" s="358"/>
      <c r="L64" s="585"/>
      <c r="M64" s="357" t="s">
        <v>19</v>
      </c>
      <c r="N64" s="124">
        <v>1000</v>
      </c>
      <c r="O64" s="124">
        <f t="shared" ref="O64:O71" si="3">O65+10</f>
        <v>90</v>
      </c>
      <c r="P64" s="124">
        <v>0</v>
      </c>
      <c r="Q64" s="125" t="s">
        <v>38</v>
      </c>
      <c r="R64" s="125" t="s">
        <v>38</v>
      </c>
      <c r="S64" s="129" t="s">
        <v>38</v>
      </c>
      <c r="T64" s="125"/>
      <c r="U64" s="358"/>
      <c r="V64" s="585"/>
      <c r="W64" s="357" t="s">
        <v>19</v>
      </c>
      <c r="X64" s="124">
        <v>1000</v>
      </c>
      <c r="Y64" s="124">
        <v>0</v>
      </c>
      <c r="Z64" s="124">
        <v>1000</v>
      </c>
      <c r="AA64" s="125" t="s">
        <v>38</v>
      </c>
      <c r="AB64" s="125">
        <v>1871</v>
      </c>
      <c r="AC64" s="129">
        <v>44580</v>
      </c>
      <c r="AD64" s="426"/>
      <c r="AE64" s="585"/>
      <c r="AF64" s="357" t="s">
        <v>19</v>
      </c>
      <c r="AG64" s="124">
        <v>1000</v>
      </c>
      <c r="AH64" s="124"/>
      <c r="AI64" s="124">
        <v>1000</v>
      </c>
      <c r="AJ64" s="125" t="s">
        <v>47</v>
      </c>
      <c r="AK64" s="125">
        <v>3307</v>
      </c>
      <c r="AL64" s="129">
        <v>44937</v>
      </c>
      <c r="AM64" s="333">
        <f>AG76+AH76-AI76</f>
        <v>-210</v>
      </c>
      <c r="AN64" s="342" t="s">
        <v>1028</v>
      </c>
    </row>
    <row r="65" spans="1:40" ht="21" customHeight="1" x14ac:dyDescent="0.25">
      <c r="A65" s="369"/>
      <c r="B65" s="876" t="s">
        <v>865</v>
      </c>
      <c r="C65" s="357" t="s">
        <v>20</v>
      </c>
      <c r="D65" s="124">
        <v>1000</v>
      </c>
      <c r="E65" s="124">
        <f t="shared" si="2"/>
        <v>200</v>
      </c>
      <c r="F65" s="124">
        <v>0</v>
      </c>
      <c r="G65" s="125" t="s">
        <v>38</v>
      </c>
      <c r="H65" s="125" t="s">
        <v>38</v>
      </c>
      <c r="I65" s="129" t="s">
        <v>38</v>
      </c>
      <c r="J65" s="125"/>
      <c r="K65" s="358"/>
      <c r="L65" s="585"/>
      <c r="M65" s="357" t="s">
        <v>20</v>
      </c>
      <c r="N65" s="124">
        <v>1000</v>
      </c>
      <c r="O65" s="124">
        <f t="shared" si="3"/>
        <v>80</v>
      </c>
      <c r="P65" s="124">
        <v>0</v>
      </c>
      <c r="Q65" s="125" t="s">
        <v>38</v>
      </c>
      <c r="R65" s="125" t="s">
        <v>38</v>
      </c>
      <c r="S65" s="129" t="s">
        <v>38</v>
      </c>
      <c r="T65" s="125"/>
      <c r="U65" s="358"/>
      <c r="V65" s="585"/>
      <c r="W65" s="357" t="s">
        <v>20</v>
      </c>
      <c r="X65" s="124">
        <v>1000</v>
      </c>
      <c r="Y65" s="124">
        <v>0</v>
      </c>
      <c r="Z65" s="124">
        <v>1000</v>
      </c>
      <c r="AA65" s="125" t="s">
        <v>38</v>
      </c>
      <c r="AB65" s="125">
        <v>2047</v>
      </c>
      <c r="AC65" s="129">
        <v>44601</v>
      </c>
      <c r="AD65" s="629"/>
      <c r="AE65" s="585"/>
      <c r="AF65" s="357" t="s">
        <v>20</v>
      </c>
      <c r="AG65" s="124">
        <v>1000</v>
      </c>
      <c r="AH65" s="124"/>
      <c r="AI65" s="124">
        <v>1000</v>
      </c>
      <c r="AJ65" s="125" t="s">
        <v>47</v>
      </c>
      <c r="AK65" s="125">
        <v>3373</v>
      </c>
      <c r="AL65" s="129">
        <v>44960</v>
      </c>
      <c r="AM65" s="336"/>
      <c r="AN65" s="335"/>
    </row>
    <row r="66" spans="1:40" x14ac:dyDescent="0.25">
      <c r="A66" s="369"/>
      <c r="B66" s="877"/>
      <c r="C66" s="357" t="s">
        <v>21</v>
      </c>
      <c r="D66" s="124">
        <v>1000</v>
      </c>
      <c r="E66" s="124">
        <f t="shared" si="2"/>
        <v>190</v>
      </c>
      <c r="F66" s="124">
        <v>0</v>
      </c>
      <c r="G66" s="125" t="s">
        <v>38</v>
      </c>
      <c r="H66" s="125" t="s">
        <v>38</v>
      </c>
      <c r="I66" s="129" t="s">
        <v>38</v>
      </c>
      <c r="J66" s="125"/>
      <c r="K66" s="358"/>
      <c r="L66" s="585"/>
      <c r="M66" s="357" t="s">
        <v>21</v>
      </c>
      <c r="N66" s="124">
        <v>1000</v>
      </c>
      <c r="O66" s="124">
        <f t="shared" si="3"/>
        <v>70</v>
      </c>
      <c r="P66" s="124">
        <v>0</v>
      </c>
      <c r="Q66" s="125" t="s">
        <v>38</v>
      </c>
      <c r="R66" s="125" t="s">
        <v>38</v>
      </c>
      <c r="S66" s="129" t="s">
        <v>38</v>
      </c>
      <c r="T66" s="125"/>
      <c r="U66" s="358"/>
      <c r="V66" s="585"/>
      <c r="W66" s="357" t="s">
        <v>21</v>
      </c>
      <c r="X66" s="124">
        <v>1000</v>
      </c>
      <c r="Y66" s="124">
        <v>0</v>
      </c>
      <c r="Z66" s="124">
        <v>1000</v>
      </c>
      <c r="AA66" s="125" t="s">
        <v>38</v>
      </c>
      <c r="AB66" s="125">
        <v>2174</v>
      </c>
      <c r="AC66" s="129">
        <v>44640</v>
      </c>
      <c r="AD66" s="629"/>
      <c r="AE66" s="585"/>
      <c r="AF66" s="357" t="s">
        <v>21</v>
      </c>
      <c r="AG66" s="124">
        <v>1000</v>
      </c>
      <c r="AH66" s="124"/>
      <c r="AI66" s="124">
        <v>1000</v>
      </c>
      <c r="AJ66" s="125" t="s">
        <v>47</v>
      </c>
      <c r="AK66" s="125">
        <v>3467</v>
      </c>
      <c r="AL66" s="129">
        <v>44988</v>
      </c>
      <c r="AM66" s="336"/>
      <c r="AN66" s="335"/>
    </row>
    <row r="67" spans="1:40" x14ac:dyDescent="0.25">
      <c r="A67" s="369"/>
      <c r="B67" s="877"/>
      <c r="C67" s="357" t="s">
        <v>22</v>
      </c>
      <c r="D67" s="124">
        <v>1000</v>
      </c>
      <c r="E67" s="124">
        <f t="shared" si="2"/>
        <v>180</v>
      </c>
      <c r="F67" s="124">
        <v>0</v>
      </c>
      <c r="G67" s="125" t="s">
        <v>38</v>
      </c>
      <c r="H67" s="125" t="s">
        <v>38</v>
      </c>
      <c r="I67" s="129" t="s">
        <v>38</v>
      </c>
      <c r="J67" s="125"/>
      <c r="K67" s="358"/>
      <c r="L67" s="585"/>
      <c r="M67" s="357" t="s">
        <v>22</v>
      </c>
      <c r="N67" s="124">
        <v>1000</v>
      </c>
      <c r="O67" s="124">
        <f t="shared" si="3"/>
        <v>60</v>
      </c>
      <c r="P67" s="124">
        <v>0</v>
      </c>
      <c r="Q67" s="125" t="s">
        <v>38</v>
      </c>
      <c r="R67" s="125" t="s">
        <v>38</v>
      </c>
      <c r="S67" s="129" t="s">
        <v>38</v>
      </c>
      <c r="T67" s="125"/>
      <c r="U67" s="358"/>
      <c r="V67" s="585"/>
      <c r="W67" s="357" t="s">
        <v>22</v>
      </c>
      <c r="X67" s="124">
        <v>1000</v>
      </c>
      <c r="Y67" s="124">
        <v>10</v>
      </c>
      <c r="Z67" s="124">
        <v>0</v>
      </c>
      <c r="AA67" s="125" t="s">
        <v>38</v>
      </c>
      <c r="AB67" s="125" t="s">
        <v>38</v>
      </c>
      <c r="AC67" s="129" t="s">
        <v>38</v>
      </c>
      <c r="AD67" s="629"/>
      <c r="AE67" s="585"/>
      <c r="AF67" s="357" t="s">
        <v>22</v>
      </c>
      <c r="AG67" s="124">
        <v>1000</v>
      </c>
      <c r="AH67" s="124"/>
      <c r="AI67" s="124">
        <v>1000</v>
      </c>
      <c r="AJ67" s="125" t="s">
        <v>47</v>
      </c>
      <c r="AK67" s="125">
        <v>3572</v>
      </c>
      <c r="AL67" s="129">
        <v>45019</v>
      </c>
      <c r="AM67" s="336"/>
      <c r="AN67" s="335" t="s">
        <v>985</v>
      </c>
    </row>
    <row r="68" spans="1:40" x14ac:dyDescent="0.25">
      <c r="A68" s="369"/>
      <c r="B68" s="877"/>
      <c r="C68" s="357" t="s">
        <v>23</v>
      </c>
      <c r="D68" s="124">
        <v>1000</v>
      </c>
      <c r="E68" s="124">
        <f t="shared" si="2"/>
        <v>170</v>
      </c>
      <c r="F68" s="124">
        <v>0</v>
      </c>
      <c r="G68" s="125" t="s">
        <v>38</v>
      </c>
      <c r="H68" s="125" t="s">
        <v>38</v>
      </c>
      <c r="I68" s="129" t="s">
        <v>38</v>
      </c>
      <c r="J68" s="125"/>
      <c r="K68" s="358"/>
      <c r="L68" s="585"/>
      <c r="M68" s="357" t="s">
        <v>23</v>
      </c>
      <c r="N68" s="124">
        <v>1000</v>
      </c>
      <c r="O68" s="124">
        <f t="shared" si="3"/>
        <v>50</v>
      </c>
      <c r="P68" s="124">
        <v>0</v>
      </c>
      <c r="Q68" s="125" t="s">
        <v>38</v>
      </c>
      <c r="R68" s="125" t="s">
        <v>38</v>
      </c>
      <c r="S68" s="129" t="s">
        <v>38</v>
      </c>
      <c r="T68" s="125"/>
      <c r="U68" s="358"/>
      <c r="V68" s="585"/>
      <c r="W68" s="357" t="s">
        <v>23</v>
      </c>
      <c r="X68" s="124">
        <v>1000</v>
      </c>
      <c r="Y68" s="124">
        <v>0</v>
      </c>
      <c r="Z68" s="124">
        <v>2010</v>
      </c>
      <c r="AA68" s="125" t="s">
        <v>38</v>
      </c>
      <c r="AB68" s="125">
        <v>2283</v>
      </c>
      <c r="AC68" s="129">
        <v>44682</v>
      </c>
      <c r="AD68" s="629"/>
      <c r="AE68" s="585"/>
      <c r="AF68" s="357" t="s">
        <v>23</v>
      </c>
      <c r="AG68" s="124">
        <v>1000</v>
      </c>
      <c r="AH68" s="124"/>
      <c r="AI68" s="124">
        <v>1000</v>
      </c>
      <c r="AJ68" s="125" t="s">
        <v>47</v>
      </c>
      <c r="AK68" s="125">
        <v>3726</v>
      </c>
      <c r="AL68" s="129">
        <v>45048</v>
      </c>
      <c r="AM68" s="336"/>
      <c r="AN68" s="335"/>
    </row>
    <row r="69" spans="1:40" x14ac:dyDescent="0.25">
      <c r="A69" s="369"/>
      <c r="B69" s="877"/>
      <c r="C69" s="357" t="s">
        <v>24</v>
      </c>
      <c r="D69" s="124">
        <v>1000</v>
      </c>
      <c r="E69" s="124">
        <f t="shared" si="2"/>
        <v>160</v>
      </c>
      <c r="F69" s="124">
        <v>0</v>
      </c>
      <c r="G69" s="125" t="s">
        <v>38</v>
      </c>
      <c r="H69" s="125" t="s">
        <v>38</v>
      </c>
      <c r="I69" s="129" t="s">
        <v>38</v>
      </c>
      <c r="J69" s="125"/>
      <c r="K69" s="358"/>
      <c r="L69" s="585"/>
      <c r="M69" s="357" t="s">
        <v>24</v>
      </c>
      <c r="N69" s="124">
        <v>1000</v>
      </c>
      <c r="O69" s="124">
        <f t="shared" si="3"/>
        <v>40</v>
      </c>
      <c r="P69" s="124">
        <v>0</v>
      </c>
      <c r="Q69" s="125" t="s">
        <v>38</v>
      </c>
      <c r="R69" s="125" t="s">
        <v>38</v>
      </c>
      <c r="S69" s="129" t="s">
        <v>38</v>
      </c>
      <c r="T69" s="125"/>
      <c r="U69" s="358"/>
      <c r="V69" s="585"/>
      <c r="W69" s="357" t="s">
        <v>24</v>
      </c>
      <c r="X69" s="124">
        <v>1000</v>
      </c>
      <c r="Y69" s="124">
        <v>0</v>
      </c>
      <c r="Z69" s="124">
        <v>1000</v>
      </c>
      <c r="AA69" s="125" t="s">
        <v>38</v>
      </c>
      <c r="AB69" s="125">
        <v>2368</v>
      </c>
      <c r="AC69" s="129">
        <v>44714</v>
      </c>
      <c r="AD69" s="629"/>
      <c r="AE69" s="585"/>
      <c r="AF69" s="357" t="s">
        <v>24</v>
      </c>
      <c r="AG69" s="124">
        <v>1000</v>
      </c>
      <c r="AH69" s="124"/>
      <c r="AI69" s="124">
        <v>1000</v>
      </c>
      <c r="AJ69" s="125" t="s">
        <v>47</v>
      </c>
      <c r="AK69" s="125">
        <v>3824</v>
      </c>
      <c r="AL69" s="129">
        <v>45082</v>
      </c>
      <c r="AM69" s="336"/>
      <c r="AN69" s="335"/>
    </row>
    <row r="70" spans="1:40" x14ac:dyDescent="0.25">
      <c r="A70" s="369"/>
      <c r="B70" s="877"/>
      <c r="C70" s="357" t="s">
        <v>25</v>
      </c>
      <c r="D70" s="124">
        <v>1000</v>
      </c>
      <c r="E70" s="124">
        <f t="shared" si="2"/>
        <v>150</v>
      </c>
      <c r="F70" s="124">
        <v>0</v>
      </c>
      <c r="G70" s="125" t="s">
        <v>38</v>
      </c>
      <c r="H70" s="125" t="s">
        <v>38</v>
      </c>
      <c r="I70" s="129" t="s">
        <v>38</v>
      </c>
      <c r="J70" s="125"/>
      <c r="K70" s="358"/>
      <c r="L70" s="585"/>
      <c r="M70" s="357" t="s">
        <v>25</v>
      </c>
      <c r="N70" s="124">
        <v>1000</v>
      </c>
      <c r="O70" s="124">
        <f t="shared" si="3"/>
        <v>30</v>
      </c>
      <c r="P70" s="124">
        <v>0</v>
      </c>
      <c r="Q70" s="125" t="s">
        <v>38</v>
      </c>
      <c r="R70" s="125" t="s">
        <v>38</v>
      </c>
      <c r="S70" s="129" t="s">
        <v>38</v>
      </c>
      <c r="T70" s="125"/>
      <c r="U70" s="358"/>
      <c r="V70" s="585"/>
      <c r="W70" s="357" t="s">
        <v>25</v>
      </c>
      <c r="X70" s="124">
        <v>1000</v>
      </c>
      <c r="Y70" s="124">
        <v>0</v>
      </c>
      <c r="Z70" s="124">
        <v>1000</v>
      </c>
      <c r="AA70" s="125" t="s">
        <v>47</v>
      </c>
      <c r="AB70" s="125">
        <v>2547</v>
      </c>
      <c r="AC70" s="129">
        <v>44762</v>
      </c>
      <c r="AD70" s="629"/>
      <c r="AE70" s="585"/>
      <c r="AF70" s="357" t="s">
        <v>25</v>
      </c>
      <c r="AG70" s="124">
        <v>1000</v>
      </c>
      <c r="AH70" s="124"/>
      <c r="AI70" s="124">
        <v>1000</v>
      </c>
      <c r="AJ70" s="125" t="s">
        <v>47</v>
      </c>
      <c r="AK70" s="125">
        <v>3945</v>
      </c>
      <c r="AL70" s="129">
        <v>45114</v>
      </c>
      <c r="AM70" s="336"/>
      <c r="AN70" s="335"/>
    </row>
    <row r="71" spans="1:40" x14ac:dyDescent="0.25">
      <c r="A71" s="369"/>
      <c r="B71" s="877"/>
      <c r="C71" s="357" t="s">
        <v>26</v>
      </c>
      <c r="D71" s="124">
        <v>1000</v>
      </c>
      <c r="E71" s="124">
        <f t="shared" si="2"/>
        <v>140</v>
      </c>
      <c r="F71" s="124">
        <v>0</v>
      </c>
      <c r="G71" s="125" t="s">
        <v>38</v>
      </c>
      <c r="H71" s="125" t="s">
        <v>38</v>
      </c>
      <c r="I71" s="129" t="s">
        <v>38</v>
      </c>
      <c r="J71" s="125"/>
      <c r="K71" s="358"/>
      <c r="L71" s="585"/>
      <c r="M71" s="357" t="s">
        <v>26</v>
      </c>
      <c r="N71" s="124">
        <v>1000</v>
      </c>
      <c r="O71" s="124">
        <f t="shared" si="3"/>
        <v>20</v>
      </c>
      <c r="P71" s="124">
        <v>0</v>
      </c>
      <c r="Q71" s="125" t="s">
        <v>38</v>
      </c>
      <c r="R71" s="125" t="s">
        <v>38</v>
      </c>
      <c r="S71" s="129" t="s">
        <v>38</v>
      </c>
      <c r="T71" s="125"/>
      <c r="U71" s="358"/>
      <c r="V71" s="585"/>
      <c r="W71" s="357" t="s">
        <v>26</v>
      </c>
      <c r="X71" s="124">
        <v>1000</v>
      </c>
      <c r="Y71" s="124">
        <v>0</v>
      </c>
      <c r="Z71" s="124">
        <v>1000</v>
      </c>
      <c r="AA71" s="125" t="s">
        <v>47</v>
      </c>
      <c r="AB71" s="125">
        <v>2655</v>
      </c>
      <c r="AC71" s="129">
        <v>44792</v>
      </c>
      <c r="AD71" s="629"/>
      <c r="AE71" s="585"/>
      <c r="AF71" s="357" t="s">
        <v>26</v>
      </c>
      <c r="AG71" s="124">
        <v>1000</v>
      </c>
      <c r="AH71" s="124"/>
      <c r="AI71" s="124">
        <v>1000</v>
      </c>
      <c r="AJ71" s="125" t="s">
        <v>47</v>
      </c>
      <c r="AK71" s="125">
        <v>4035</v>
      </c>
      <c r="AL71" s="129">
        <v>45140</v>
      </c>
      <c r="AM71" s="336"/>
      <c r="AN71" s="335"/>
    </row>
    <row r="72" spans="1:40" x14ac:dyDescent="0.25">
      <c r="A72" s="369"/>
      <c r="B72" s="877"/>
      <c r="C72" s="357" t="s">
        <v>27</v>
      </c>
      <c r="D72" s="124">
        <v>1000</v>
      </c>
      <c r="E72" s="124">
        <f t="shared" si="2"/>
        <v>130</v>
      </c>
      <c r="F72" s="124">
        <v>0</v>
      </c>
      <c r="G72" s="125" t="s">
        <v>38</v>
      </c>
      <c r="H72" s="125" t="s">
        <v>38</v>
      </c>
      <c r="I72" s="129" t="s">
        <v>38</v>
      </c>
      <c r="J72" s="125"/>
      <c r="K72" s="358"/>
      <c r="L72" s="585"/>
      <c r="M72" s="357" t="s">
        <v>27</v>
      </c>
      <c r="N72" s="124">
        <v>1000</v>
      </c>
      <c r="O72" s="124">
        <f>O73+10</f>
        <v>10</v>
      </c>
      <c r="P72" s="124">
        <v>0</v>
      </c>
      <c r="Q72" s="125" t="s">
        <v>38</v>
      </c>
      <c r="R72" s="125" t="s">
        <v>38</v>
      </c>
      <c r="S72" s="129" t="s">
        <v>38</v>
      </c>
      <c r="T72" s="125"/>
      <c r="U72" s="358"/>
      <c r="V72" s="585"/>
      <c r="W72" s="357" t="s">
        <v>27</v>
      </c>
      <c r="X72" s="124">
        <v>1000</v>
      </c>
      <c r="Y72" s="124">
        <v>0</v>
      </c>
      <c r="Z72" s="124">
        <v>1000</v>
      </c>
      <c r="AA72" s="125" t="s">
        <v>47</v>
      </c>
      <c r="AB72" s="125">
        <v>2855</v>
      </c>
      <c r="AC72" s="129">
        <v>44822</v>
      </c>
      <c r="AD72" s="629"/>
      <c r="AE72" s="585"/>
      <c r="AF72" s="357" t="s">
        <v>27</v>
      </c>
      <c r="AG72" s="124"/>
      <c r="AH72" s="124"/>
      <c r="AI72" s="124"/>
      <c r="AJ72" s="125"/>
      <c r="AK72" s="125"/>
      <c r="AL72" s="129"/>
      <c r="AM72" s="336"/>
      <c r="AN72" s="335"/>
    </row>
    <row r="73" spans="1:40" x14ac:dyDescent="0.25">
      <c r="A73" s="369"/>
      <c r="B73" s="877"/>
      <c r="C73" s="357" t="s">
        <v>28</v>
      </c>
      <c r="D73" s="124">
        <v>1000</v>
      </c>
      <c r="E73" s="124">
        <f t="shared" si="2"/>
        <v>120</v>
      </c>
      <c r="F73" s="124">
        <v>0</v>
      </c>
      <c r="G73" s="125" t="s">
        <v>38</v>
      </c>
      <c r="H73" s="125" t="s">
        <v>38</v>
      </c>
      <c r="I73" s="129" t="s">
        <v>38</v>
      </c>
      <c r="J73" s="125"/>
      <c r="K73" s="358"/>
      <c r="L73" s="585"/>
      <c r="M73" s="357" t="s">
        <v>28</v>
      </c>
      <c r="N73" s="124">
        <v>1000</v>
      </c>
      <c r="O73" s="124">
        <v>0</v>
      </c>
      <c r="P73" s="124">
        <f>10000+15530</f>
        <v>25530</v>
      </c>
      <c r="Q73" s="125" t="s">
        <v>38</v>
      </c>
      <c r="R73" s="125">
        <v>1553</v>
      </c>
      <c r="S73" s="129">
        <v>44485</v>
      </c>
      <c r="T73" s="129">
        <v>44486</v>
      </c>
      <c r="U73" s="358"/>
      <c r="V73" s="585"/>
      <c r="W73" s="357" t="s">
        <v>28</v>
      </c>
      <c r="X73" s="124">
        <v>1000</v>
      </c>
      <c r="Y73" s="124">
        <v>0</v>
      </c>
      <c r="Z73" s="124">
        <v>1000</v>
      </c>
      <c r="AA73" s="125" t="s">
        <v>47</v>
      </c>
      <c r="AB73" s="125">
        <v>2932</v>
      </c>
      <c r="AC73" s="129">
        <v>44842</v>
      </c>
      <c r="AD73" s="629"/>
      <c r="AE73" s="585"/>
      <c r="AF73" s="357" t="s">
        <v>28</v>
      </c>
      <c r="AG73" s="124"/>
      <c r="AH73" s="124"/>
      <c r="AI73" s="124"/>
      <c r="AJ73" s="125"/>
      <c r="AK73" s="125"/>
      <c r="AL73" s="129"/>
      <c r="AM73" s="336"/>
      <c r="AN73" s="335"/>
    </row>
    <row r="74" spans="1:40" x14ac:dyDescent="0.25">
      <c r="A74" s="369"/>
      <c r="B74" s="877"/>
      <c r="C74" s="357" t="s">
        <v>29</v>
      </c>
      <c r="D74" s="124">
        <v>1000</v>
      </c>
      <c r="E74" s="124">
        <f>E75+10</f>
        <v>110</v>
      </c>
      <c r="F74" s="124">
        <v>0</v>
      </c>
      <c r="G74" s="125" t="s">
        <v>38</v>
      </c>
      <c r="H74" s="125" t="s">
        <v>38</v>
      </c>
      <c r="I74" s="129" t="s">
        <v>38</v>
      </c>
      <c r="J74" s="125"/>
      <c r="K74" s="358"/>
      <c r="L74" s="585"/>
      <c r="M74" s="357" t="s">
        <v>29</v>
      </c>
      <c r="N74" s="124">
        <v>1000</v>
      </c>
      <c r="O74" s="124">
        <v>0</v>
      </c>
      <c r="P74" s="124">
        <v>0</v>
      </c>
      <c r="Q74" s="125" t="s">
        <v>38</v>
      </c>
      <c r="R74" s="125" t="s">
        <v>38</v>
      </c>
      <c r="S74" s="129" t="s">
        <v>38</v>
      </c>
      <c r="T74" s="125"/>
      <c r="U74" s="358"/>
      <c r="V74" s="585"/>
      <c r="W74" s="357" t="s">
        <v>29</v>
      </c>
      <c r="X74" s="124">
        <v>1000</v>
      </c>
      <c r="Y74" s="124">
        <v>10</v>
      </c>
      <c r="Z74" s="124"/>
      <c r="AA74" s="125"/>
      <c r="AB74" s="125"/>
      <c r="AC74" s="129"/>
      <c r="AD74" s="629"/>
      <c r="AE74" s="585"/>
      <c r="AF74" s="357" t="s">
        <v>29</v>
      </c>
      <c r="AG74" s="124"/>
      <c r="AH74" s="124"/>
      <c r="AI74" s="124"/>
      <c r="AJ74" s="125"/>
      <c r="AK74" s="125"/>
      <c r="AL74" s="129"/>
      <c r="AM74" s="336"/>
      <c r="AN74" s="335"/>
    </row>
    <row r="75" spans="1:40" x14ac:dyDescent="0.25">
      <c r="A75" s="369"/>
      <c r="B75" s="877"/>
      <c r="C75" s="360" t="s">
        <v>30</v>
      </c>
      <c r="D75" s="278">
        <v>1000</v>
      </c>
      <c r="E75" s="124">
        <f>O64+10</f>
        <v>100</v>
      </c>
      <c r="F75" s="124">
        <v>0</v>
      </c>
      <c r="G75" s="125" t="s">
        <v>38</v>
      </c>
      <c r="H75" s="125" t="s">
        <v>38</v>
      </c>
      <c r="I75" s="129" t="s">
        <v>38</v>
      </c>
      <c r="J75" s="361"/>
      <c r="K75" s="362"/>
      <c r="L75" s="586"/>
      <c r="M75" s="360" t="s">
        <v>30</v>
      </c>
      <c r="N75" s="278">
        <v>1000</v>
      </c>
      <c r="O75" s="124">
        <v>0</v>
      </c>
      <c r="P75" s="124">
        <v>1000</v>
      </c>
      <c r="Q75" s="125" t="s">
        <v>38</v>
      </c>
      <c r="R75" s="125" t="s">
        <v>38</v>
      </c>
      <c r="S75" s="129">
        <v>44549</v>
      </c>
      <c r="T75" s="125"/>
      <c r="U75" s="358"/>
      <c r="V75" s="586"/>
      <c r="W75" s="360" t="s">
        <v>30</v>
      </c>
      <c r="X75" s="278">
        <v>1000</v>
      </c>
      <c r="Y75" s="124">
        <v>0</v>
      </c>
      <c r="Z75" s="124">
        <v>2000</v>
      </c>
      <c r="AA75" s="125" t="s">
        <v>47</v>
      </c>
      <c r="AB75" s="125">
        <v>3112</v>
      </c>
      <c r="AC75" s="129">
        <v>44902</v>
      </c>
      <c r="AD75" s="629"/>
      <c r="AE75" s="586"/>
      <c r="AF75" s="360" t="s">
        <v>30</v>
      </c>
      <c r="AG75" s="278"/>
      <c r="AH75" s="124"/>
      <c r="AI75" s="124"/>
      <c r="AJ75" s="125"/>
      <c r="AK75" s="125"/>
      <c r="AL75" s="129"/>
      <c r="AM75" s="338"/>
      <c r="AN75" s="339"/>
    </row>
    <row r="76" spans="1:40" ht="21" x14ac:dyDescent="0.25">
      <c r="A76" s="370"/>
      <c r="B76" s="878"/>
      <c r="C76" s="364"/>
      <c r="D76" s="365">
        <f>SUM(D64:D75)</f>
        <v>12000</v>
      </c>
      <c r="E76" s="365">
        <f>SUM(E64:E75)</f>
        <v>1860</v>
      </c>
      <c r="F76" s="365">
        <f>SUM(F64:F75)</f>
        <v>0</v>
      </c>
      <c r="G76" s="340"/>
      <c r="H76" s="340"/>
      <c r="I76" s="366"/>
      <c r="J76" s="340"/>
      <c r="K76" s="367"/>
      <c r="L76" s="587"/>
      <c r="M76" s="364"/>
      <c r="N76" s="365">
        <f>SUM(N63:N75)</f>
        <v>24000</v>
      </c>
      <c r="O76" s="365">
        <f>SUM(O63:O75)</f>
        <v>2310</v>
      </c>
      <c r="P76" s="365">
        <f>SUM(P63:P75)</f>
        <v>26530</v>
      </c>
      <c r="Q76" s="340"/>
      <c r="R76" s="340"/>
      <c r="S76" s="340"/>
      <c r="T76" s="340"/>
      <c r="U76" s="367"/>
      <c r="V76" s="587"/>
      <c r="W76" s="364"/>
      <c r="X76" s="365">
        <f>SUM(X63:X75)</f>
        <v>36000</v>
      </c>
      <c r="Y76" s="365">
        <f>SUM(Y63:Y75)</f>
        <v>2330</v>
      </c>
      <c r="Z76" s="365">
        <f>SUM(Z63:Z75)</f>
        <v>38540</v>
      </c>
      <c r="AA76" s="340"/>
      <c r="AB76" s="340"/>
      <c r="AC76" s="340"/>
      <c r="AD76" s="340"/>
      <c r="AE76" s="587"/>
      <c r="AF76" s="364"/>
      <c r="AG76" s="365">
        <f>SUM(AG63:AG75)</f>
        <v>44000</v>
      </c>
      <c r="AH76" s="365">
        <f>SUM(AH63:AH75)</f>
        <v>2330</v>
      </c>
      <c r="AI76" s="365">
        <f>SUM(AI63:AI75)</f>
        <v>46540</v>
      </c>
      <c r="AJ76" s="340"/>
      <c r="AK76" s="340"/>
      <c r="AL76" s="340"/>
      <c r="AM76" s="365"/>
      <c r="AN76" s="340"/>
    </row>
    <row r="77" spans="1:40" x14ac:dyDescent="0.25">
      <c r="B77" s="106"/>
      <c r="C77" s="65"/>
      <c r="D77" s="66"/>
      <c r="E77" s="66"/>
      <c r="F77" s="66"/>
      <c r="G77" s="67"/>
      <c r="H77" s="67"/>
      <c r="I77" s="68"/>
      <c r="J77" s="67"/>
      <c r="K77" s="67"/>
      <c r="L77" s="588"/>
      <c r="M77" s="67"/>
      <c r="N77" s="66"/>
      <c r="O77" s="66"/>
      <c r="P77" s="66"/>
      <c r="Q77" s="67"/>
      <c r="R77" s="67"/>
      <c r="S77" s="67"/>
      <c r="T77" s="67"/>
      <c r="U77" s="67"/>
      <c r="V77" s="588"/>
      <c r="W77" s="67"/>
      <c r="X77" s="66"/>
      <c r="Y77" s="66"/>
      <c r="Z77" s="66"/>
      <c r="AA77" s="67"/>
      <c r="AB77" s="67"/>
      <c r="AC77" s="67"/>
      <c r="AD77" s="67"/>
      <c r="AE77" s="588"/>
      <c r="AF77" s="67"/>
      <c r="AG77" s="66"/>
      <c r="AH77" s="66"/>
      <c r="AI77" s="66"/>
      <c r="AJ77" s="67"/>
      <c r="AK77" s="67"/>
      <c r="AL77" s="67"/>
      <c r="AM77" s="777"/>
      <c r="AN77" s="123"/>
    </row>
    <row r="78" spans="1:40" ht="21" x14ac:dyDescent="0.25">
      <c r="B78" s="107"/>
      <c r="C78" s="70"/>
      <c r="D78" s="71"/>
      <c r="E78" s="72"/>
      <c r="F78" s="73"/>
      <c r="G78" s="72"/>
      <c r="H78" s="73"/>
      <c r="I78" s="73"/>
      <c r="J78" s="73"/>
      <c r="K78" s="74"/>
      <c r="L78" s="584"/>
      <c r="M78" s="75" t="s">
        <v>42</v>
      </c>
      <c r="N78" s="76">
        <f>D91</f>
        <v>12000</v>
      </c>
      <c r="O78" s="76">
        <f>E91</f>
        <v>1140</v>
      </c>
      <c r="P78" s="76">
        <f>F91</f>
        <v>0</v>
      </c>
      <c r="Q78" s="72"/>
      <c r="R78" s="73"/>
      <c r="S78" s="73"/>
      <c r="T78" s="73"/>
      <c r="U78" s="74"/>
      <c r="V78" s="584"/>
      <c r="W78" s="75" t="s">
        <v>42</v>
      </c>
      <c r="X78" s="76">
        <f>N91</f>
        <v>24000</v>
      </c>
      <c r="Y78" s="76">
        <f>O91</f>
        <v>1200</v>
      </c>
      <c r="Z78" s="76">
        <f>P91</f>
        <v>24120</v>
      </c>
      <c r="AA78" s="72"/>
      <c r="AB78" s="73"/>
      <c r="AC78" s="73"/>
      <c r="AD78" s="73"/>
      <c r="AE78" s="584"/>
      <c r="AF78" s="75" t="s">
        <v>42</v>
      </c>
      <c r="AG78" s="76">
        <f>X91</f>
        <v>35500</v>
      </c>
      <c r="AH78" s="76">
        <f>Y91</f>
        <v>1200</v>
      </c>
      <c r="AI78" s="76">
        <f>Z91</f>
        <v>35620</v>
      </c>
      <c r="AJ78" s="72"/>
      <c r="AK78" s="73"/>
      <c r="AL78" s="73"/>
      <c r="AM78" s="776" t="s">
        <v>221</v>
      </c>
      <c r="AN78" s="183" t="s">
        <v>36</v>
      </c>
    </row>
    <row r="79" spans="1:40" x14ac:dyDescent="0.25">
      <c r="A79" s="97" t="s">
        <v>134</v>
      </c>
      <c r="B79" s="108">
        <v>118</v>
      </c>
      <c r="C79" s="77" t="s">
        <v>19</v>
      </c>
      <c r="D79" s="78">
        <v>1000</v>
      </c>
      <c r="E79" s="78">
        <f t="shared" ref="E79:E88" si="4">E80+10</f>
        <v>150</v>
      </c>
      <c r="F79" s="78">
        <v>0</v>
      </c>
      <c r="G79" s="79" t="s">
        <v>38</v>
      </c>
      <c r="H79" s="79" t="s">
        <v>38</v>
      </c>
      <c r="I79" s="80" t="s">
        <v>38</v>
      </c>
      <c r="J79" s="79"/>
      <c r="K79" s="81"/>
      <c r="L79" s="585"/>
      <c r="M79" s="77" t="s">
        <v>19</v>
      </c>
      <c r="N79" s="78">
        <v>1000</v>
      </c>
      <c r="O79" s="78">
        <f>O80+10</f>
        <v>30</v>
      </c>
      <c r="P79" s="78">
        <v>0</v>
      </c>
      <c r="Q79" s="79" t="s">
        <v>38</v>
      </c>
      <c r="R79" s="79" t="s">
        <v>38</v>
      </c>
      <c r="S79" s="80" t="s">
        <v>38</v>
      </c>
      <c r="T79" s="79"/>
      <c r="U79" s="81"/>
      <c r="V79" s="585"/>
      <c r="W79" s="77" t="s">
        <v>19</v>
      </c>
      <c r="X79" s="78">
        <v>1000</v>
      </c>
      <c r="Y79" s="78">
        <v>0</v>
      </c>
      <c r="Z79" s="78">
        <v>11500</v>
      </c>
      <c r="AA79" s="79" t="s">
        <v>38</v>
      </c>
      <c r="AB79" s="79">
        <v>1685</v>
      </c>
      <c r="AC79" s="80">
        <v>44565</v>
      </c>
      <c r="AD79" s="651"/>
      <c r="AE79" s="585"/>
      <c r="AF79" s="77" t="s">
        <v>19</v>
      </c>
      <c r="AG79" s="78">
        <v>1000</v>
      </c>
      <c r="AH79" s="78"/>
      <c r="AI79" s="78">
        <v>11500</v>
      </c>
      <c r="AJ79" s="79" t="s">
        <v>44</v>
      </c>
      <c r="AK79" s="79">
        <v>3453</v>
      </c>
      <c r="AL79" s="80">
        <v>44926</v>
      </c>
      <c r="AM79" s="177">
        <f>AG91+AH91-AI91</f>
        <v>580</v>
      </c>
      <c r="AN79" s="178" t="s">
        <v>976</v>
      </c>
    </row>
    <row r="80" spans="1:40" ht="21" customHeight="1" x14ac:dyDescent="0.25">
      <c r="A80" s="82"/>
      <c r="B80" s="879" t="s">
        <v>139</v>
      </c>
      <c r="C80" s="77" t="s">
        <v>20</v>
      </c>
      <c r="D80" s="78">
        <v>1000</v>
      </c>
      <c r="E80" s="78">
        <f t="shared" si="4"/>
        <v>140</v>
      </c>
      <c r="F80" s="78">
        <v>0</v>
      </c>
      <c r="G80" s="79" t="s">
        <v>38</v>
      </c>
      <c r="H80" s="79" t="s">
        <v>38</v>
      </c>
      <c r="I80" s="80" t="s">
        <v>38</v>
      </c>
      <c r="J80" s="79"/>
      <c r="K80" s="81"/>
      <c r="L80" s="585"/>
      <c r="M80" s="77" t="s">
        <v>20</v>
      </c>
      <c r="N80" s="78">
        <v>1000</v>
      </c>
      <c r="O80" s="78">
        <f>O81+10</f>
        <v>20</v>
      </c>
      <c r="P80" s="78">
        <v>0</v>
      </c>
      <c r="Q80" s="79" t="s">
        <v>38</v>
      </c>
      <c r="R80" s="79" t="s">
        <v>38</v>
      </c>
      <c r="S80" s="80" t="s">
        <v>38</v>
      </c>
      <c r="T80" s="79"/>
      <c r="U80" s="81"/>
      <c r="V80" s="585"/>
      <c r="W80" s="77" t="s">
        <v>20</v>
      </c>
      <c r="X80" s="78">
        <v>1000</v>
      </c>
      <c r="Y80" s="78">
        <v>0</v>
      </c>
      <c r="Z80" s="78">
        <v>0</v>
      </c>
      <c r="AA80" s="79" t="s">
        <v>38</v>
      </c>
      <c r="AB80" s="79" t="s">
        <v>38</v>
      </c>
      <c r="AC80" s="80" t="s">
        <v>38</v>
      </c>
      <c r="AD80" s="558"/>
      <c r="AE80" s="585"/>
      <c r="AF80" s="77" t="s">
        <v>20</v>
      </c>
      <c r="AG80" s="78">
        <v>1000</v>
      </c>
      <c r="AH80" s="78"/>
      <c r="AI80" s="78"/>
      <c r="AJ80" s="79"/>
      <c r="AK80" s="79"/>
      <c r="AL80" s="80"/>
      <c r="AM80" s="180"/>
      <c r="AN80" s="179"/>
    </row>
    <row r="81" spans="1:40" x14ac:dyDescent="0.25">
      <c r="A81" s="82"/>
      <c r="B81" s="879"/>
      <c r="C81" s="77" t="s">
        <v>21</v>
      </c>
      <c r="D81" s="78">
        <v>1000</v>
      </c>
      <c r="E81" s="78">
        <f t="shared" si="4"/>
        <v>130</v>
      </c>
      <c r="F81" s="78">
        <v>0</v>
      </c>
      <c r="G81" s="79" t="s">
        <v>38</v>
      </c>
      <c r="H81" s="79" t="s">
        <v>38</v>
      </c>
      <c r="I81" s="80" t="s">
        <v>38</v>
      </c>
      <c r="J81" s="79"/>
      <c r="K81" s="81"/>
      <c r="L81" s="585"/>
      <c r="M81" s="77" t="s">
        <v>21</v>
      </c>
      <c r="N81" s="78">
        <v>1000</v>
      </c>
      <c r="O81" s="78">
        <f>O82+10</f>
        <v>10</v>
      </c>
      <c r="P81" s="78">
        <v>0</v>
      </c>
      <c r="Q81" s="79" t="s">
        <v>38</v>
      </c>
      <c r="R81" s="79" t="s">
        <v>38</v>
      </c>
      <c r="S81" s="80" t="s">
        <v>38</v>
      </c>
      <c r="T81" s="79"/>
      <c r="U81" s="81"/>
      <c r="V81" s="585"/>
      <c r="W81" s="77" t="s">
        <v>21</v>
      </c>
      <c r="X81" s="78">
        <v>1000</v>
      </c>
      <c r="Y81" s="78">
        <v>0</v>
      </c>
      <c r="Z81" s="78">
        <v>0</v>
      </c>
      <c r="AA81" s="79" t="s">
        <v>38</v>
      </c>
      <c r="AB81" s="79" t="s">
        <v>38</v>
      </c>
      <c r="AC81" s="80" t="s">
        <v>38</v>
      </c>
      <c r="AD81" s="558"/>
      <c r="AE81" s="585"/>
      <c r="AF81" s="77" t="s">
        <v>21</v>
      </c>
      <c r="AG81" s="78">
        <v>1000</v>
      </c>
      <c r="AH81" s="78"/>
      <c r="AI81" s="78"/>
      <c r="AJ81" s="79"/>
      <c r="AK81" s="79"/>
      <c r="AL81" s="80"/>
      <c r="AM81" s="794">
        <v>580</v>
      </c>
      <c r="AN81" s="179" t="s">
        <v>846</v>
      </c>
    </row>
    <row r="82" spans="1:40" x14ac:dyDescent="0.25">
      <c r="A82" s="82"/>
      <c r="B82" s="879"/>
      <c r="C82" s="77" t="s">
        <v>22</v>
      </c>
      <c r="D82" s="78">
        <v>1000</v>
      </c>
      <c r="E82" s="78">
        <f t="shared" si="4"/>
        <v>120</v>
      </c>
      <c r="F82" s="78">
        <v>0</v>
      </c>
      <c r="G82" s="79" t="s">
        <v>38</v>
      </c>
      <c r="H82" s="79" t="s">
        <v>38</v>
      </c>
      <c r="I82" s="80" t="s">
        <v>38</v>
      </c>
      <c r="J82" s="79"/>
      <c r="K82" s="81"/>
      <c r="L82" s="585"/>
      <c r="M82" s="77" t="s">
        <v>22</v>
      </c>
      <c r="N82" s="78">
        <v>1000</v>
      </c>
      <c r="O82" s="78">
        <v>0</v>
      </c>
      <c r="P82" s="78">
        <v>16120</v>
      </c>
      <c r="Q82" s="79" t="s">
        <v>38</v>
      </c>
      <c r="R82" s="79">
        <v>937</v>
      </c>
      <c r="S82" s="80">
        <v>44301</v>
      </c>
      <c r="T82" s="79"/>
      <c r="U82" s="81"/>
      <c r="V82" s="585"/>
      <c r="W82" s="77" t="s">
        <v>22</v>
      </c>
      <c r="X82" s="78">
        <v>1000</v>
      </c>
      <c r="Y82" s="78">
        <v>0</v>
      </c>
      <c r="Z82" s="78">
        <v>0</v>
      </c>
      <c r="AA82" s="79" t="s">
        <v>38</v>
      </c>
      <c r="AB82" s="79" t="s">
        <v>38</v>
      </c>
      <c r="AC82" s="80" t="s">
        <v>38</v>
      </c>
      <c r="AD82" s="558"/>
      <c r="AE82" s="585"/>
      <c r="AF82" s="77" t="s">
        <v>22</v>
      </c>
      <c r="AG82" s="78">
        <v>1000</v>
      </c>
      <c r="AH82" s="78"/>
      <c r="AI82" s="78"/>
      <c r="AJ82" s="79"/>
      <c r="AK82" s="79"/>
      <c r="AL82" s="80"/>
      <c r="AM82" s="180"/>
      <c r="AN82" s="179"/>
    </row>
    <row r="83" spans="1:40" x14ac:dyDescent="0.25">
      <c r="A83" s="82"/>
      <c r="B83" s="879"/>
      <c r="C83" s="77" t="s">
        <v>23</v>
      </c>
      <c r="D83" s="78">
        <v>1000</v>
      </c>
      <c r="E83" s="78">
        <f t="shared" si="4"/>
        <v>110</v>
      </c>
      <c r="F83" s="78">
        <v>0</v>
      </c>
      <c r="G83" s="79" t="s">
        <v>38</v>
      </c>
      <c r="H83" s="79" t="s">
        <v>38</v>
      </c>
      <c r="I83" s="80" t="s">
        <v>38</v>
      </c>
      <c r="J83" s="79"/>
      <c r="K83" s="81"/>
      <c r="L83" s="585"/>
      <c r="M83" s="77" t="s">
        <v>23</v>
      </c>
      <c r="N83" s="78">
        <v>1000</v>
      </c>
      <c r="O83" s="78">
        <v>0</v>
      </c>
      <c r="P83" s="78">
        <v>8000</v>
      </c>
      <c r="Q83" s="79" t="s">
        <v>38</v>
      </c>
      <c r="R83" s="79">
        <v>970</v>
      </c>
      <c r="S83" s="80">
        <v>44319</v>
      </c>
      <c r="T83" s="79"/>
      <c r="U83" s="81"/>
      <c r="V83" s="585"/>
      <c r="W83" s="77" t="s">
        <v>23</v>
      </c>
      <c r="X83" s="78">
        <v>1000</v>
      </c>
      <c r="Y83" s="78">
        <v>0</v>
      </c>
      <c r="Z83" s="78">
        <v>0</v>
      </c>
      <c r="AA83" s="79" t="s">
        <v>38</v>
      </c>
      <c r="AB83" s="79" t="s">
        <v>38</v>
      </c>
      <c r="AC83" s="80" t="s">
        <v>38</v>
      </c>
      <c r="AD83" s="558"/>
      <c r="AE83" s="585"/>
      <c r="AF83" s="77" t="s">
        <v>23</v>
      </c>
      <c r="AG83" s="78">
        <v>1000</v>
      </c>
      <c r="AH83" s="78"/>
      <c r="AI83" s="78"/>
      <c r="AJ83" s="79"/>
      <c r="AK83" s="79"/>
      <c r="AL83" s="80"/>
      <c r="AM83" s="180"/>
      <c r="AN83" s="179"/>
    </row>
    <row r="84" spans="1:40" x14ac:dyDescent="0.25">
      <c r="A84" s="82"/>
      <c r="B84" s="879"/>
      <c r="C84" s="77" t="s">
        <v>24</v>
      </c>
      <c r="D84" s="78">
        <v>1000</v>
      </c>
      <c r="E84" s="78">
        <f t="shared" si="4"/>
        <v>100</v>
      </c>
      <c r="F84" s="78">
        <v>0</v>
      </c>
      <c r="G84" s="79" t="s">
        <v>38</v>
      </c>
      <c r="H84" s="79" t="s">
        <v>38</v>
      </c>
      <c r="I84" s="80" t="s">
        <v>38</v>
      </c>
      <c r="J84" s="79"/>
      <c r="K84" s="81"/>
      <c r="L84" s="585"/>
      <c r="M84" s="77" t="s">
        <v>24</v>
      </c>
      <c r="N84" s="78">
        <v>1000</v>
      </c>
      <c r="O84" s="78">
        <v>0</v>
      </c>
      <c r="P84" s="78">
        <v>0</v>
      </c>
      <c r="Q84" s="79" t="s">
        <v>38</v>
      </c>
      <c r="R84" s="79" t="s">
        <v>38</v>
      </c>
      <c r="S84" s="80" t="s">
        <v>38</v>
      </c>
      <c r="T84" s="79"/>
      <c r="U84" s="81"/>
      <c r="V84" s="585"/>
      <c r="W84" s="77" t="s">
        <v>24</v>
      </c>
      <c r="X84" s="78">
        <v>1000</v>
      </c>
      <c r="Y84" s="78">
        <v>0</v>
      </c>
      <c r="Z84" s="78">
        <v>0</v>
      </c>
      <c r="AA84" s="79" t="s">
        <v>38</v>
      </c>
      <c r="AB84" s="79" t="s">
        <v>38</v>
      </c>
      <c r="AC84" s="80" t="s">
        <v>38</v>
      </c>
      <c r="AD84" s="558"/>
      <c r="AE84" s="585"/>
      <c r="AF84" s="77" t="s">
        <v>24</v>
      </c>
      <c r="AG84" s="78">
        <v>1000</v>
      </c>
      <c r="AH84" s="78"/>
      <c r="AI84" s="78"/>
      <c r="AJ84" s="79"/>
      <c r="AK84" s="79"/>
      <c r="AL84" s="80"/>
      <c r="AM84" s="180"/>
      <c r="AN84" s="179"/>
    </row>
    <row r="85" spans="1:40" x14ac:dyDescent="0.25">
      <c r="A85" s="82"/>
      <c r="B85" s="879"/>
      <c r="C85" s="77" t="s">
        <v>25</v>
      </c>
      <c r="D85" s="78">
        <v>1000</v>
      </c>
      <c r="E85" s="78">
        <f t="shared" si="4"/>
        <v>90</v>
      </c>
      <c r="F85" s="78">
        <v>0</v>
      </c>
      <c r="G85" s="79" t="s">
        <v>38</v>
      </c>
      <c r="H85" s="79" t="s">
        <v>38</v>
      </c>
      <c r="I85" s="80" t="s">
        <v>38</v>
      </c>
      <c r="J85" s="79"/>
      <c r="K85" s="81"/>
      <c r="L85" s="585"/>
      <c r="M85" s="77" t="s">
        <v>25</v>
      </c>
      <c r="N85" s="78">
        <v>1000</v>
      </c>
      <c r="O85" s="78">
        <v>0</v>
      </c>
      <c r="P85" s="78">
        <v>0</v>
      </c>
      <c r="Q85" s="79" t="s">
        <v>38</v>
      </c>
      <c r="R85" s="79" t="s">
        <v>38</v>
      </c>
      <c r="S85" s="80" t="s">
        <v>38</v>
      </c>
      <c r="T85" s="79"/>
      <c r="U85" s="81"/>
      <c r="V85" s="585"/>
      <c r="W85" s="77" t="s">
        <v>25</v>
      </c>
      <c r="X85" s="78">
        <v>1000</v>
      </c>
      <c r="Y85" s="78">
        <v>0</v>
      </c>
      <c r="Z85" s="78">
        <v>0</v>
      </c>
      <c r="AA85" s="79" t="s">
        <v>38</v>
      </c>
      <c r="AB85" s="79" t="s">
        <v>38</v>
      </c>
      <c r="AC85" s="80" t="s">
        <v>38</v>
      </c>
      <c r="AD85" s="558"/>
      <c r="AE85" s="585"/>
      <c r="AF85" s="77" t="s">
        <v>25</v>
      </c>
      <c r="AG85" s="78">
        <v>1000</v>
      </c>
      <c r="AH85" s="78"/>
      <c r="AI85" s="78"/>
      <c r="AJ85" s="79"/>
      <c r="AK85" s="79"/>
      <c r="AL85" s="80"/>
      <c r="AM85" s="180"/>
      <c r="AN85" s="179"/>
    </row>
    <row r="86" spans="1:40" x14ac:dyDescent="0.25">
      <c r="A86" s="82"/>
      <c r="B86" s="879"/>
      <c r="C86" s="77" t="s">
        <v>26</v>
      </c>
      <c r="D86" s="78">
        <v>1000</v>
      </c>
      <c r="E86" s="78">
        <f t="shared" si="4"/>
        <v>80</v>
      </c>
      <c r="F86" s="78">
        <v>0</v>
      </c>
      <c r="G86" s="79" t="s">
        <v>38</v>
      </c>
      <c r="H86" s="79" t="s">
        <v>38</v>
      </c>
      <c r="I86" s="80" t="s">
        <v>38</v>
      </c>
      <c r="J86" s="79"/>
      <c r="K86" s="81"/>
      <c r="L86" s="585"/>
      <c r="M86" s="77" t="s">
        <v>26</v>
      </c>
      <c r="N86" s="78">
        <v>1000</v>
      </c>
      <c r="O86" s="78">
        <v>0</v>
      </c>
      <c r="P86" s="78">
        <v>0</v>
      </c>
      <c r="Q86" s="79" t="s">
        <v>38</v>
      </c>
      <c r="R86" s="79" t="s">
        <v>38</v>
      </c>
      <c r="S86" s="80" t="s">
        <v>38</v>
      </c>
      <c r="T86" s="79"/>
      <c r="U86" s="81"/>
      <c r="V86" s="585"/>
      <c r="W86" s="77" t="s">
        <v>26</v>
      </c>
      <c r="X86" s="78">
        <v>1000</v>
      </c>
      <c r="Y86" s="78">
        <v>0</v>
      </c>
      <c r="Z86" s="78">
        <v>0</v>
      </c>
      <c r="AA86" s="79" t="s">
        <v>38</v>
      </c>
      <c r="AB86" s="79" t="s">
        <v>38</v>
      </c>
      <c r="AC86" s="80" t="s">
        <v>38</v>
      </c>
      <c r="AD86" s="558"/>
      <c r="AE86" s="585"/>
      <c r="AF86" s="77" t="s">
        <v>26</v>
      </c>
      <c r="AG86" s="78">
        <v>1000</v>
      </c>
      <c r="AH86" s="78"/>
      <c r="AI86" s="78"/>
      <c r="AJ86" s="79"/>
      <c r="AK86" s="79"/>
      <c r="AL86" s="80"/>
      <c r="AM86" s="180"/>
      <c r="AN86" s="179"/>
    </row>
    <row r="87" spans="1:40" x14ac:dyDescent="0.25">
      <c r="A87" s="82"/>
      <c r="B87" s="879"/>
      <c r="C87" s="77" t="s">
        <v>27</v>
      </c>
      <c r="D87" s="78">
        <v>1000</v>
      </c>
      <c r="E87" s="78">
        <f t="shared" si="4"/>
        <v>70</v>
      </c>
      <c r="F87" s="78">
        <v>0</v>
      </c>
      <c r="G87" s="79" t="s">
        <v>38</v>
      </c>
      <c r="H87" s="79" t="s">
        <v>38</v>
      </c>
      <c r="I87" s="80" t="s">
        <v>38</v>
      </c>
      <c r="J87" s="79"/>
      <c r="K87" s="81"/>
      <c r="L87" s="585"/>
      <c r="M87" s="77" t="s">
        <v>27</v>
      </c>
      <c r="N87" s="78">
        <v>1000</v>
      </c>
      <c r="O87" s="78">
        <v>0</v>
      </c>
      <c r="P87" s="78">
        <v>0</v>
      </c>
      <c r="Q87" s="79" t="s">
        <v>38</v>
      </c>
      <c r="R87" s="79" t="s">
        <v>38</v>
      </c>
      <c r="S87" s="80" t="s">
        <v>38</v>
      </c>
      <c r="T87" s="79"/>
      <c r="U87" s="81"/>
      <c r="V87" s="585"/>
      <c r="W87" s="77" t="s">
        <v>27</v>
      </c>
      <c r="X87" s="78">
        <v>1000</v>
      </c>
      <c r="Y87" s="78">
        <v>0</v>
      </c>
      <c r="Z87" s="78">
        <v>0</v>
      </c>
      <c r="AA87" s="79" t="s">
        <v>38</v>
      </c>
      <c r="AB87" s="79" t="s">
        <v>38</v>
      </c>
      <c r="AC87" s="80" t="s">
        <v>38</v>
      </c>
      <c r="AD87" s="558"/>
      <c r="AE87" s="585"/>
      <c r="AF87" s="77" t="s">
        <v>27</v>
      </c>
      <c r="AG87" s="78">
        <v>1000</v>
      </c>
      <c r="AH87" s="78"/>
      <c r="AI87" s="78"/>
      <c r="AJ87" s="79"/>
      <c r="AK87" s="79"/>
      <c r="AL87" s="80"/>
      <c r="AM87" s="180"/>
      <c r="AN87" s="179"/>
    </row>
    <row r="88" spans="1:40" x14ac:dyDescent="0.25">
      <c r="A88" s="82"/>
      <c r="B88" s="879"/>
      <c r="C88" s="77" t="s">
        <v>28</v>
      </c>
      <c r="D88" s="78">
        <v>1000</v>
      </c>
      <c r="E88" s="78">
        <f t="shared" si="4"/>
        <v>60</v>
      </c>
      <c r="F88" s="78">
        <v>0</v>
      </c>
      <c r="G88" s="79" t="s">
        <v>38</v>
      </c>
      <c r="H88" s="79" t="s">
        <v>38</v>
      </c>
      <c r="I88" s="80" t="s">
        <v>38</v>
      </c>
      <c r="J88" s="79"/>
      <c r="K88" s="81"/>
      <c r="L88" s="585"/>
      <c r="M88" s="77" t="s">
        <v>28</v>
      </c>
      <c r="N88" s="78">
        <v>1000</v>
      </c>
      <c r="O88" s="78">
        <v>0</v>
      </c>
      <c r="P88" s="78">
        <v>0</v>
      </c>
      <c r="Q88" s="79" t="s">
        <v>38</v>
      </c>
      <c r="R88" s="79" t="s">
        <v>38</v>
      </c>
      <c r="S88" s="80" t="s">
        <v>38</v>
      </c>
      <c r="T88" s="79"/>
      <c r="U88" s="81"/>
      <c r="V88" s="585"/>
      <c r="W88" s="77" t="s">
        <v>28</v>
      </c>
      <c r="X88" s="78">
        <v>1000</v>
      </c>
      <c r="Y88" s="78">
        <v>0</v>
      </c>
      <c r="Z88" s="78">
        <v>0</v>
      </c>
      <c r="AA88" s="79" t="s">
        <v>38</v>
      </c>
      <c r="AB88" s="79" t="s">
        <v>38</v>
      </c>
      <c r="AC88" s="80" t="s">
        <v>38</v>
      </c>
      <c r="AD88" s="558"/>
      <c r="AE88" s="585"/>
      <c r="AF88" s="77" t="s">
        <v>28</v>
      </c>
      <c r="AG88" s="78">
        <v>1000</v>
      </c>
      <c r="AH88" s="78"/>
      <c r="AI88" s="78"/>
      <c r="AJ88" s="79"/>
      <c r="AK88" s="79"/>
      <c r="AL88" s="80"/>
      <c r="AM88" s="180"/>
      <c r="AN88" s="179"/>
    </row>
    <row r="89" spans="1:40" x14ac:dyDescent="0.25">
      <c r="A89" s="82"/>
      <c r="B89" s="879"/>
      <c r="C89" s="77" t="s">
        <v>29</v>
      </c>
      <c r="D89" s="78">
        <v>1000</v>
      </c>
      <c r="E89" s="78">
        <f>E90+10</f>
        <v>50</v>
      </c>
      <c r="F89" s="78">
        <v>0</v>
      </c>
      <c r="G89" s="79" t="s">
        <v>38</v>
      </c>
      <c r="H89" s="79" t="s">
        <v>38</v>
      </c>
      <c r="I89" s="80" t="s">
        <v>38</v>
      </c>
      <c r="J89" s="79"/>
      <c r="K89" s="81"/>
      <c r="L89" s="585"/>
      <c r="M89" s="77" t="s">
        <v>29</v>
      </c>
      <c r="N89" s="78">
        <v>1000</v>
      </c>
      <c r="O89" s="78">
        <v>0</v>
      </c>
      <c r="P89" s="78">
        <v>0</v>
      </c>
      <c r="Q89" s="79" t="s">
        <v>38</v>
      </c>
      <c r="R89" s="79" t="s">
        <v>38</v>
      </c>
      <c r="S89" s="80" t="s">
        <v>38</v>
      </c>
      <c r="T89" s="79"/>
      <c r="U89" s="81"/>
      <c r="V89" s="585"/>
      <c r="W89" s="77" t="s">
        <v>29</v>
      </c>
      <c r="X89" s="78">
        <v>1000</v>
      </c>
      <c r="Y89" s="78">
        <v>0</v>
      </c>
      <c r="Z89" s="78">
        <v>0</v>
      </c>
      <c r="AA89" s="79" t="s">
        <v>38</v>
      </c>
      <c r="AB89" s="79" t="s">
        <v>38</v>
      </c>
      <c r="AC89" s="80" t="s">
        <v>38</v>
      </c>
      <c r="AD89" s="558"/>
      <c r="AE89" s="585"/>
      <c r="AF89" s="77" t="s">
        <v>29</v>
      </c>
      <c r="AG89" s="78">
        <v>1000</v>
      </c>
      <c r="AH89" s="78"/>
      <c r="AI89" s="78"/>
      <c r="AJ89" s="79"/>
      <c r="AK89" s="79"/>
      <c r="AL89" s="80"/>
      <c r="AM89" s="180"/>
      <c r="AN89" s="179"/>
    </row>
    <row r="90" spans="1:40" x14ac:dyDescent="0.25">
      <c r="A90" s="82"/>
      <c r="B90" s="879"/>
      <c r="C90" s="83" t="s">
        <v>30</v>
      </c>
      <c r="D90" s="84">
        <v>1000</v>
      </c>
      <c r="E90" s="78">
        <v>40</v>
      </c>
      <c r="F90" s="78">
        <v>0</v>
      </c>
      <c r="G90" s="79" t="s">
        <v>38</v>
      </c>
      <c r="H90" s="79" t="s">
        <v>38</v>
      </c>
      <c r="I90" s="80" t="s">
        <v>38</v>
      </c>
      <c r="J90" s="85"/>
      <c r="K90" s="86"/>
      <c r="L90" s="586"/>
      <c r="M90" s="83" t="s">
        <v>30</v>
      </c>
      <c r="N90" s="84">
        <v>1000</v>
      </c>
      <c r="O90" s="78">
        <v>0</v>
      </c>
      <c r="P90" s="78">
        <v>0</v>
      </c>
      <c r="Q90" s="79" t="s">
        <v>38</v>
      </c>
      <c r="R90" s="79" t="s">
        <v>38</v>
      </c>
      <c r="S90" s="80" t="s">
        <v>38</v>
      </c>
      <c r="T90" s="79"/>
      <c r="U90" s="81"/>
      <c r="V90" s="586"/>
      <c r="W90" s="83" t="s">
        <v>30</v>
      </c>
      <c r="X90" s="48">
        <v>500</v>
      </c>
      <c r="Y90" s="78">
        <v>0</v>
      </c>
      <c r="Z90" s="78">
        <v>0</v>
      </c>
      <c r="AA90" s="79" t="s">
        <v>38</v>
      </c>
      <c r="AB90" s="79" t="s">
        <v>38</v>
      </c>
      <c r="AC90" s="80" t="s">
        <v>38</v>
      </c>
      <c r="AD90" s="558"/>
      <c r="AE90" s="586"/>
      <c r="AF90" s="83" t="s">
        <v>30</v>
      </c>
      <c r="AG90" s="78"/>
      <c r="AH90" s="78"/>
      <c r="AI90" s="78"/>
      <c r="AJ90" s="79"/>
      <c r="AK90" s="79"/>
      <c r="AL90" s="80"/>
      <c r="AM90" s="181"/>
      <c r="AN90" s="182"/>
    </row>
    <row r="91" spans="1:40" ht="21" x14ac:dyDescent="0.25">
      <c r="A91" s="88"/>
      <c r="B91" s="880"/>
      <c r="C91" s="89"/>
      <c r="D91" s="90">
        <f>SUM(D79:D90)</f>
        <v>12000</v>
      </c>
      <c r="E91" s="90">
        <f>SUM(E79:E90)</f>
        <v>1140</v>
      </c>
      <c r="F91" s="90">
        <f>SUM(F79:F90)</f>
        <v>0</v>
      </c>
      <c r="G91" s="91"/>
      <c r="H91" s="91"/>
      <c r="I91" s="92"/>
      <c r="J91" s="91"/>
      <c r="K91" s="93"/>
      <c r="L91" s="587"/>
      <c r="M91" s="89"/>
      <c r="N91" s="90">
        <f>SUM(N78:N90)</f>
        <v>24000</v>
      </c>
      <c r="O91" s="90">
        <f>SUM(O78:O90)</f>
        <v>1200</v>
      </c>
      <c r="P91" s="90">
        <f>SUM(P78:P90)</f>
        <v>24120</v>
      </c>
      <c r="Q91" s="91"/>
      <c r="R91" s="91"/>
      <c r="S91" s="91"/>
      <c r="T91" s="91"/>
      <c r="U91" s="93"/>
      <c r="V91" s="587"/>
      <c r="W91" s="89"/>
      <c r="X91" s="90">
        <f>SUM(X78:X90)</f>
        <v>35500</v>
      </c>
      <c r="Y91" s="90">
        <f>SUM(Y78:Y90)</f>
        <v>1200</v>
      </c>
      <c r="Z91" s="90">
        <f>SUM(Z78:Z90)</f>
        <v>35620</v>
      </c>
      <c r="AA91" s="91"/>
      <c r="AB91" s="91"/>
      <c r="AC91" s="91"/>
      <c r="AD91" s="91"/>
      <c r="AE91" s="587"/>
      <c r="AF91" s="89"/>
      <c r="AG91" s="90">
        <f>SUM(AG78:AG90)</f>
        <v>46500</v>
      </c>
      <c r="AH91" s="90">
        <f>SUM(AH78:AH90)</f>
        <v>1200</v>
      </c>
      <c r="AI91" s="90">
        <f>SUM(AI78:AI90)</f>
        <v>47120</v>
      </c>
      <c r="AJ91" s="91"/>
      <c r="AK91" s="91"/>
      <c r="AL91" s="91"/>
      <c r="AM91" s="90"/>
      <c r="AN91" s="91"/>
    </row>
    <row r="92" spans="1:40" x14ac:dyDescent="0.25">
      <c r="B92" s="106"/>
      <c r="C92" s="65"/>
      <c r="D92" s="66"/>
      <c r="E92" s="66"/>
      <c r="F92" s="66"/>
      <c r="G92" s="67"/>
      <c r="H92" s="67"/>
      <c r="I92" s="68"/>
      <c r="J92" s="67"/>
      <c r="K92" s="67"/>
      <c r="L92" s="588"/>
      <c r="M92" s="67"/>
      <c r="N92" s="66"/>
      <c r="O92" s="66"/>
      <c r="P92" s="66"/>
      <c r="Q92" s="67"/>
      <c r="R92" s="67"/>
      <c r="S92" s="67"/>
      <c r="T92" s="67"/>
      <c r="U92" s="67"/>
      <c r="V92" s="588"/>
      <c r="W92" s="67"/>
      <c r="X92" s="66"/>
      <c r="Y92" s="66"/>
      <c r="Z92" s="66"/>
      <c r="AA92" s="67"/>
      <c r="AB92" s="67"/>
      <c r="AC92" s="67"/>
      <c r="AD92" s="67"/>
      <c r="AE92" s="588"/>
      <c r="AF92" s="67"/>
      <c r="AG92" s="66"/>
      <c r="AH92" s="66"/>
      <c r="AI92" s="66"/>
      <c r="AJ92" s="67"/>
      <c r="AK92" s="67"/>
      <c r="AL92" s="67"/>
      <c r="AM92" s="777"/>
      <c r="AN92" s="123"/>
    </row>
    <row r="93" spans="1:40" ht="21" x14ac:dyDescent="0.25">
      <c r="B93" s="107"/>
      <c r="C93" s="70"/>
      <c r="D93" s="71"/>
      <c r="E93" s="72"/>
      <c r="F93" s="73"/>
      <c r="G93" s="72"/>
      <c r="H93" s="73"/>
      <c r="I93" s="73"/>
      <c r="J93" s="73"/>
      <c r="K93" s="74"/>
      <c r="L93" s="584"/>
      <c r="M93" s="75" t="s">
        <v>42</v>
      </c>
      <c r="N93" s="76">
        <f>D106</f>
        <v>12000</v>
      </c>
      <c r="O93" s="76">
        <f>E106</f>
        <v>70</v>
      </c>
      <c r="P93" s="76">
        <f>F106</f>
        <v>12000</v>
      </c>
      <c r="Q93" s="72"/>
      <c r="R93" s="73"/>
      <c r="S93" s="73"/>
      <c r="T93" s="73"/>
      <c r="U93" s="74"/>
      <c r="V93" s="584"/>
      <c r="W93" s="75" t="s">
        <v>42</v>
      </c>
      <c r="X93" s="76">
        <f>N106</f>
        <v>23500</v>
      </c>
      <c r="Y93" s="76">
        <f>O106</f>
        <v>70</v>
      </c>
      <c r="Z93" s="76">
        <f>P106</f>
        <v>23500</v>
      </c>
      <c r="AA93" s="72"/>
      <c r="AB93" s="73"/>
      <c r="AC93" s="73"/>
      <c r="AD93" s="73"/>
      <c r="AE93" s="584"/>
      <c r="AF93" s="75" t="s">
        <v>42</v>
      </c>
      <c r="AG93" s="76">
        <f>X106</f>
        <v>35000</v>
      </c>
      <c r="AH93" s="76">
        <f>Y106</f>
        <v>70</v>
      </c>
      <c r="AI93" s="76">
        <f>Z106</f>
        <v>35000</v>
      </c>
      <c r="AJ93" s="72"/>
      <c r="AK93" s="73"/>
      <c r="AL93" s="73"/>
      <c r="AM93" s="776" t="s">
        <v>221</v>
      </c>
      <c r="AN93" s="183" t="s">
        <v>36</v>
      </c>
    </row>
    <row r="94" spans="1:40" x14ac:dyDescent="0.25">
      <c r="A94" s="97" t="s">
        <v>134</v>
      </c>
      <c r="B94" s="108">
        <v>119</v>
      </c>
      <c r="C94" s="77" t="s">
        <v>19</v>
      </c>
      <c r="D94" s="78">
        <v>1000</v>
      </c>
      <c r="E94" s="78">
        <f>E95+10</f>
        <v>30</v>
      </c>
      <c r="F94" s="78">
        <v>0</v>
      </c>
      <c r="G94" s="79" t="s">
        <v>38</v>
      </c>
      <c r="H94" s="79" t="s">
        <v>38</v>
      </c>
      <c r="I94" s="80" t="s">
        <v>38</v>
      </c>
      <c r="J94" s="79"/>
      <c r="K94" s="81"/>
      <c r="L94" s="589"/>
      <c r="M94" s="77" t="s">
        <v>19</v>
      </c>
      <c r="N94" s="78">
        <v>1000</v>
      </c>
      <c r="O94" s="78">
        <v>0</v>
      </c>
      <c r="P94" s="78">
        <v>11500</v>
      </c>
      <c r="Q94" s="79" t="s">
        <v>38</v>
      </c>
      <c r="R94" s="79">
        <v>766</v>
      </c>
      <c r="S94" s="80">
        <v>44219</v>
      </c>
      <c r="T94" s="79"/>
      <c r="U94" s="81"/>
      <c r="V94" s="589"/>
      <c r="W94" s="77" t="s">
        <v>19</v>
      </c>
      <c r="X94" s="78">
        <v>1000</v>
      </c>
      <c r="Y94" s="78">
        <v>0</v>
      </c>
      <c r="Z94" s="78">
        <v>11500</v>
      </c>
      <c r="AA94" s="79" t="s">
        <v>44</v>
      </c>
      <c r="AB94" s="79">
        <v>1813</v>
      </c>
      <c r="AC94" s="80">
        <v>44570</v>
      </c>
      <c r="AD94" s="651"/>
      <c r="AE94" s="589"/>
      <c r="AF94" s="77" t="s">
        <v>19</v>
      </c>
      <c r="AG94" s="78">
        <v>1000</v>
      </c>
      <c r="AH94" s="78"/>
      <c r="AI94" s="78">
        <v>3000</v>
      </c>
      <c r="AJ94" s="79" t="s">
        <v>50</v>
      </c>
      <c r="AK94" s="79">
        <v>3248</v>
      </c>
      <c r="AL94" s="80">
        <v>44931</v>
      </c>
      <c r="AM94" s="177">
        <f>AG106+AH106-AI106</f>
        <v>10</v>
      </c>
      <c r="AN94" s="178" t="s">
        <v>979</v>
      </c>
    </row>
    <row r="95" spans="1:40" ht="21" customHeight="1" x14ac:dyDescent="0.25">
      <c r="A95" s="82"/>
      <c r="B95" s="879" t="s">
        <v>138</v>
      </c>
      <c r="C95" s="77" t="s">
        <v>20</v>
      </c>
      <c r="D95" s="78">
        <v>1000</v>
      </c>
      <c r="E95" s="78">
        <f>E96+10</f>
        <v>20</v>
      </c>
      <c r="F95" s="78">
        <v>0</v>
      </c>
      <c r="G95" s="79" t="s">
        <v>38</v>
      </c>
      <c r="H95" s="79" t="s">
        <v>38</v>
      </c>
      <c r="I95" s="80" t="s">
        <v>38</v>
      </c>
      <c r="J95" s="79"/>
      <c r="K95" s="81"/>
      <c r="L95" s="589"/>
      <c r="M95" s="77" t="s">
        <v>20</v>
      </c>
      <c r="N95" s="78">
        <v>1000</v>
      </c>
      <c r="O95" s="78">
        <v>0</v>
      </c>
      <c r="P95" s="78">
        <v>0</v>
      </c>
      <c r="Q95" s="79" t="s">
        <v>38</v>
      </c>
      <c r="R95" s="79" t="s">
        <v>38</v>
      </c>
      <c r="S95" s="80" t="s">
        <v>38</v>
      </c>
      <c r="T95" s="79"/>
      <c r="U95" s="81"/>
      <c r="V95" s="589"/>
      <c r="W95" s="77" t="s">
        <v>20</v>
      </c>
      <c r="X95" s="78">
        <v>1000</v>
      </c>
      <c r="Y95" s="78">
        <v>0</v>
      </c>
      <c r="Z95" s="78">
        <v>0</v>
      </c>
      <c r="AA95" s="79" t="s">
        <v>38</v>
      </c>
      <c r="AB95" s="79" t="s">
        <v>38</v>
      </c>
      <c r="AC95" s="80" t="s">
        <v>38</v>
      </c>
      <c r="AD95" s="558"/>
      <c r="AE95" s="589"/>
      <c r="AF95" s="77" t="s">
        <v>20</v>
      </c>
      <c r="AG95" s="78">
        <v>1000</v>
      </c>
      <c r="AH95" s="78"/>
      <c r="AI95" s="78"/>
      <c r="AJ95" s="79"/>
      <c r="AK95" s="79"/>
      <c r="AL95" s="80"/>
      <c r="AM95" s="180"/>
      <c r="AN95" s="179"/>
    </row>
    <row r="96" spans="1:40" x14ac:dyDescent="0.25">
      <c r="A96" s="82"/>
      <c r="B96" s="879"/>
      <c r="C96" s="77" t="s">
        <v>21</v>
      </c>
      <c r="D96" s="78">
        <v>1000</v>
      </c>
      <c r="E96" s="78">
        <f>E97+10</f>
        <v>10</v>
      </c>
      <c r="F96" s="78">
        <v>0</v>
      </c>
      <c r="G96" s="79" t="s">
        <v>38</v>
      </c>
      <c r="H96" s="79" t="s">
        <v>38</v>
      </c>
      <c r="I96" s="80" t="s">
        <v>38</v>
      </c>
      <c r="J96" s="79"/>
      <c r="K96" s="81"/>
      <c r="L96" s="589"/>
      <c r="M96" s="77" t="s">
        <v>21</v>
      </c>
      <c r="N96" s="78">
        <v>1000</v>
      </c>
      <c r="O96" s="78">
        <v>0</v>
      </c>
      <c r="P96" s="78">
        <v>0</v>
      </c>
      <c r="Q96" s="79" t="s">
        <v>38</v>
      </c>
      <c r="R96" s="79" t="s">
        <v>38</v>
      </c>
      <c r="S96" s="80" t="s">
        <v>38</v>
      </c>
      <c r="T96" s="79"/>
      <c r="U96" s="81"/>
      <c r="V96" s="589"/>
      <c r="W96" s="77" t="s">
        <v>21</v>
      </c>
      <c r="X96" s="78">
        <v>1000</v>
      </c>
      <c r="Y96" s="78">
        <v>0</v>
      </c>
      <c r="Z96" s="78">
        <v>0</v>
      </c>
      <c r="AA96" s="79" t="s">
        <v>38</v>
      </c>
      <c r="AB96" s="79" t="s">
        <v>38</v>
      </c>
      <c r="AC96" s="80" t="s">
        <v>38</v>
      </c>
      <c r="AD96" s="558"/>
      <c r="AE96" s="589"/>
      <c r="AF96" s="77" t="s">
        <v>21</v>
      </c>
      <c r="AG96" s="78">
        <v>1000</v>
      </c>
      <c r="AH96" s="78"/>
      <c r="AI96" s="78"/>
      <c r="AJ96" s="79"/>
      <c r="AK96" s="79"/>
      <c r="AL96" s="80"/>
      <c r="AM96" s="180"/>
      <c r="AN96" s="179"/>
    </row>
    <row r="97" spans="1:40" x14ac:dyDescent="0.25">
      <c r="A97" s="82"/>
      <c r="B97" s="879"/>
      <c r="C97" s="77" t="s">
        <v>22</v>
      </c>
      <c r="D97" s="78">
        <v>1000</v>
      </c>
      <c r="E97" s="78">
        <v>0</v>
      </c>
      <c r="F97" s="78">
        <v>6000</v>
      </c>
      <c r="G97" s="79" t="s">
        <v>38</v>
      </c>
      <c r="H97" s="79">
        <v>203</v>
      </c>
      <c r="I97" s="80">
        <v>43943</v>
      </c>
      <c r="J97" s="79"/>
      <c r="K97" s="81"/>
      <c r="L97" s="585"/>
      <c r="M97" s="77" t="s">
        <v>22</v>
      </c>
      <c r="N97" s="78">
        <v>1000</v>
      </c>
      <c r="O97" s="78">
        <v>0</v>
      </c>
      <c r="P97" s="78">
        <v>0</v>
      </c>
      <c r="Q97" s="79" t="s">
        <v>38</v>
      </c>
      <c r="R97" s="79" t="s">
        <v>38</v>
      </c>
      <c r="S97" s="80" t="s">
        <v>38</v>
      </c>
      <c r="T97" s="79"/>
      <c r="U97" s="81"/>
      <c r="V97" s="585"/>
      <c r="W97" s="77" t="s">
        <v>22</v>
      </c>
      <c r="X97" s="78">
        <v>1000</v>
      </c>
      <c r="Y97" s="78">
        <v>0</v>
      </c>
      <c r="Z97" s="78">
        <v>0</v>
      </c>
      <c r="AA97" s="79" t="s">
        <v>38</v>
      </c>
      <c r="AB97" s="79" t="s">
        <v>38</v>
      </c>
      <c r="AC97" s="80" t="s">
        <v>38</v>
      </c>
      <c r="AD97" s="558"/>
      <c r="AE97" s="585"/>
      <c r="AF97" s="77" t="s">
        <v>22</v>
      </c>
      <c r="AG97" s="78">
        <v>1000</v>
      </c>
      <c r="AH97" s="78"/>
      <c r="AI97" s="78">
        <v>3000</v>
      </c>
      <c r="AJ97" s="79" t="s">
        <v>47</v>
      </c>
      <c r="AK97" s="79">
        <v>3631</v>
      </c>
      <c r="AL97" s="80">
        <v>45026</v>
      </c>
      <c r="AM97" s="180"/>
      <c r="AN97" s="179"/>
    </row>
    <row r="98" spans="1:40" x14ac:dyDescent="0.25">
      <c r="A98" s="82"/>
      <c r="B98" s="879"/>
      <c r="C98" s="77" t="s">
        <v>23</v>
      </c>
      <c r="D98" s="78">
        <v>1000</v>
      </c>
      <c r="E98" s="78">
        <v>0</v>
      </c>
      <c r="F98" s="78">
        <v>0</v>
      </c>
      <c r="G98" s="79" t="s">
        <v>38</v>
      </c>
      <c r="H98" s="79" t="s">
        <v>38</v>
      </c>
      <c r="I98" s="80" t="s">
        <v>38</v>
      </c>
      <c r="J98" s="79"/>
      <c r="K98" s="81"/>
      <c r="L98" s="589"/>
      <c r="M98" s="77" t="s">
        <v>23</v>
      </c>
      <c r="N98" s="78">
        <v>1000</v>
      </c>
      <c r="O98" s="78">
        <v>0</v>
      </c>
      <c r="P98" s="78">
        <v>0</v>
      </c>
      <c r="Q98" s="79" t="s">
        <v>38</v>
      </c>
      <c r="R98" s="79" t="s">
        <v>38</v>
      </c>
      <c r="S98" s="80" t="s">
        <v>38</v>
      </c>
      <c r="T98" s="79"/>
      <c r="U98" s="81"/>
      <c r="V98" s="589"/>
      <c r="W98" s="77" t="s">
        <v>23</v>
      </c>
      <c r="X98" s="78">
        <v>1000</v>
      </c>
      <c r="Y98" s="78">
        <v>0</v>
      </c>
      <c r="Z98" s="78">
        <v>0</v>
      </c>
      <c r="AA98" s="79" t="s">
        <v>38</v>
      </c>
      <c r="AB98" s="79" t="s">
        <v>38</v>
      </c>
      <c r="AC98" s="80" t="s">
        <v>38</v>
      </c>
      <c r="AD98" s="558"/>
      <c r="AE98" s="589"/>
      <c r="AF98" s="77" t="s">
        <v>23</v>
      </c>
      <c r="AG98" s="78">
        <v>1000</v>
      </c>
      <c r="AH98" s="78"/>
      <c r="AI98" s="78">
        <v>70</v>
      </c>
      <c r="AJ98" s="79" t="s">
        <v>942</v>
      </c>
      <c r="AK98" s="79">
        <v>3674</v>
      </c>
      <c r="AL98" s="80">
        <v>45029</v>
      </c>
      <c r="AM98" s="180"/>
      <c r="AN98" s="179"/>
    </row>
    <row r="99" spans="1:40" x14ac:dyDescent="0.25">
      <c r="A99" s="82"/>
      <c r="B99" s="879"/>
      <c r="C99" s="77" t="s">
        <v>24</v>
      </c>
      <c r="D99" s="78">
        <v>1000</v>
      </c>
      <c r="E99" s="78">
        <v>0</v>
      </c>
      <c r="F99" s="78">
        <v>0</v>
      </c>
      <c r="G99" s="79" t="s">
        <v>38</v>
      </c>
      <c r="H99" s="79" t="s">
        <v>38</v>
      </c>
      <c r="I99" s="80" t="s">
        <v>38</v>
      </c>
      <c r="J99" s="79"/>
      <c r="K99" s="81"/>
      <c r="L99" s="589"/>
      <c r="M99" s="77" t="s">
        <v>24</v>
      </c>
      <c r="N99" s="78">
        <v>1000</v>
      </c>
      <c r="O99" s="78">
        <v>0</v>
      </c>
      <c r="P99" s="78">
        <v>0</v>
      </c>
      <c r="Q99" s="79" t="s">
        <v>38</v>
      </c>
      <c r="R99" s="79" t="s">
        <v>38</v>
      </c>
      <c r="S99" s="80" t="s">
        <v>38</v>
      </c>
      <c r="T99" s="79"/>
      <c r="U99" s="81"/>
      <c r="V99" s="589"/>
      <c r="W99" s="77" t="s">
        <v>24</v>
      </c>
      <c r="X99" s="78">
        <v>1000</v>
      </c>
      <c r="Y99" s="78">
        <v>0</v>
      </c>
      <c r="Z99" s="78">
        <v>0</v>
      </c>
      <c r="AA99" s="79" t="s">
        <v>38</v>
      </c>
      <c r="AB99" s="79" t="s">
        <v>38</v>
      </c>
      <c r="AC99" s="80" t="s">
        <v>38</v>
      </c>
      <c r="AD99" s="558"/>
      <c r="AE99" s="589"/>
      <c r="AF99" s="77" t="s">
        <v>24</v>
      </c>
      <c r="AG99" s="78">
        <v>1000</v>
      </c>
      <c r="AH99" s="78"/>
      <c r="AI99" s="78"/>
      <c r="AJ99" s="79"/>
      <c r="AK99" s="79"/>
      <c r="AL99" s="80"/>
      <c r="AM99" s="180"/>
      <c r="AN99" s="179"/>
    </row>
    <row r="100" spans="1:40" x14ac:dyDescent="0.25">
      <c r="A100" s="82"/>
      <c r="B100" s="879"/>
      <c r="C100" s="77" t="s">
        <v>25</v>
      </c>
      <c r="D100" s="78">
        <v>1000</v>
      </c>
      <c r="E100" s="78">
        <v>10</v>
      </c>
      <c r="F100" s="78">
        <v>0</v>
      </c>
      <c r="G100" s="79" t="s">
        <v>38</v>
      </c>
      <c r="H100" s="79" t="s">
        <v>38</v>
      </c>
      <c r="I100" s="80" t="s">
        <v>38</v>
      </c>
      <c r="J100" s="79"/>
      <c r="K100" s="81"/>
      <c r="L100" s="589"/>
      <c r="M100" s="77" t="s">
        <v>25</v>
      </c>
      <c r="N100" s="78">
        <v>1000</v>
      </c>
      <c r="O100" s="78">
        <v>0</v>
      </c>
      <c r="P100" s="78">
        <v>0</v>
      </c>
      <c r="Q100" s="79" t="s">
        <v>38</v>
      </c>
      <c r="R100" s="79" t="s">
        <v>38</v>
      </c>
      <c r="S100" s="80" t="s">
        <v>38</v>
      </c>
      <c r="T100" s="79"/>
      <c r="U100" s="81"/>
      <c r="V100" s="589"/>
      <c r="W100" s="77" t="s">
        <v>25</v>
      </c>
      <c r="X100" s="78">
        <v>1000</v>
      </c>
      <c r="Y100" s="78">
        <v>0</v>
      </c>
      <c r="Z100" s="78">
        <v>0</v>
      </c>
      <c r="AA100" s="79" t="s">
        <v>38</v>
      </c>
      <c r="AB100" s="79" t="s">
        <v>38</v>
      </c>
      <c r="AC100" s="80" t="s">
        <v>38</v>
      </c>
      <c r="AD100" s="558"/>
      <c r="AE100" s="589"/>
      <c r="AF100" s="77" t="s">
        <v>25</v>
      </c>
      <c r="AG100" s="78">
        <v>1000</v>
      </c>
      <c r="AH100" s="78">
        <v>10</v>
      </c>
      <c r="AI100" s="78"/>
      <c r="AJ100" s="79"/>
      <c r="AK100" s="79"/>
      <c r="AL100" s="80"/>
      <c r="AM100" s="180"/>
      <c r="AN100" s="179"/>
    </row>
    <row r="101" spans="1:40" x14ac:dyDescent="0.25">
      <c r="A101" s="82"/>
      <c r="B101" s="879"/>
      <c r="C101" s="77" t="s">
        <v>26</v>
      </c>
      <c r="D101" s="78">
        <v>1000</v>
      </c>
      <c r="E101" s="78">
        <v>0</v>
      </c>
      <c r="F101" s="78">
        <v>6000</v>
      </c>
      <c r="G101" s="79" t="s">
        <v>38</v>
      </c>
      <c r="H101" s="79">
        <v>388</v>
      </c>
      <c r="I101" s="80">
        <v>44048</v>
      </c>
      <c r="J101" s="79"/>
      <c r="K101" s="81"/>
      <c r="L101" s="585"/>
      <c r="M101" s="77" t="s">
        <v>26</v>
      </c>
      <c r="N101" s="78">
        <v>1000</v>
      </c>
      <c r="O101" s="78">
        <v>0</v>
      </c>
      <c r="P101" s="78">
        <v>0</v>
      </c>
      <c r="Q101" s="79" t="s">
        <v>38</v>
      </c>
      <c r="R101" s="79" t="s">
        <v>38</v>
      </c>
      <c r="S101" s="80" t="s">
        <v>38</v>
      </c>
      <c r="T101" s="79"/>
      <c r="U101" s="81"/>
      <c r="V101" s="585"/>
      <c r="W101" s="77" t="s">
        <v>26</v>
      </c>
      <c r="X101" s="78">
        <v>1000</v>
      </c>
      <c r="Y101" s="78">
        <v>0</v>
      </c>
      <c r="Z101" s="78">
        <v>0</v>
      </c>
      <c r="AA101" s="79" t="s">
        <v>38</v>
      </c>
      <c r="AB101" s="79" t="s">
        <v>38</v>
      </c>
      <c r="AC101" s="80" t="s">
        <v>38</v>
      </c>
      <c r="AD101" s="558"/>
      <c r="AE101" s="585"/>
      <c r="AF101" s="77" t="s">
        <v>26</v>
      </c>
      <c r="AG101" s="78">
        <v>1000</v>
      </c>
      <c r="AH101" s="78"/>
      <c r="AI101" s="78">
        <v>3000</v>
      </c>
      <c r="AJ101" s="79" t="s">
        <v>47</v>
      </c>
      <c r="AK101" s="79">
        <v>4087</v>
      </c>
      <c r="AL101" s="80">
        <v>45139</v>
      </c>
      <c r="AM101" s="180"/>
      <c r="AN101" s="179"/>
    </row>
    <row r="102" spans="1:40" x14ac:dyDescent="0.25">
      <c r="A102" s="82"/>
      <c r="B102" s="879"/>
      <c r="C102" s="77" t="s">
        <v>27</v>
      </c>
      <c r="D102" s="78">
        <v>1000</v>
      </c>
      <c r="E102" s="78">
        <v>0</v>
      </c>
      <c r="F102" s="78">
        <v>0</v>
      </c>
      <c r="G102" s="79" t="s">
        <v>38</v>
      </c>
      <c r="H102" s="79" t="s">
        <v>38</v>
      </c>
      <c r="I102" s="80" t="s">
        <v>38</v>
      </c>
      <c r="J102" s="79"/>
      <c r="K102" s="81"/>
      <c r="L102" s="589"/>
      <c r="M102" s="77" t="s">
        <v>27</v>
      </c>
      <c r="N102" s="78">
        <v>1000</v>
      </c>
      <c r="O102" s="78">
        <v>0</v>
      </c>
      <c r="P102" s="78">
        <v>0</v>
      </c>
      <c r="Q102" s="79" t="s">
        <v>38</v>
      </c>
      <c r="R102" s="79" t="s">
        <v>38</v>
      </c>
      <c r="S102" s="80" t="s">
        <v>38</v>
      </c>
      <c r="T102" s="79"/>
      <c r="U102" s="81"/>
      <c r="V102" s="589"/>
      <c r="W102" s="77" t="s">
        <v>27</v>
      </c>
      <c r="X102" s="78">
        <v>1000</v>
      </c>
      <c r="Y102" s="78">
        <v>0</v>
      </c>
      <c r="Z102" s="78">
        <v>0</v>
      </c>
      <c r="AA102" s="79" t="s">
        <v>38</v>
      </c>
      <c r="AB102" s="79" t="s">
        <v>38</v>
      </c>
      <c r="AC102" s="80" t="s">
        <v>38</v>
      </c>
      <c r="AD102" s="558"/>
      <c r="AE102" s="589"/>
      <c r="AF102" s="77" t="s">
        <v>27</v>
      </c>
      <c r="AG102" s="78">
        <v>1000</v>
      </c>
      <c r="AH102" s="78"/>
      <c r="AI102" s="78"/>
      <c r="AJ102" s="79"/>
      <c r="AK102" s="79"/>
      <c r="AL102" s="80"/>
      <c r="AM102" s="180"/>
      <c r="AN102" s="179"/>
    </row>
    <row r="103" spans="1:40" x14ac:dyDescent="0.25">
      <c r="A103" s="82"/>
      <c r="B103" s="879"/>
      <c r="C103" s="77" t="s">
        <v>28</v>
      </c>
      <c r="D103" s="78">
        <v>1000</v>
      </c>
      <c r="E103" s="78">
        <v>0</v>
      </c>
      <c r="F103" s="78">
        <v>0</v>
      </c>
      <c r="G103" s="79" t="s">
        <v>38</v>
      </c>
      <c r="H103" s="79" t="s">
        <v>38</v>
      </c>
      <c r="I103" s="80" t="s">
        <v>38</v>
      </c>
      <c r="J103" s="79"/>
      <c r="K103" s="81"/>
      <c r="L103" s="585"/>
      <c r="M103" s="77" t="s">
        <v>28</v>
      </c>
      <c r="N103" s="78">
        <v>1000</v>
      </c>
      <c r="O103" s="78">
        <v>0</v>
      </c>
      <c r="P103" s="78">
        <v>0</v>
      </c>
      <c r="Q103" s="79" t="s">
        <v>38</v>
      </c>
      <c r="R103" s="79" t="s">
        <v>38</v>
      </c>
      <c r="S103" s="80" t="s">
        <v>38</v>
      </c>
      <c r="T103" s="79"/>
      <c r="U103" s="81"/>
      <c r="V103" s="585"/>
      <c r="W103" s="77" t="s">
        <v>28</v>
      </c>
      <c r="X103" s="78">
        <v>1000</v>
      </c>
      <c r="Y103" s="78">
        <v>0</v>
      </c>
      <c r="Z103" s="78">
        <v>0</v>
      </c>
      <c r="AA103" s="79" t="s">
        <v>38</v>
      </c>
      <c r="AB103" s="79" t="s">
        <v>38</v>
      </c>
      <c r="AC103" s="80" t="s">
        <v>38</v>
      </c>
      <c r="AD103" s="558"/>
      <c r="AE103" s="585"/>
      <c r="AF103" s="77" t="s">
        <v>28</v>
      </c>
      <c r="AG103" s="78"/>
      <c r="AH103" s="78"/>
      <c r="AI103" s="78"/>
      <c r="AJ103" s="79"/>
      <c r="AK103" s="79"/>
      <c r="AL103" s="80"/>
      <c r="AM103" s="180"/>
      <c r="AN103" s="179"/>
    </row>
    <row r="104" spans="1:40" x14ac:dyDescent="0.25">
      <c r="A104" s="82"/>
      <c r="B104" s="879"/>
      <c r="C104" s="77" t="s">
        <v>29</v>
      </c>
      <c r="D104" s="78">
        <v>1000</v>
      </c>
      <c r="E104" s="78">
        <v>0</v>
      </c>
      <c r="F104" s="78">
        <v>0</v>
      </c>
      <c r="G104" s="79" t="s">
        <v>38</v>
      </c>
      <c r="H104" s="79" t="s">
        <v>38</v>
      </c>
      <c r="I104" s="80" t="s">
        <v>38</v>
      </c>
      <c r="J104" s="79"/>
      <c r="K104" s="81"/>
      <c r="L104" s="585"/>
      <c r="M104" s="77" t="s">
        <v>29</v>
      </c>
      <c r="N104" s="78">
        <v>1000</v>
      </c>
      <c r="O104" s="78">
        <v>0</v>
      </c>
      <c r="P104" s="78">
        <v>0</v>
      </c>
      <c r="Q104" s="79" t="s">
        <v>38</v>
      </c>
      <c r="R104" s="79" t="s">
        <v>38</v>
      </c>
      <c r="S104" s="80" t="s">
        <v>38</v>
      </c>
      <c r="T104" s="79"/>
      <c r="U104" s="81"/>
      <c r="V104" s="585"/>
      <c r="W104" s="77" t="s">
        <v>29</v>
      </c>
      <c r="X104" s="78">
        <v>1000</v>
      </c>
      <c r="Y104" s="78">
        <v>0</v>
      </c>
      <c r="Z104" s="78">
        <v>0</v>
      </c>
      <c r="AA104" s="79" t="s">
        <v>38</v>
      </c>
      <c r="AB104" s="79" t="s">
        <v>38</v>
      </c>
      <c r="AC104" s="80" t="s">
        <v>38</v>
      </c>
      <c r="AD104" s="558"/>
      <c r="AE104" s="585"/>
      <c r="AF104" s="77" t="s">
        <v>29</v>
      </c>
      <c r="AG104" s="78"/>
      <c r="AH104" s="78"/>
      <c r="AI104" s="78"/>
      <c r="AJ104" s="79"/>
      <c r="AK104" s="79"/>
      <c r="AL104" s="80"/>
      <c r="AM104" s="180"/>
      <c r="AN104" s="179"/>
    </row>
    <row r="105" spans="1:40" x14ac:dyDescent="0.25">
      <c r="A105" s="82"/>
      <c r="B105" s="879"/>
      <c r="C105" s="83" t="s">
        <v>30</v>
      </c>
      <c r="D105" s="84">
        <v>1000</v>
      </c>
      <c r="E105" s="78">
        <v>0</v>
      </c>
      <c r="F105" s="78">
        <v>0</v>
      </c>
      <c r="G105" s="79" t="s">
        <v>38</v>
      </c>
      <c r="H105" s="79" t="s">
        <v>38</v>
      </c>
      <c r="I105" s="80" t="s">
        <v>38</v>
      </c>
      <c r="J105" s="85"/>
      <c r="K105" s="86"/>
      <c r="L105" s="586"/>
      <c r="M105" s="83" t="s">
        <v>30</v>
      </c>
      <c r="N105" s="42">
        <v>500</v>
      </c>
      <c r="O105" s="78">
        <v>0</v>
      </c>
      <c r="P105" s="78">
        <v>0</v>
      </c>
      <c r="Q105" s="79" t="s">
        <v>38</v>
      </c>
      <c r="R105" s="79" t="s">
        <v>38</v>
      </c>
      <c r="S105" s="80" t="s">
        <v>38</v>
      </c>
      <c r="T105" s="79"/>
      <c r="U105" s="81"/>
      <c r="V105" s="586"/>
      <c r="W105" s="83" t="s">
        <v>30</v>
      </c>
      <c r="X105" s="48">
        <v>500</v>
      </c>
      <c r="Y105" s="78">
        <v>0</v>
      </c>
      <c r="Z105" s="78">
        <v>0</v>
      </c>
      <c r="AA105" s="79" t="s">
        <v>38</v>
      </c>
      <c r="AB105" s="79" t="s">
        <v>38</v>
      </c>
      <c r="AC105" s="80" t="s">
        <v>38</v>
      </c>
      <c r="AD105" s="558"/>
      <c r="AE105" s="586"/>
      <c r="AF105" s="83" t="s">
        <v>30</v>
      </c>
      <c r="AG105" s="48"/>
      <c r="AH105" s="78"/>
      <c r="AI105" s="78"/>
      <c r="AJ105" s="79"/>
      <c r="AK105" s="79"/>
      <c r="AL105" s="80"/>
      <c r="AM105" s="181"/>
      <c r="AN105" s="182"/>
    </row>
    <row r="106" spans="1:40" ht="21" x14ac:dyDescent="0.25">
      <c r="A106" s="88"/>
      <c r="B106" s="880"/>
      <c r="C106" s="89"/>
      <c r="D106" s="90">
        <f>SUM(D94:D105)</f>
        <v>12000</v>
      </c>
      <c r="E106" s="90">
        <f>SUM(E94:E105)</f>
        <v>70</v>
      </c>
      <c r="F106" s="90">
        <f>SUM(F94:F105)</f>
        <v>12000</v>
      </c>
      <c r="G106" s="91"/>
      <c r="H106" s="91"/>
      <c r="I106" s="92"/>
      <c r="J106" s="91"/>
      <c r="K106" s="93"/>
      <c r="L106" s="587"/>
      <c r="M106" s="89"/>
      <c r="N106" s="90">
        <f>SUM(N93:N105)</f>
        <v>23500</v>
      </c>
      <c r="O106" s="90">
        <f>SUM(O93:O105)</f>
        <v>70</v>
      </c>
      <c r="P106" s="90">
        <f>SUM(P93:P105)</f>
        <v>23500</v>
      </c>
      <c r="Q106" s="91"/>
      <c r="R106" s="91"/>
      <c r="S106" s="91"/>
      <c r="T106" s="91"/>
      <c r="U106" s="93"/>
      <c r="V106" s="587"/>
      <c r="W106" s="89"/>
      <c r="X106" s="90">
        <f>SUM(X93:X105)</f>
        <v>35000</v>
      </c>
      <c r="Y106" s="90">
        <f>SUM(Y93:Y105)</f>
        <v>70</v>
      </c>
      <c r="Z106" s="90">
        <f>SUM(Z93:Z105)</f>
        <v>35000</v>
      </c>
      <c r="AA106" s="91"/>
      <c r="AB106" s="91"/>
      <c r="AC106" s="91"/>
      <c r="AD106" s="91"/>
      <c r="AE106" s="587"/>
      <c r="AF106" s="89"/>
      <c r="AG106" s="90">
        <f>SUM(AG93:AG105)</f>
        <v>44000</v>
      </c>
      <c r="AH106" s="90">
        <f>SUM(AH93:AH105)</f>
        <v>80</v>
      </c>
      <c r="AI106" s="90">
        <f>SUM(AI93:AI105)</f>
        <v>44070</v>
      </c>
      <c r="AJ106" s="91"/>
      <c r="AK106" s="91"/>
      <c r="AL106" s="91"/>
      <c r="AM106" s="90"/>
      <c r="AN106" s="91"/>
    </row>
    <row r="107" spans="1:40" x14ac:dyDescent="0.25">
      <c r="B107" s="106"/>
      <c r="C107" s="65"/>
      <c r="D107" s="66"/>
      <c r="E107" s="66"/>
      <c r="F107" s="66"/>
      <c r="G107" s="67"/>
      <c r="H107" s="67"/>
      <c r="I107" s="68"/>
      <c r="J107" s="67"/>
      <c r="K107" s="67"/>
      <c r="L107" s="588"/>
      <c r="M107" s="67"/>
      <c r="N107" s="66"/>
      <c r="O107" s="66"/>
      <c r="P107" s="66"/>
      <c r="Q107" s="67"/>
      <c r="R107" s="67"/>
      <c r="S107" s="67"/>
      <c r="T107" s="67"/>
      <c r="U107" s="67"/>
      <c r="V107" s="588"/>
      <c r="W107" s="67"/>
      <c r="X107" s="66"/>
      <c r="Y107" s="66"/>
      <c r="Z107" s="66"/>
      <c r="AA107" s="67"/>
      <c r="AB107" s="67"/>
      <c r="AC107" s="67"/>
      <c r="AD107" s="67"/>
      <c r="AE107" s="588"/>
      <c r="AF107" s="67"/>
      <c r="AG107" s="66"/>
      <c r="AH107" s="66"/>
      <c r="AI107" s="66"/>
      <c r="AJ107" s="67"/>
      <c r="AK107" s="67"/>
      <c r="AL107" s="67"/>
      <c r="AM107" s="777"/>
      <c r="AN107" s="123"/>
    </row>
    <row r="108" spans="1:40" ht="21" x14ac:dyDescent="0.25">
      <c r="B108" s="107"/>
      <c r="C108" s="70"/>
      <c r="D108" s="71"/>
      <c r="E108" s="72"/>
      <c r="F108" s="73"/>
      <c r="G108" s="72"/>
      <c r="H108" s="73"/>
      <c r="I108" s="73"/>
      <c r="J108" s="73"/>
      <c r="K108" s="74"/>
      <c r="L108" s="584"/>
      <c r="M108" s="75" t="s">
        <v>42</v>
      </c>
      <c r="N108" s="76">
        <f>D121</f>
        <v>12000</v>
      </c>
      <c r="O108" s="76">
        <f>E121</f>
        <v>460</v>
      </c>
      <c r="P108" s="76">
        <f>F121</f>
        <v>12000</v>
      </c>
      <c r="Q108" s="72"/>
      <c r="R108" s="73"/>
      <c r="S108" s="73"/>
      <c r="T108" s="73"/>
      <c r="U108" s="74"/>
      <c r="V108" s="584"/>
      <c r="W108" s="75" t="s">
        <v>42</v>
      </c>
      <c r="X108" s="76">
        <f>N121</f>
        <v>24000</v>
      </c>
      <c r="Y108" s="76">
        <f>O121</f>
        <v>580</v>
      </c>
      <c r="Z108" s="76">
        <f>P121</f>
        <v>24020</v>
      </c>
      <c r="AA108" s="72"/>
      <c r="AB108" s="73"/>
      <c r="AC108" s="73"/>
      <c r="AD108" s="73"/>
      <c r="AE108" s="584"/>
      <c r="AF108" s="75" t="s">
        <v>42</v>
      </c>
      <c r="AG108" s="76">
        <f>X121</f>
        <v>36000</v>
      </c>
      <c r="AH108" s="76">
        <f>Y121</f>
        <v>710</v>
      </c>
      <c r="AI108" s="76">
        <f>Z121</f>
        <v>36020</v>
      </c>
      <c r="AJ108" s="72"/>
      <c r="AK108" s="73"/>
      <c r="AL108" s="73"/>
      <c r="AM108" s="776" t="s">
        <v>221</v>
      </c>
      <c r="AN108" s="183" t="s">
        <v>36</v>
      </c>
    </row>
    <row r="109" spans="1:40" x14ac:dyDescent="0.25">
      <c r="A109" s="97" t="s">
        <v>134</v>
      </c>
      <c r="B109" s="108">
        <v>120</v>
      </c>
      <c r="C109" s="77" t="s">
        <v>19</v>
      </c>
      <c r="D109" s="78">
        <v>1000</v>
      </c>
      <c r="E109" s="78">
        <f t="shared" ref="E109:E116" si="5">E110+10</f>
        <v>90</v>
      </c>
      <c r="F109" s="78">
        <v>0</v>
      </c>
      <c r="G109" s="79" t="s">
        <v>38</v>
      </c>
      <c r="H109" s="79" t="s">
        <v>38</v>
      </c>
      <c r="I109" s="80" t="s">
        <v>38</v>
      </c>
      <c r="J109" s="79"/>
      <c r="K109" s="81"/>
      <c r="L109" s="585"/>
      <c r="M109" s="77" t="s">
        <v>19</v>
      </c>
      <c r="N109" s="78">
        <v>1000</v>
      </c>
      <c r="O109" s="78">
        <f>O110+10</f>
        <v>20</v>
      </c>
      <c r="P109" s="78">
        <v>0</v>
      </c>
      <c r="Q109" s="79" t="s">
        <v>38</v>
      </c>
      <c r="R109" s="79" t="s">
        <v>38</v>
      </c>
      <c r="S109" s="80" t="s">
        <v>38</v>
      </c>
      <c r="T109" s="79"/>
      <c r="U109" s="81"/>
      <c r="V109" s="585"/>
      <c r="W109" s="77" t="s">
        <v>19</v>
      </c>
      <c r="X109" s="78">
        <v>1000</v>
      </c>
      <c r="Y109" s="78">
        <f t="shared" ref="Y109:Y115" si="6">Y110+10</f>
        <v>30</v>
      </c>
      <c r="Z109" s="78">
        <v>0</v>
      </c>
      <c r="AA109" s="79" t="s">
        <v>38</v>
      </c>
      <c r="AB109" s="79" t="s">
        <v>38</v>
      </c>
      <c r="AC109" s="80" t="s">
        <v>38</v>
      </c>
      <c r="AD109" s="651"/>
      <c r="AE109" s="585"/>
      <c r="AF109" s="77" t="s">
        <v>19</v>
      </c>
      <c r="AG109" s="78">
        <v>1000</v>
      </c>
      <c r="AH109" s="78">
        <v>20</v>
      </c>
      <c r="AI109" s="78"/>
      <c r="AJ109" s="79"/>
      <c r="AK109" s="79"/>
      <c r="AL109" s="80"/>
      <c r="AM109" s="177">
        <f>AG121+AH121-AI121</f>
        <v>2760</v>
      </c>
      <c r="AN109" s="178" t="s">
        <v>1028</v>
      </c>
    </row>
    <row r="110" spans="1:40" ht="21" customHeight="1" x14ac:dyDescent="0.25">
      <c r="A110" s="82"/>
      <c r="B110" s="879" t="s">
        <v>145</v>
      </c>
      <c r="C110" s="77" t="s">
        <v>20</v>
      </c>
      <c r="D110" s="78">
        <v>1000</v>
      </c>
      <c r="E110" s="78">
        <f t="shared" si="5"/>
        <v>80</v>
      </c>
      <c r="F110" s="78">
        <v>0</v>
      </c>
      <c r="G110" s="79" t="s">
        <v>38</v>
      </c>
      <c r="H110" s="79" t="s">
        <v>38</v>
      </c>
      <c r="I110" s="80" t="s">
        <v>38</v>
      </c>
      <c r="J110" s="79"/>
      <c r="K110" s="81"/>
      <c r="L110" s="585"/>
      <c r="M110" s="77" t="s">
        <v>20</v>
      </c>
      <c r="N110" s="78">
        <v>1000</v>
      </c>
      <c r="O110" s="78">
        <f>O111+10</f>
        <v>10</v>
      </c>
      <c r="P110" s="78">
        <v>0</v>
      </c>
      <c r="Q110" s="79" t="s">
        <v>38</v>
      </c>
      <c r="R110" s="79" t="s">
        <v>38</v>
      </c>
      <c r="S110" s="80" t="s">
        <v>38</v>
      </c>
      <c r="T110" s="79"/>
      <c r="U110" s="81"/>
      <c r="V110" s="585"/>
      <c r="W110" s="77" t="s">
        <v>20</v>
      </c>
      <c r="X110" s="78">
        <v>1000</v>
      </c>
      <c r="Y110" s="78">
        <f t="shared" si="6"/>
        <v>20</v>
      </c>
      <c r="Z110" s="78">
        <v>0</v>
      </c>
      <c r="AA110" s="79" t="s">
        <v>38</v>
      </c>
      <c r="AB110" s="79" t="s">
        <v>38</v>
      </c>
      <c r="AC110" s="80" t="s">
        <v>38</v>
      </c>
      <c r="AD110" s="558"/>
      <c r="AE110" s="585"/>
      <c r="AF110" s="77" t="s">
        <v>20</v>
      </c>
      <c r="AG110" s="78">
        <v>1000</v>
      </c>
      <c r="AH110" s="78">
        <v>10</v>
      </c>
      <c r="AI110" s="78"/>
      <c r="AJ110" s="79"/>
      <c r="AK110" s="79"/>
      <c r="AL110" s="80"/>
      <c r="AM110" s="277"/>
      <c r="AN110" s="179"/>
    </row>
    <row r="111" spans="1:40" x14ac:dyDescent="0.25">
      <c r="A111" s="82"/>
      <c r="B111" s="879"/>
      <c r="C111" s="77" t="s">
        <v>21</v>
      </c>
      <c r="D111" s="78">
        <v>1000</v>
      </c>
      <c r="E111" s="78">
        <f t="shared" si="5"/>
        <v>70</v>
      </c>
      <c r="F111" s="78">
        <v>0</v>
      </c>
      <c r="G111" s="79" t="s">
        <v>38</v>
      </c>
      <c r="H111" s="79" t="s">
        <v>38</v>
      </c>
      <c r="I111" s="80" t="s">
        <v>38</v>
      </c>
      <c r="J111" s="79"/>
      <c r="K111" s="81"/>
      <c r="L111" s="585"/>
      <c r="M111" s="77" t="s">
        <v>21</v>
      </c>
      <c r="N111" s="78">
        <v>1000</v>
      </c>
      <c r="O111" s="78">
        <v>0</v>
      </c>
      <c r="P111" s="78">
        <v>3000</v>
      </c>
      <c r="Q111" s="79" t="s">
        <v>38</v>
      </c>
      <c r="R111" s="79">
        <v>931</v>
      </c>
      <c r="S111" s="80">
        <v>44278</v>
      </c>
      <c r="T111" s="79"/>
      <c r="U111" s="81"/>
      <c r="V111" s="585"/>
      <c r="W111" s="77" t="s">
        <v>21</v>
      </c>
      <c r="X111" s="78">
        <v>1000</v>
      </c>
      <c r="Y111" s="87">
        <v>10</v>
      </c>
      <c r="Z111" s="78">
        <v>3000</v>
      </c>
      <c r="AA111" s="79" t="s">
        <v>244</v>
      </c>
      <c r="AB111" s="79" t="s">
        <v>38</v>
      </c>
      <c r="AC111" s="47">
        <v>44655</v>
      </c>
      <c r="AD111" s="277" t="s">
        <v>916</v>
      </c>
      <c r="AE111" s="585"/>
      <c r="AF111" s="77" t="s">
        <v>21</v>
      </c>
      <c r="AG111" s="78">
        <v>1000</v>
      </c>
      <c r="AH111" s="87"/>
      <c r="AI111" s="78">
        <v>3000</v>
      </c>
      <c r="AJ111" s="79" t="s">
        <v>244</v>
      </c>
      <c r="AK111" s="79">
        <v>3885</v>
      </c>
      <c r="AL111" s="130">
        <v>45011</v>
      </c>
      <c r="AM111" s="180">
        <v>2000</v>
      </c>
      <c r="AN111" s="179" t="s">
        <v>1018</v>
      </c>
    </row>
    <row r="112" spans="1:40" x14ac:dyDescent="0.25">
      <c r="A112" s="82"/>
      <c r="B112" s="879"/>
      <c r="C112" s="77" t="s">
        <v>22</v>
      </c>
      <c r="D112" s="78">
        <v>1000</v>
      </c>
      <c r="E112" s="78">
        <f t="shared" si="5"/>
        <v>60</v>
      </c>
      <c r="F112" s="78">
        <v>0</v>
      </c>
      <c r="G112" s="79" t="s">
        <v>38</v>
      </c>
      <c r="H112" s="79" t="s">
        <v>38</v>
      </c>
      <c r="I112" s="80" t="s">
        <v>38</v>
      </c>
      <c r="J112" s="79"/>
      <c r="K112" s="81"/>
      <c r="L112" s="585"/>
      <c r="M112" s="77" t="s">
        <v>22</v>
      </c>
      <c r="N112" s="78">
        <v>1000</v>
      </c>
      <c r="O112" s="78">
        <f>O113+10</f>
        <v>20</v>
      </c>
      <c r="P112" s="78">
        <v>0</v>
      </c>
      <c r="Q112" s="79" t="s">
        <v>38</v>
      </c>
      <c r="R112" s="79" t="s">
        <v>38</v>
      </c>
      <c r="S112" s="80" t="s">
        <v>38</v>
      </c>
      <c r="T112" s="79"/>
      <c r="U112" s="81"/>
      <c r="V112" s="585"/>
      <c r="W112" s="77" t="s">
        <v>22</v>
      </c>
      <c r="X112" s="78">
        <v>1000</v>
      </c>
      <c r="Y112" s="78">
        <f t="shared" si="6"/>
        <v>30</v>
      </c>
      <c r="Z112" s="78">
        <v>0</v>
      </c>
      <c r="AA112" s="79" t="s">
        <v>38</v>
      </c>
      <c r="AB112" s="79" t="s">
        <v>38</v>
      </c>
      <c r="AC112" s="80" t="s">
        <v>38</v>
      </c>
      <c r="AD112" s="277"/>
      <c r="AE112" s="585"/>
      <c r="AF112" s="77" t="s">
        <v>22</v>
      </c>
      <c r="AG112" s="78">
        <v>1000</v>
      </c>
      <c r="AH112" s="78">
        <v>20</v>
      </c>
      <c r="AI112" s="78"/>
      <c r="AJ112" s="79"/>
      <c r="AK112" s="79"/>
      <c r="AL112" s="80"/>
      <c r="AM112" s="180">
        <v>760</v>
      </c>
      <c r="AN112" s="179" t="s">
        <v>845</v>
      </c>
    </row>
    <row r="113" spans="1:40" x14ac:dyDescent="0.25">
      <c r="A113" s="82"/>
      <c r="B113" s="879"/>
      <c r="C113" s="77" t="s">
        <v>23</v>
      </c>
      <c r="D113" s="78">
        <v>1000</v>
      </c>
      <c r="E113" s="78">
        <f t="shared" si="5"/>
        <v>50</v>
      </c>
      <c r="F113" s="78">
        <v>0</v>
      </c>
      <c r="G113" s="79" t="s">
        <v>38</v>
      </c>
      <c r="H113" s="79" t="s">
        <v>38</v>
      </c>
      <c r="I113" s="80" t="s">
        <v>38</v>
      </c>
      <c r="J113" s="79"/>
      <c r="K113" s="81"/>
      <c r="L113" s="585"/>
      <c r="M113" s="77" t="s">
        <v>23</v>
      </c>
      <c r="N113" s="78">
        <v>1000</v>
      </c>
      <c r="O113" s="78">
        <f>O114+10</f>
        <v>10</v>
      </c>
      <c r="P113" s="78">
        <v>0</v>
      </c>
      <c r="Q113" s="79" t="s">
        <v>38</v>
      </c>
      <c r="R113" s="79" t="s">
        <v>38</v>
      </c>
      <c r="S113" s="80" t="s">
        <v>38</v>
      </c>
      <c r="T113" s="79"/>
      <c r="U113" s="81"/>
      <c r="V113" s="585"/>
      <c r="W113" s="77" t="s">
        <v>23</v>
      </c>
      <c r="X113" s="78">
        <v>1000</v>
      </c>
      <c r="Y113" s="78">
        <f t="shared" si="6"/>
        <v>20</v>
      </c>
      <c r="Z113" s="78">
        <v>0</v>
      </c>
      <c r="AA113" s="79" t="s">
        <v>38</v>
      </c>
      <c r="AB113" s="79" t="s">
        <v>38</v>
      </c>
      <c r="AC113" s="80" t="s">
        <v>38</v>
      </c>
      <c r="AD113" s="208"/>
      <c r="AE113" s="585"/>
      <c r="AF113" s="77" t="s">
        <v>23</v>
      </c>
      <c r="AG113" s="78">
        <v>1000</v>
      </c>
      <c r="AH113" s="78">
        <v>10</v>
      </c>
      <c r="AI113" s="78"/>
      <c r="AJ113" s="79"/>
      <c r="AK113" s="79"/>
      <c r="AL113" s="80"/>
      <c r="AM113" s="277"/>
      <c r="AN113" s="179"/>
    </row>
    <row r="114" spans="1:40" x14ac:dyDescent="0.25">
      <c r="A114" s="82"/>
      <c r="B114" s="879"/>
      <c r="C114" s="77" t="s">
        <v>24</v>
      </c>
      <c r="D114" s="78">
        <v>1000</v>
      </c>
      <c r="E114" s="78">
        <f t="shared" si="5"/>
        <v>40</v>
      </c>
      <c r="F114" s="78">
        <v>0</v>
      </c>
      <c r="G114" s="79" t="s">
        <v>38</v>
      </c>
      <c r="H114" s="79" t="s">
        <v>38</v>
      </c>
      <c r="I114" s="80" t="s">
        <v>38</v>
      </c>
      <c r="J114" s="79"/>
      <c r="K114" s="81"/>
      <c r="L114" s="585"/>
      <c r="M114" s="77" t="s">
        <v>24</v>
      </c>
      <c r="N114" s="78">
        <v>1000</v>
      </c>
      <c r="O114" s="78">
        <v>0</v>
      </c>
      <c r="P114" s="78">
        <v>3000</v>
      </c>
      <c r="Q114" s="79" t="s">
        <v>38</v>
      </c>
      <c r="R114" s="79">
        <v>1058</v>
      </c>
      <c r="S114" s="80">
        <v>44362</v>
      </c>
      <c r="T114" s="79"/>
      <c r="U114" s="81"/>
      <c r="V114" s="585"/>
      <c r="W114" s="77" t="s">
        <v>24</v>
      </c>
      <c r="X114" s="78">
        <v>1000</v>
      </c>
      <c r="Y114" s="87">
        <v>10</v>
      </c>
      <c r="Z114" s="78">
        <v>3000</v>
      </c>
      <c r="AA114" s="79" t="s">
        <v>244</v>
      </c>
      <c r="AB114" s="79" t="s">
        <v>38</v>
      </c>
      <c r="AC114" s="47">
        <v>44747</v>
      </c>
      <c r="AD114" s="277" t="s">
        <v>917</v>
      </c>
      <c r="AE114" s="585"/>
      <c r="AF114" s="77" t="s">
        <v>24</v>
      </c>
      <c r="AG114" s="78">
        <v>1000</v>
      </c>
      <c r="AH114" s="87"/>
      <c r="AI114" s="78">
        <v>3000</v>
      </c>
      <c r="AJ114" s="79" t="s">
        <v>244</v>
      </c>
      <c r="AK114" s="79">
        <v>3883</v>
      </c>
      <c r="AL114" s="130">
        <v>45106</v>
      </c>
      <c r="AM114" s="277"/>
      <c r="AN114" s="179"/>
    </row>
    <row r="115" spans="1:40" x14ac:dyDescent="0.25">
      <c r="A115" s="82"/>
      <c r="B115" s="879"/>
      <c r="C115" s="77" t="s">
        <v>25</v>
      </c>
      <c r="D115" s="78">
        <v>1000</v>
      </c>
      <c r="E115" s="78">
        <f t="shared" si="5"/>
        <v>30</v>
      </c>
      <c r="F115" s="78">
        <v>0</v>
      </c>
      <c r="G115" s="79" t="s">
        <v>38</v>
      </c>
      <c r="H115" s="79" t="s">
        <v>38</v>
      </c>
      <c r="I115" s="80" t="s">
        <v>38</v>
      </c>
      <c r="J115" s="79"/>
      <c r="K115" s="81"/>
      <c r="L115" s="585"/>
      <c r="M115" s="77" t="s">
        <v>25</v>
      </c>
      <c r="N115" s="78">
        <v>1000</v>
      </c>
      <c r="O115" s="78">
        <f>O116+10</f>
        <v>20</v>
      </c>
      <c r="P115" s="78">
        <v>0</v>
      </c>
      <c r="Q115" s="79" t="s">
        <v>38</v>
      </c>
      <c r="R115" s="79" t="s">
        <v>38</v>
      </c>
      <c r="S115" s="80" t="s">
        <v>38</v>
      </c>
      <c r="T115" s="79"/>
      <c r="U115" s="81"/>
      <c r="V115" s="585"/>
      <c r="W115" s="77" t="s">
        <v>25</v>
      </c>
      <c r="X115" s="78">
        <v>1000</v>
      </c>
      <c r="Y115" s="78">
        <f t="shared" si="6"/>
        <v>10</v>
      </c>
      <c r="Z115" s="78">
        <v>0</v>
      </c>
      <c r="AA115" s="79" t="s">
        <v>38</v>
      </c>
      <c r="AB115" s="79" t="s">
        <v>38</v>
      </c>
      <c r="AC115" s="80" t="s">
        <v>38</v>
      </c>
      <c r="AD115" s="208"/>
      <c r="AE115" s="585"/>
      <c r="AF115" s="77" t="s">
        <v>25</v>
      </c>
      <c r="AG115" s="78">
        <v>1000</v>
      </c>
      <c r="AH115" s="78">
        <v>10</v>
      </c>
      <c r="AI115" s="78"/>
      <c r="AJ115" s="79"/>
      <c r="AK115" s="79"/>
      <c r="AL115" s="80"/>
      <c r="AM115" s="277"/>
      <c r="AN115" s="179"/>
    </row>
    <row r="116" spans="1:40" x14ac:dyDescent="0.25">
      <c r="A116" s="82"/>
      <c r="B116" s="879"/>
      <c r="C116" s="77" t="s">
        <v>26</v>
      </c>
      <c r="D116" s="78">
        <v>1000</v>
      </c>
      <c r="E116" s="78">
        <f t="shared" si="5"/>
        <v>20</v>
      </c>
      <c r="F116" s="78">
        <v>0</v>
      </c>
      <c r="G116" s="79" t="s">
        <v>38</v>
      </c>
      <c r="H116" s="79" t="s">
        <v>38</v>
      </c>
      <c r="I116" s="80" t="s">
        <v>38</v>
      </c>
      <c r="J116" s="79"/>
      <c r="K116" s="81"/>
      <c r="L116" s="585"/>
      <c r="M116" s="77" t="s">
        <v>26</v>
      </c>
      <c r="N116" s="78">
        <v>1000</v>
      </c>
      <c r="O116" s="78">
        <f>O117+10</f>
        <v>10</v>
      </c>
      <c r="P116" s="78">
        <v>0</v>
      </c>
      <c r="Q116" s="79" t="s">
        <v>38</v>
      </c>
      <c r="R116" s="79" t="s">
        <v>38</v>
      </c>
      <c r="S116" s="80" t="s">
        <v>38</v>
      </c>
      <c r="T116" s="79"/>
      <c r="U116" s="81"/>
      <c r="V116" s="585"/>
      <c r="W116" s="77" t="s">
        <v>26</v>
      </c>
      <c r="X116" s="78">
        <v>1000</v>
      </c>
      <c r="Y116" s="78">
        <v>0</v>
      </c>
      <c r="Z116" s="78">
        <v>3000</v>
      </c>
      <c r="AA116" s="79" t="s">
        <v>244</v>
      </c>
      <c r="AB116" s="79" t="s">
        <v>38</v>
      </c>
      <c r="AC116" s="130">
        <v>44804</v>
      </c>
      <c r="AD116" s="208" t="s">
        <v>918</v>
      </c>
      <c r="AE116" s="585"/>
      <c r="AF116" s="77" t="s">
        <v>26</v>
      </c>
      <c r="AG116" s="78">
        <v>1000</v>
      </c>
      <c r="AH116" s="78"/>
      <c r="AI116" s="78"/>
      <c r="AJ116" s="79"/>
      <c r="AK116" s="79"/>
      <c r="AL116" s="130"/>
      <c r="AM116" s="277"/>
      <c r="AN116" s="179"/>
    </row>
    <row r="117" spans="1:40" x14ac:dyDescent="0.25">
      <c r="A117" s="82"/>
      <c r="B117" s="879"/>
      <c r="C117" s="77" t="s">
        <v>27</v>
      </c>
      <c r="D117" s="78">
        <v>1000</v>
      </c>
      <c r="E117" s="78">
        <f>E118+10</f>
        <v>10</v>
      </c>
      <c r="F117" s="78">
        <v>0</v>
      </c>
      <c r="G117" s="79" t="s">
        <v>38</v>
      </c>
      <c r="H117" s="79" t="s">
        <v>38</v>
      </c>
      <c r="I117" s="80" t="s">
        <v>38</v>
      </c>
      <c r="J117" s="79"/>
      <c r="K117" s="81"/>
      <c r="L117" s="585"/>
      <c r="M117" s="77" t="s">
        <v>27</v>
      </c>
      <c r="N117" s="78">
        <v>1000</v>
      </c>
      <c r="O117" s="78">
        <v>0</v>
      </c>
      <c r="P117" s="78">
        <v>3000</v>
      </c>
      <c r="Q117" s="79" t="s">
        <v>38</v>
      </c>
      <c r="R117" s="79">
        <v>1364</v>
      </c>
      <c r="S117" s="80">
        <v>44452</v>
      </c>
      <c r="T117" s="79"/>
      <c r="U117" s="81"/>
      <c r="V117" s="585"/>
      <c r="W117" s="77" t="s">
        <v>27</v>
      </c>
      <c r="X117" s="78">
        <v>1000</v>
      </c>
      <c r="Y117" s="78">
        <v>0</v>
      </c>
      <c r="Z117" s="78">
        <v>0</v>
      </c>
      <c r="AA117" s="79" t="s">
        <v>38</v>
      </c>
      <c r="AB117" s="79" t="s">
        <v>38</v>
      </c>
      <c r="AC117" s="80" t="s">
        <v>38</v>
      </c>
      <c r="AD117" s="208"/>
      <c r="AE117" s="585"/>
      <c r="AF117" s="77" t="s">
        <v>27</v>
      </c>
      <c r="AG117" s="78"/>
      <c r="AH117" s="78"/>
      <c r="AI117" s="78"/>
      <c r="AJ117" s="79"/>
      <c r="AK117" s="79"/>
      <c r="AL117" s="80"/>
      <c r="AM117" s="277"/>
      <c r="AN117" s="179"/>
    </row>
    <row r="118" spans="1:40" x14ac:dyDescent="0.25">
      <c r="A118" s="82"/>
      <c r="B118" s="879"/>
      <c r="C118" s="77" t="s">
        <v>28</v>
      </c>
      <c r="D118" s="78">
        <v>1000</v>
      </c>
      <c r="E118" s="78">
        <v>0</v>
      </c>
      <c r="F118" s="78">
        <v>10000</v>
      </c>
      <c r="G118" s="79" t="s">
        <v>38</v>
      </c>
      <c r="H118" s="79">
        <v>557</v>
      </c>
      <c r="I118" s="80">
        <v>44117</v>
      </c>
      <c r="J118" s="79"/>
      <c r="K118" s="81"/>
      <c r="L118" s="585"/>
      <c r="M118" s="77" t="s">
        <v>28</v>
      </c>
      <c r="N118" s="78">
        <v>1000</v>
      </c>
      <c r="O118" s="78">
        <f>O119+10</f>
        <v>20</v>
      </c>
      <c r="P118" s="78">
        <v>0</v>
      </c>
      <c r="Q118" s="79" t="s">
        <v>38</v>
      </c>
      <c r="R118" s="79" t="s">
        <v>38</v>
      </c>
      <c r="S118" s="80" t="s">
        <v>38</v>
      </c>
      <c r="T118" s="79"/>
      <c r="U118" s="81"/>
      <c r="V118" s="585"/>
      <c r="W118" s="77" t="s">
        <v>28</v>
      </c>
      <c r="X118" s="78">
        <v>1000</v>
      </c>
      <c r="Y118" s="78">
        <v>0</v>
      </c>
      <c r="Z118" s="78">
        <v>3000</v>
      </c>
      <c r="AA118" s="79" t="s">
        <v>244</v>
      </c>
      <c r="AB118" s="79">
        <v>2911</v>
      </c>
      <c r="AC118" s="80">
        <v>44840</v>
      </c>
      <c r="AD118" s="208" t="s">
        <v>919</v>
      </c>
      <c r="AE118" s="585"/>
      <c r="AF118" s="77" t="s">
        <v>28</v>
      </c>
      <c r="AG118" s="78"/>
      <c r="AH118" s="78"/>
      <c r="AI118" s="78"/>
      <c r="AJ118" s="79"/>
      <c r="AK118" s="79"/>
      <c r="AL118" s="80"/>
      <c r="AM118" s="277"/>
      <c r="AN118" s="179"/>
    </row>
    <row r="119" spans="1:40" x14ac:dyDescent="0.25">
      <c r="A119" s="82"/>
      <c r="B119" s="879"/>
      <c r="C119" s="77" t="s">
        <v>29</v>
      </c>
      <c r="D119" s="78">
        <v>1000</v>
      </c>
      <c r="E119" s="78">
        <v>10</v>
      </c>
      <c r="F119" s="78">
        <v>0</v>
      </c>
      <c r="G119" s="79" t="s">
        <v>38</v>
      </c>
      <c r="H119" s="79" t="s">
        <v>38</v>
      </c>
      <c r="I119" s="80" t="s">
        <v>38</v>
      </c>
      <c r="J119" s="79"/>
      <c r="K119" s="81"/>
      <c r="L119" s="585"/>
      <c r="M119" s="77" t="s">
        <v>29</v>
      </c>
      <c r="N119" s="78">
        <v>1000</v>
      </c>
      <c r="O119" s="78">
        <f>O120+10</f>
        <v>10</v>
      </c>
      <c r="P119" s="78">
        <v>0</v>
      </c>
      <c r="Q119" s="79" t="s">
        <v>38</v>
      </c>
      <c r="R119" s="79" t="s">
        <v>38</v>
      </c>
      <c r="S119" s="80" t="s">
        <v>38</v>
      </c>
      <c r="T119" s="79"/>
      <c r="U119" s="81"/>
      <c r="V119" s="585"/>
      <c r="W119" s="77" t="s">
        <v>29</v>
      </c>
      <c r="X119" s="78">
        <v>1000</v>
      </c>
      <c r="Y119" s="78">
        <v>0</v>
      </c>
      <c r="Z119" s="78">
        <v>0</v>
      </c>
      <c r="AA119" s="79" t="s">
        <v>38</v>
      </c>
      <c r="AB119" s="79" t="s">
        <v>38</v>
      </c>
      <c r="AC119" s="80" t="s">
        <v>38</v>
      </c>
      <c r="AD119" s="558"/>
      <c r="AE119" s="585"/>
      <c r="AF119" s="77" t="s">
        <v>29</v>
      </c>
      <c r="AG119" s="78"/>
      <c r="AH119" s="78"/>
      <c r="AI119" s="78"/>
      <c r="AJ119" s="79"/>
      <c r="AK119" s="79"/>
      <c r="AL119" s="80"/>
      <c r="AM119" s="277"/>
      <c r="AN119" s="179"/>
    </row>
    <row r="120" spans="1:40" x14ac:dyDescent="0.25">
      <c r="A120" s="82"/>
      <c r="B120" s="879"/>
      <c r="C120" s="83" t="s">
        <v>30</v>
      </c>
      <c r="D120" s="84">
        <v>1000</v>
      </c>
      <c r="E120" s="78">
        <v>0</v>
      </c>
      <c r="F120" s="78">
        <v>2000</v>
      </c>
      <c r="G120" s="79" t="s">
        <v>38</v>
      </c>
      <c r="H120" s="79">
        <v>931</v>
      </c>
      <c r="I120" s="80">
        <v>44172</v>
      </c>
      <c r="J120" s="85"/>
      <c r="K120" s="86"/>
      <c r="L120" s="586"/>
      <c r="M120" s="83" t="s">
        <v>30</v>
      </c>
      <c r="N120" s="84">
        <v>1000</v>
      </c>
      <c r="O120" s="78">
        <v>0</v>
      </c>
      <c r="P120" s="78">
        <v>3020</v>
      </c>
      <c r="Q120" s="79" t="s">
        <v>38</v>
      </c>
      <c r="R120" s="79">
        <v>1627</v>
      </c>
      <c r="S120" s="80">
        <v>44540</v>
      </c>
      <c r="T120" s="79"/>
      <c r="U120" s="81"/>
      <c r="V120" s="586"/>
      <c r="W120" s="83" t="s">
        <v>30</v>
      </c>
      <c r="X120" s="78">
        <v>1000</v>
      </c>
      <c r="Y120" s="78">
        <v>0</v>
      </c>
      <c r="Z120" s="78">
        <v>0</v>
      </c>
      <c r="AA120" s="79" t="s">
        <v>38</v>
      </c>
      <c r="AB120" s="79" t="s">
        <v>38</v>
      </c>
      <c r="AC120" s="80" t="s">
        <v>38</v>
      </c>
      <c r="AD120" s="558"/>
      <c r="AE120" s="586"/>
      <c r="AF120" s="83" t="s">
        <v>30</v>
      </c>
      <c r="AG120" s="78"/>
      <c r="AH120" s="78"/>
      <c r="AI120" s="78"/>
      <c r="AJ120" s="79"/>
      <c r="AK120" s="79"/>
      <c r="AL120" s="80"/>
      <c r="AM120" s="234"/>
      <c r="AN120" s="182"/>
    </row>
    <row r="121" spans="1:40" ht="21" x14ac:dyDescent="0.25">
      <c r="A121" s="88"/>
      <c r="B121" s="880"/>
      <c r="C121" s="89"/>
      <c r="D121" s="90">
        <f>SUM(D109:D120)</f>
        <v>12000</v>
      </c>
      <c r="E121" s="90">
        <f>SUM(E109:E120)</f>
        <v>460</v>
      </c>
      <c r="F121" s="90">
        <f>SUM(F109:F120)</f>
        <v>12000</v>
      </c>
      <c r="G121" s="91"/>
      <c r="H121" s="91"/>
      <c r="I121" s="92"/>
      <c r="J121" s="91"/>
      <c r="K121" s="93"/>
      <c r="L121" s="587"/>
      <c r="M121" s="89"/>
      <c r="N121" s="90">
        <f>SUM(N108:N120)</f>
        <v>24000</v>
      </c>
      <c r="O121" s="90">
        <f>SUM(O108:O120)</f>
        <v>580</v>
      </c>
      <c r="P121" s="90">
        <f>SUM(P108:P120)</f>
        <v>24020</v>
      </c>
      <c r="Q121" s="91"/>
      <c r="R121" s="91"/>
      <c r="S121" s="91"/>
      <c r="T121" s="91"/>
      <c r="U121" s="93"/>
      <c r="V121" s="587"/>
      <c r="W121" s="89"/>
      <c r="X121" s="90">
        <f>SUM(X108:X120)</f>
        <v>36000</v>
      </c>
      <c r="Y121" s="90">
        <f>SUM(Y108:Y120)</f>
        <v>710</v>
      </c>
      <c r="Z121" s="90">
        <f>SUM(Z108:Z120)</f>
        <v>36020</v>
      </c>
      <c r="AA121" s="91"/>
      <c r="AB121" s="91"/>
      <c r="AC121" s="91"/>
      <c r="AD121" s="91"/>
      <c r="AE121" s="587"/>
      <c r="AF121" s="89"/>
      <c r="AG121" s="90">
        <f>SUM(AG108:AG120)</f>
        <v>44000</v>
      </c>
      <c r="AH121" s="90">
        <f>SUM(AH108:AH120)</f>
        <v>780</v>
      </c>
      <c r="AI121" s="90">
        <f>SUM(AI108:AI120)</f>
        <v>42020</v>
      </c>
      <c r="AJ121" s="91"/>
      <c r="AK121" s="91"/>
      <c r="AL121" s="91"/>
      <c r="AM121" s="90"/>
      <c r="AN121" s="91"/>
    </row>
    <row r="122" spans="1:40" x14ac:dyDescent="0.25">
      <c r="A122" s="337"/>
      <c r="B122" s="330"/>
      <c r="C122" s="344"/>
      <c r="D122" s="345"/>
      <c r="E122" s="345"/>
      <c r="F122" s="345"/>
      <c r="G122" s="346"/>
      <c r="H122" s="346"/>
      <c r="I122" s="347"/>
      <c r="J122" s="346"/>
      <c r="K122" s="346"/>
      <c r="L122" s="588"/>
      <c r="M122" s="346"/>
      <c r="N122" s="345"/>
      <c r="O122" s="345"/>
      <c r="P122" s="345"/>
      <c r="Q122" s="346"/>
      <c r="R122" s="346"/>
      <c r="S122" s="346"/>
      <c r="T122" s="346"/>
      <c r="U122" s="346"/>
      <c r="V122" s="588"/>
      <c r="W122" s="346"/>
      <c r="X122" s="345"/>
      <c r="Y122" s="345"/>
      <c r="Z122" s="345"/>
      <c r="AA122" s="346"/>
      <c r="AB122" s="346"/>
      <c r="AC122" s="346"/>
      <c r="AD122" s="346"/>
      <c r="AE122" s="588"/>
      <c r="AF122" s="346"/>
      <c r="AG122" s="345"/>
      <c r="AH122" s="345"/>
      <c r="AI122" s="345"/>
      <c r="AJ122" s="346"/>
      <c r="AK122" s="346"/>
      <c r="AL122" s="346"/>
      <c r="AM122" s="778"/>
      <c r="AN122" s="348"/>
    </row>
    <row r="123" spans="1:40" ht="21" x14ac:dyDescent="0.25">
      <c r="A123" s="337"/>
      <c r="B123" s="331"/>
      <c r="C123" s="350"/>
      <c r="D123" s="351"/>
      <c r="E123" s="352"/>
      <c r="F123" s="353"/>
      <c r="G123" s="352"/>
      <c r="H123" s="353"/>
      <c r="I123" s="353"/>
      <c r="J123" s="353"/>
      <c r="K123" s="354"/>
      <c r="L123" s="584"/>
      <c r="M123" s="355" t="s">
        <v>42</v>
      </c>
      <c r="N123" s="356">
        <f>D136</f>
        <v>12000</v>
      </c>
      <c r="O123" s="356">
        <f>E136</f>
        <v>0</v>
      </c>
      <c r="P123" s="356">
        <f>F136</f>
        <v>12000</v>
      </c>
      <c r="Q123" s="352"/>
      <c r="R123" s="353"/>
      <c r="S123" s="353"/>
      <c r="T123" s="353"/>
      <c r="U123" s="354"/>
      <c r="V123" s="584"/>
      <c r="W123" s="355" t="s">
        <v>42</v>
      </c>
      <c r="X123" s="356">
        <f>N136</f>
        <v>24000</v>
      </c>
      <c r="Y123" s="356">
        <f>O136</f>
        <v>0</v>
      </c>
      <c r="Z123" s="356">
        <f>P136</f>
        <v>24000</v>
      </c>
      <c r="AA123" s="352"/>
      <c r="AB123" s="353"/>
      <c r="AC123" s="353"/>
      <c r="AD123" s="353"/>
      <c r="AE123" s="584"/>
      <c r="AF123" s="355" t="s">
        <v>42</v>
      </c>
      <c r="AG123" s="356">
        <f>X136</f>
        <v>36000</v>
      </c>
      <c r="AH123" s="356">
        <f>Y136</f>
        <v>0</v>
      </c>
      <c r="AI123" s="356">
        <f>Z136</f>
        <v>36000</v>
      </c>
      <c r="AJ123" s="352"/>
      <c r="AK123" s="353"/>
      <c r="AL123" s="353"/>
      <c r="AM123" s="776" t="s">
        <v>221</v>
      </c>
      <c r="AN123" s="183" t="s">
        <v>36</v>
      </c>
    </row>
    <row r="124" spans="1:40" x14ac:dyDescent="0.25">
      <c r="A124" s="368" t="s">
        <v>134</v>
      </c>
      <c r="B124" s="332">
        <v>121</v>
      </c>
      <c r="C124" s="357" t="s">
        <v>19</v>
      </c>
      <c r="D124" s="124">
        <v>1000</v>
      </c>
      <c r="E124" s="124">
        <v>0</v>
      </c>
      <c r="F124" s="124">
        <v>1000</v>
      </c>
      <c r="G124" s="125" t="s">
        <v>38</v>
      </c>
      <c r="H124" s="125">
        <v>18</v>
      </c>
      <c r="I124" s="129">
        <v>43848</v>
      </c>
      <c r="J124" s="125"/>
      <c r="K124" s="358"/>
      <c r="L124" s="585"/>
      <c r="M124" s="357" t="s">
        <v>19</v>
      </c>
      <c r="N124" s="124">
        <v>1000</v>
      </c>
      <c r="O124" s="124">
        <v>0</v>
      </c>
      <c r="P124" s="124">
        <v>1000</v>
      </c>
      <c r="Q124" s="125" t="s">
        <v>38</v>
      </c>
      <c r="R124" s="125">
        <v>765</v>
      </c>
      <c r="S124" s="129">
        <v>44217</v>
      </c>
      <c r="T124" s="125"/>
      <c r="U124" s="358"/>
      <c r="V124" s="585"/>
      <c r="W124" s="357" t="s">
        <v>19</v>
      </c>
      <c r="X124" s="124">
        <v>1000</v>
      </c>
      <c r="Y124" s="124">
        <v>0</v>
      </c>
      <c r="Z124" s="124">
        <v>1000</v>
      </c>
      <c r="AA124" s="125" t="s">
        <v>38</v>
      </c>
      <c r="AB124" s="125">
        <v>1820</v>
      </c>
      <c r="AC124" s="129">
        <v>44569</v>
      </c>
      <c r="AD124" s="426"/>
      <c r="AE124" s="585"/>
      <c r="AF124" s="357" t="s">
        <v>19</v>
      </c>
      <c r="AG124" s="124">
        <v>1000</v>
      </c>
      <c r="AH124" s="124"/>
      <c r="AI124" s="124">
        <v>1000</v>
      </c>
      <c r="AJ124" s="125" t="s">
        <v>47</v>
      </c>
      <c r="AK124" s="125">
        <v>3268</v>
      </c>
      <c r="AL124" s="129">
        <v>44933</v>
      </c>
      <c r="AM124" s="341">
        <f>AG136+AH136-AI136</f>
        <v>0</v>
      </c>
      <c r="AN124" s="342" t="s">
        <v>979</v>
      </c>
    </row>
    <row r="125" spans="1:40" ht="21" customHeight="1" x14ac:dyDescent="0.25">
      <c r="A125" s="369"/>
      <c r="B125" s="877" t="s">
        <v>828</v>
      </c>
      <c r="C125" s="357" t="s">
        <v>20</v>
      </c>
      <c r="D125" s="124">
        <v>1000</v>
      </c>
      <c r="E125" s="124">
        <v>0</v>
      </c>
      <c r="F125" s="124">
        <v>1000</v>
      </c>
      <c r="G125" s="125" t="s">
        <v>38</v>
      </c>
      <c r="H125" s="125">
        <v>104</v>
      </c>
      <c r="I125" s="129">
        <v>43890</v>
      </c>
      <c r="J125" s="125"/>
      <c r="K125" s="358"/>
      <c r="L125" s="585"/>
      <c r="M125" s="357" t="s">
        <v>20</v>
      </c>
      <c r="N125" s="124">
        <v>1000</v>
      </c>
      <c r="O125" s="124">
        <v>0</v>
      </c>
      <c r="P125" s="124">
        <v>1000</v>
      </c>
      <c r="Q125" s="125" t="s">
        <v>38</v>
      </c>
      <c r="R125" s="125">
        <v>851</v>
      </c>
      <c r="S125" s="129">
        <v>44254</v>
      </c>
      <c r="T125" s="125"/>
      <c r="U125" s="358"/>
      <c r="V125" s="585"/>
      <c r="W125" s="357" t="s">
        <v>20</v>
      </c>
      <c r="X125" s="124">
        <v>1000</v>
      </c>
      <c r="Y125" s="124">
        <v>0</v>
      </c>
      <c r="Z125" s="124">
        <v>1000</v>
      </c>
      <c r="AA125" s="125" t="s">
        <v>38</v>
      </c>
      <c r="AB125" s="125">
        <v>2049</v>
      </c>
      <c r="AC125" s="129">
        <v>44600</v>
      </c>
      <c r="AD125" s="629"/>
      <c r="AE125" s="585"/>
      <c r="AF125" s="357" t="s">
        <v>20</v>
      </c>
      <c r="AG125" s="124">
        <v>1000</v>
      </c>
      <c r="AH125" s="124"/>
      <c r="AI125" s="124">
        <v>1000</v>
      </c>
      <c r="AJ125" s="125" t="s">
        <v>47</v>
      </c>
      <c r="AK125" s="125">
        <v>3395</v>
      </c>
      <c r="AL125" s="129">
        <v>44964</v>
      </c>
      <c r="AM125" s="336"/>
      <c r="AN125" s="335"/>
    </row>
    <row r="126" spans="1:40" x14ac:dyDescent="0.25">
      <c r="A126" s="369"/>
      <c r="B126" s="877"/>
      <c r="C126" s="357" t="s">
        <v>21</v>
      </c>
      <c r="D126" s="124">
        <v>1000</v>
      </c>
      <c r="E126" s="124">
        <v>0</v>
      </c>
      <c r="F126" s="124">
        <v>1000</v>
      </c>
      <c r="G126" s="125" t="s">
        <v>38</v>
      </c>
      <c r="H126" s="125">
        <v>160</v>
      </c>
      <c r="I126" s="129">
        <v>43916</v>
      </c>
      <c r="J126" s="125"/>
      <c r="K126" s="358"/>
      <c r="L126" s="585"/>
      <c r="M126" s="357" t="s">
        <v>21</v>
      </c>
      <c r="N126" s="124">
        <v>1000</v>
      </c>
      <c r="O126" s="124">
        <v>0</v>
      </c>
      <c r="P126" s="124">
        <v>1000</v>
      </c>
      <c r="Q126" s="125" t="s">
        <v>38</v>
      </c>
      <c r="R126" s="125">
        <v>897</v>
      </c>
      <c r="S126" s="129">
        <v>44277</v>
      </c>
      <c r="T126" s="125"/>
      <c r="U126" s="358"/>
      <c r="V126" s="585"/>
      <c r="W126" s="357" t="s">
        <v>21</v>
      </c>
      <c r="X126" s="124">
        <v>1000</v>
      </c>
      <c r="Y126" s="124">
        <v>0</v>
      </c>
      <c r="Z126" s="124">
        <v>1000</v>
      </c>
      <c r="AA126" s="125" t="s">
        <v>38</v>
      </c>
      <c r="AB126" s="125">
        <v>2128</v>
      </c>
      <c r="AC126" s="129">
        <v>44626</v>
      </c>
      <c r="AD126" s="629"/>
      <c r="AE126" s="585"/>
      <c r="AF126" s="357" t="s">
        <v>21</v>
      </c>
      <c r="AG126" s="124">
        <v>1000</v>
      </c>
      <c r="AH126" s="124"/>
      <c r="AI126" s="124">
        <v>1000</v>
      </c>
      <c r="AJ126" s="125" t="s">
        <v>47</v>
      </c>
      <c r="AK126" s="125">
        <v>3490</v>
      </c>
      <c r="AL126" s="129">
        <v>44994</v>
      </c>
      <c r="AM126" s="336"/>
      <c r="AN126" s="335"/>
    </row>
    <row r="127" spans="1:40" x14ac:dyDescent="0.25">
      <c r="A127" s="369"/>
      <c r="B127" s="877"/>
      <c r="C127" s="357" t="s">
        <v>22</v>
      </c>
      <c r="D127" s="124">
        <v>1000</v>
      </c>
      <c r="E127" s="124">
        <v>0</v>
      </c>
      <c r="F127" s="124">
        <v>1000</v>
      </c>
      <c r="G127" s="125" t="s">
        <v>38</v>
      </c>
      <c r="H127" s="125">
        <v>195</v>
      </c>
      <c r="I127" s="129">
        <v>43938</v>
      </c>
      <c r="J127" s="125"/>
      <c r="K127" s="358"/>
      <c r="L127" s="585"/>
      <c r="M127" s="357" t="s">
        <v>22</v>
      </c>
      <c r="N127" s="124">
        <v>1000</v>
      </c>
      <c r="O127" s="124">
        <v>0</v>
      </c>
      <c r="P127" s="124">
        <v>1000</v>
      </c>
      <c r="Q127" s="125" t="s">
        <v>38</v>
      </c>
      <c r="R127" s="125">
        <v>953</v>
      </c>
      <c r="S127" s="129">
        <v>44307</v>
      </c>
      <c r="T127" s="125"/>
      <c r="U127" s="358"/>
      <c r="V127" s="585"/>
      <c r="W127" s="357" t="s">
        <v>22</v>
      </c>
      <c r="X127" s="124">
        <v>1000</v>
      </c>
      <c r="Y127" s="124">
        <v>0</v>
      </c>
      <c r="Z127" s="124">
        <v>1000</v>
      </c>
      <c r="AA127" s="125" t="s">
        <v>38</v>
      </c>
      <c r="AB127" s="125">
        <v>2219</v>
      </c>
      <c r="AC127" s="129">
        <v>44657</v>
      </c>
      <c r="AD127" s="629"/>
      <c r="AE127" s="585"/>
      <c r="AF127" s="357" t="s">
        <v>22</v>
      </c>
      <c r="AG127" s="124">
        <v>1000</v>
      </c>
      <c r="AH127" s="124"/>
      <c r="AI127" s="124">
        <v>3000</v>
      </c>
      <c r="AJ127" s="125" t="s">
        <v>47</v>
      </c>
      <c r="AK127" s="125">
        <v>3673</v>
      </c>
      <c r="AL127" s="129">
        <v>45035</v>
      </c>
      <c r="AM127" s="336"/>
      <c r="AN127" s="335"/>
    </row>
    <row r="128" spans="1:40" x14ac:dyDescent="0.25">
      <c r="A128" s="369"/>
      <c r="B128" s="877"/>
      <c r="C128" s="357" t="s">
        <v>23</v>
      </c>
      <c r="D128" s="124">
        <v>1000</v>
      </c>
      <c r="E128" s="124">
        <v>0</v>
      </c>
      <c r="F128" s="124">
        <v>1000</v>
      </c>
      <c r="G128" s="125" t="s">
        <v>38</v>
      </c>
      <c r="H128" s="125">
        <v>242</v>
      </c>
      <c r="I128" s="129">
        <v>43976</v>
      </c>
      <c r="J128" s="125"/>
      <c r="K128" s="358"/>
      <c r="L128" s="585"/>
      <c r="M128" s="357" t="s">
        <v>23</v>
      </c>
      <c r="N128" s="124">
        <v>1000</v>
      </c>
      <c r="O128" s="124">
        <v>0</v>
      </c>
      <c r="P128" s="124">
        <v>1000</v>
      </c>
      <c r="Q128" s="125" t="s">
        <v>38</v>
      </c>
      <c r="R128" s="125">
        <v>999</v>
      </c>
      <c r="S128" s="129">
        <v>44466</v>
      </c>
      <c r="T128" s="125"/>
      <c r="U128" s="358"/>
      <c r="V128" s="585"/>
      <c r="W128" s="357" t="s">
        <v>23</v>
      </c>
      <c r="X128" s="124">
        <v>1000</v>
      </c>
      <c r="Y128" s="124">
        <v>0</v>
      </c>
      <c r="Z128" s="124">
        <v>1000</v>
      </c>
      <c r="AA128" s="125" t="s">
        <v>38</v>
      </c>
      <c r="AB128" s="125">
        <v>2306</v>
      </c>
      <c r="AC128" s="129">
        <v>44688</v>
      </c>
      <c r="AD128" s="629"/>
      <c r="AE128" s="585"/>
      <c r="AF128" s="357" t="s">
        <v>23</v>
      </c>
      <c r="AG128" s="124">
        <v>1000</v>
      </c>
      <c r="AH128" s="124"/>
      <c r="AI128" s="124"/>
      <c r="AJ128" s="125"/>
      <c r="AK128" s="125"/>
      <c r="AL128" s="129"/>
      <c r="AM128" s="336"/>
      <c r="AN128" s="335"/>
    </row>
    <row r="129" spans="1:40" x14ac:dyDescent="0.25">
      <c r="A129" s="369"/>
      <c r="B129" s="877"/>
      <c r="C129" s="357" t="s">
        <v>24</v>
      </c>
      <c r="D129" s="124">
        <v>1000</v>
      </c>
      <c r="E129" s="124">
        <v>0</v>
      </c>
      <c r="F129" s="124">
        <v>1000</v>
      </c>
      <c r="G129" s="125" t="s">
        <v>38</v>
      </c>
      <c r="H129" s="125">
        <v>305</v>
      </c>
      <c r="I129" s="129">
        <v>43973</v>
      </c>
      <c r="J129" s="125"/>
      <c r="K129" s="358"/>
      <c r="L129" s="585"/>
      <c r="M129" s="357" t="s">
        <v>24</v>
      </c>
      <c r="N129" s="124">
        <v>1000</v>
      </c>
      <c r="O129" s="124">
        <v>0</v>
      </c>
      <c r="P129" s="124">
        <v>1000</v>
      </c>
      <c r="Q129" s="125" t="s">
        <v>38</v>
      </c>
      <c r="R129" s="125">
        <v>1073</v>
      </c>
      <c r="S129" s="129">
        <v>44369</v>
      </c>
      <c r="T129" s="125"/>
      <c r="U129" s="358"/>
      <c r="V129" s="585"/>
      <c r="W129" s="357" t="s">
        <v>24</v>
      </c>
      <c r="X129" s="124">
        <v>1000</v>
      </c>
      <c r="Y129" s="124">
        <v>0</v>
      </c>
      <c r="Z129" s="124">
        <v>1000</v>
      </c>
      <c r="AA129" s="125" t="s">
        <v>38</v>
      </c>
      <c r="AB129" s="125">
        <v>2382</v>
      </c>
      <c r="AC129" s="129">
        <v>44718</v>
      </c>
      <c r="AD129" s="629"/>
      <c r="AE129" s="585"/>
      <c r="AF129" s="357" t="s">
        <v>24</v>
      </c>
      <c r="AG129" s="124">
        <v>1000</v>
      </c>
      <c r="AH129" s="124"/>
      <c r="AI129" s="124"/>
      <c r="AJ129" s="125"/>
      <c r="AK129" s="125"/>
      <c r="AL129" s="129"/>
      <c r="AM129" s="336"/>
      <c r="AN129" s="335"/>
    </row>
    <row r="130" spans="1:40" x14ac:dyDescent="0.25">
      <c r="A130" s="369"/>
      <c r="B130" s="877"/>
      <c r="C130" s="357" t="s">
        <v>25</v>
      </c>
      <c r="D130" s="124">
        <v>1000</v>
      </c>
      <c r="E130" s="124">
        <v>0</v>
      </c>
      <c r="F130" s="124">
        <v>1000</v>
      </c>
      <c r="G130" s="125" t="s">
        <v>38</v>
      </c>
      <c r="H130" s="125">
        <v>367</v>
      </c>
      <c r="I130" s="129">
        <v>44033</v>
      </c>
      <c r="J130" s="125"/>
      <c r="K130" s="358"/>
      <c r="L130" s="585"/>
      <c r="M130" s="357" t="s">
        <v>25</v>
      </c>
      <c r="N130" s="124">
        <v>1000</v>
      </c>
      <c r="O130" s="124">
        <v>0</v>
      </c>
      <c r="P130" s="124">
        <v>1000</v>
      </c>
      <c r="Q130" s="125" t="s">
        <v>38</v>
      </c>
      <c r="R130" s="125">
        <v>1154</v>
      </c>
      <c r="S130" s="129">
        <v>44398</v>
      </c>
      <c r="T130" s="125"/>
      <c r="U130" s="358"/>
      <c r="V130" s="585"/>
      <c r="W130" s="357" t="s">
        <v>25</v>
      </c>
      <c r="X130" s="124">
        <v>1000</v>
      </c>
      <c r="Y130" s="124">
        <v>0</v>
      </c>
      <c r="Z130" s="124">
        <v>1000</v>
      </c>
      <c r="AA130" s="125" t="s">
        <v>38</v>
      </c>
      <c r="AB130" s="125">
        <v>2496</v>
      </c>
      <c r="AC130" s="129">
        <v>44748</v>
      </c>
      <c r="AD130" s="629"/>
      <c r="AE130" s="585"/>
      <c r="AF130" s="357" t="s">
        <v>25</v>
      </c>
      <c r="AG130" s="124">
        <v>1000</v>
      </c>
      <c r="AH130" s="124"/>
      <c r="AI130" s="124">
        <v>3000</v>
      </c>
      <c r="AJ130" s="125" t="s">
        <v>47</v>
      </c>
      <c r="AK130" s="125">
        <v>3996</v>
      </c>
      <c r="AL130" s="129">
        <v>45129</v>
      </c>
      <c r="AM130" s="336"/>
      <c r="AN130" s="335"/>
    </row>
    <row r="131" spans="1:40" x14ac:dyDescent="0.25">
      <c r="A131" s="369"/>
      <c r="B131" s="877"/>
      <c r="C131" s="357" t="s">
        <v>26</v>
      </c>
      <c r="D131" s="124">
        <v>1000</v>
      </c>
      <c r="E131" s="124">
        <v>0</v>
      </c>
      <c r="F131" s="124">
        <v>1000</v>
      </c>
      <c r="G131" s="125" t="s">
        <v>38</v>
      </c>
      <c r="H131" s="125">
        <v>429</v>
      </c>
      <c r="I131" s="129">
        <v>44064</v>
      </c>
      <c r="J131" s="125"/>
      <c r="K131" s="358"/>
      <c r="L131" s="585"/>
      <c r="M131" s="357" t="s">
        <v>26</v>
      </c>
      <c r="N131" s="124">
        <v>1000</v>
      </c>
      <c r="O131" s="124">
        <v>0</v>
      </c>
      <c r="P131" s="124">
        <v>1000</v>
      </c>
      <c r="Q131" s="125" t="s">
        <v>38</v>
      </c>
      <c r="R131" s="125">
        <v>1214</v>
      </c>
      <c r="S131" s="129">
        <v>44420</v>
      </c>
      <c r="T131" s="125"/>
      <c r="U131" s="358"/>
      <c r="V131" s="585"/>
      <c r="W131" s="357" t="s">
        <v>26</v>
      </c>
      <c r="X131" s="124">
        <v>1000</v>
      </c>
      <c r="Y131" s="124">
        <v>0</v>
      </c>
      <c r="Z131" s="124">
        <v>1000</v>
      </c>
      <c r="AA131" s="125" t="s">
        <v>47</v>
      </c>
      <c r="AB131" s="125">
        <v>2594</v>
      </c>
      <c r="AC131" s="129">
        <v>44779</v>
      </c>
      <c r="AD131" s="629"/>
      <c r="AE131" s="585"/>
      <c r="AF131" s="357" t="s">
        <v>26</v>
      </c>
      <c r="AG131" s="124">
        <v>1000</v>
      </c>
      <c r="AH131" s="124"/>
      <c r="AI131" s="124"/>
      <c r="AJ131" s="125"/>
      <c r="AK131" s="125"/>
      <c r="AL131" s="129"/>
      <c r="AM131" s="336"/>
      <c r="AN131" s="335"/>
    </row>
    <row r="132" spans="1:40" x14ac:dyDescent="0.25">
      <c r="A132" s="369"/>
      <c r="B132" s="877"/>
      <c r="C132" s="357" t="s">
        <v>27</v>
      </c>
      <c r="D132" s="124">
        <v>1000</v>
      </c>
      <c r="E132" s="124">
        <v>0</v>
      </c>
      <c r="F132" s="124">
        <v>1000</v>
      </c>
      <c r="G132" s="125" t="s">
        <v>38</v>
      </c>
      <c r="H132" s="125">
        <v>482</v>
      </c>
      <c r="I132" s="129">
        <v>44095</v>
      </c>
      <c r="J132" s="125"/>
      <c r="K132" s="358"/>
      <c r="L132" s="585"/>
      <c r="M132" s="357" t="s">
        <v>27</v>
      </c>
      <c r="N132" s="124">
        <v>1000</v>
      </c>
      <c r="O132" s="124">
        <v>0</v>
      </c>
      <c r="P132" s="124">
        <v>1000</v>
      </c>
      <c r="Q132" s="125" t="s">
        <v>38</v>
      </c>
      <c r="R132" s="125">
        <v>1322</v>
      </c>
      <c r="S132" s="129">
        <v>44466</v>
      </c>
      <c r="T132" s="125"/>
      <c r="U132" s="358"/>
      <c r="V132" s="585"/>
      <c r="W132" s="357" t="s">
        <v>27</v>
      </c>
      <c r="X132" s="124">
        <v>1000</v>
      </c>
      <c r="Y132" s="124">
        <v>0</v>
      </c>
      <c r="Z132" s="124">
        <v>1000</v>
      </c>
      <c r="AA132" s="125" t="s">
        <v>47</v>
      </c>
      <c r="AB132" s="125">
        <v>2840</v>
      </c>
      <c r="AC132" s="129">
        <v>44816</v>
      </c>
      <c r="AD132" s="629"/>
      <c r="AE132" s="585"/>
      <c r="AF132" s="357" t="s">
        <v>27</v>
      </c>
      <c r="AG132" s="124">
        <v>1000</v>
      </c>
      <c r="AH132" s="124"/>
      <c r="AI132" s="124"/>
      <c r="AJ132" s="125"/>
      <c r="AK132" s="125"/>
      <c r="AL132" s="129"/>
      <c r="AM132" s="336"/>
      <c r="AN132" s="335"/>
    </row>
    <row r="133" spans="1:40" x14ac:dyDescent="0.25">
      <c r="A133" s="369"/>
      <c r="B133" s="877"/>
      <c r="C133" s="357" t="s">
        <v>28</v>
      </c>
      <c r="D133" s="124">
        <v>1000</v>
      </c>
      <c r="E133" s="124">
        <v>0</v>
      </c>
      <c r="F133" s="124">
        <v>1000</v>
      </c>
      <c r="G133" s="125" t="s">
        <v>38</v>
      </c>
      <c r="H133" s="125">
        <v>560</v>
      </c>
      <c r="I133" s="129">
        <v>44124</v>
      </c>
      <c r="J133" s="125"/>
      <c r="K133" s="358"/>
      <c r="L133" s="585"/>
      <c r="M133" s="357" t="s">
        <v>28</v>
      </c>
      <c r="N133" s="124">
        <v>1000</v>
      </c>
      <c r="O133" s="124">
        <v>0</v>
      </c>
      <c r="P133" s="124">
        <v>1000</v>
      </c>
      <c r="Q133" s="125" t="s">
        <v>38</v>
      </c>
      <c r="R133" s="125">
        <v>1354</v>
      </c>
      <c r="S133" s="129">
        <v>44480</v>
      </c>
      <c r="T133" s="125"/>
      <c r="U133" s="358"/>
      <c r="V133" s="585"/>
      <c r="W133" s="357" t="s">
        <v>28</v>
      </c>
      <c r="X133" s="124">
        <v>1000</v>
      </c>
      <c r="Y133" s="124">
        <v>0</v>
      </c>
      <c r="Z133" s="124">
        <v>1000</v>
      </c>
      <c r="AA133" s="125" t="s">
        <v>47</v>
      </c>
      <c r="AB133" s="125">
        <v>2930</v>
      </c>
      <c r="AC133" s="129">
        <v>44842</v>
      </c>
      <c r="AD133" s="629"/>
      <c r="AE133" s="585"/>
      <c r="AF133" s="357" t="s">
        <v>28</v>
      </c>
      <c r="AG133" s="124"/>
      <c r="AH133" s="124"/>
      <c r="AI133" s="124"/>
      <c r="AJ133" s="125"/>
      <c r="AK133" s="125"/>
      <c r="AL133" s="129"/>
      <c r="AM133" s="336"/>
      <c r="AN133" s="335"/>
    </row>
    <row r="134" spans="1:40" x14ac:dyDescent="0.25">
      <c r="A134" s="369"/>
      <c r="B134" s="877"/>
      <c r="C134" s="357" t="s">
        <v>29</v>
      </c>
      <c r="D134" s="124">
        <v>1000</v>
      </c>
      <c r="E134" s="124">
        <v>0</v>
      </c>
      <c r="F134" s="124">
        <v>1000</v>
      </c>
      <c r="G134" s="125" t="s">
        <v>38</v>
      </c>
      <c r="H134" s="126">
        <v>671</v>
      </c>
      <c r="I134" s="129">
        <v>44156</v>
      </c>
      <c r="J134" s="125"/>
      <c r="K134" s="358"/>
      <c r="L134" s="585"/>
      <c r="M134" s="357" t="s">
        <v>29</v>
      </c>
      <c r="N134" s="124">
        <v>1000</v>
      </c>
      <c r="O134" s="124">
        <v>0</v>
      </c>
      <c r="P134" s="124">
        <v>1000</v>
      </c>
      <c r="Q134" s="125" t="s">
        <v>38</v>
      </c>
      <c r="R134" s="125">
        <v>1555</v>
      </c>
      <c r="S134" s="129">
        <v>44518</v>
      </c>
      <c r="T134" s="125"/>
      <c r="U134" s="358"/>
      <c r="V134" s="585"/>
      <c r="W134" s="357" t="s">
        <v>29</v>
      </c>
      <c r="X134" s="124">
        <v>1000</v>
      </c>
      <c r="Y134" s="124">
        <v>0</v>
      </c>
      <c r="Z134" s="124">
        <v>1000</v>
      </c>
      <c r="AA134" s="125" t="s">
        <v>47</v>
      </c>
      <c r="AB134" s="125">
        <v>3025</v>
      </c>
      <c r="AC134" s="129">
        <v>44874</v>
      </c>
      <c r="AD134" s="629"/>
      <c r="AE134" s="585"/>
      <c r="AF134" s="357" t="s">
        <v>29</v>
      </c>
      <c r="AG134" s="124"/>
      <c r="AH134" s="124"/>
      <c r="AI134" s="124"/>
      <c r="AJ134" s="125"/>
      <c r="AK134" s="125"/>
      <c r="AL134" s="129"/>
      <c r="AM134" s="336"/>
      <c r="AN134" s="335"/>
    </row>
    <row r="135" spans="1:40" x14ac:dyDescent="0.25">
      <c r="A135" s="369"/>
      <c r="B135" s="877"/>
      <c r="C135" s="360" t="s">
        <v>30</v>
      </c>
      <c r="D135" s="278">
        <v>1000</v>
      </c>
      <c r="E135" s="124">
        <v>0</v>
      </c>
      <c r="F135" s="124">
        <v>1000</v>
      </c>
      <c r="G135" s="125" t="s">
        <v>38</v>
      </c>
      <c r="H135" s="126">
        <v>671</v>
      </c>
      <c r="I135" s="129">
        <v>44189</v>
      </c>
      <c r="J135" s="361"/>
      <c r="K135" s="362"/>
      <c r="L135" s="586"/>
      <c r="M135" s="360" t="s">
        <v>30</v>
      </c>
      <c r="N135" s="278">
        <v>1000</v>
      </c>
      <c r="O135" s="124">
        <v>0</v>
      </c>
      <c r="P135" s="124">
        <v>1000</v>
      </c>
      <c r="Q135" s="125" t="s">
        <v>38</v>
      </c>
      <c r="R135" s="125">
        <v>1617</v>
      </c>
      <c r="S135" s="129">
        <v>44542</v>
      </c>
      <c r="T135" s="125"/>
      <c r="U135" s="358"/>
      <c r="V135" s="586"/>
      <c r="W135" s="360" t="s">
        <v>30</v>
      </c>
      <c r="X135" s="278">
        <v>1000</v>
      </c>
      <c r="Y135" s="124">
        <v>0</v>
      </c>
      <c r="Z135" s="124">
        <v>1000</v>
      </c>
      <c r="AA135" s="125" t="s">
        <v>47</v>
      </c>
      <c r="AB135" s="125">
        <v>3114</v>
      </c>
      <c r="AC135" s="129">
        <v>44902</v>
      </c>
      <c r="AD135" s="629"/>
      <c r="AE135" s="586"/>
      <c r="AF135" s="360" t="s">
        <v>30</v>
      </c>
      <c r="AG135" s="278"/>
      <c r="AH135" s="124"/>
      <c r="AI135" s="124"/>
      <c r="AJ135" s="125"/>
      <c r="AK135" s="125"/>
      <c r="AL135" s="129"/>
      <c r="AM135" s="338"/>
      <c r="AN135" s="339"/>
    </row>
    <row r="136" spans="1:40" ht="21" x14ac:dyDescent="0.25">
      <c r="A136" s="370"/>
      <c r="B136" s="878"/>
      <c r="C136" s="364"/>
      <c r="D136" s="365">
        <f>SUM(D124:D135)</f>
        <v>12000</v>
      </c>
      <c r="E136" s="365">
        <f>SUM(E124:E135)</f>
        <v>0</v>
      </c>
      <c r="F136" s="365">
        <f>SUM(F124:F135)</f>
        <v>12000</v>
      </c>
      <c r="G136" s="340"/>
      <c r="H136" s="340"/>
      <c r="I136" s="366"/>
      <c r="J136" s="340"/>
      <c r="K136" s="367"/>
      <c r="L136" s="587"/>
      <c r="M136" s="364"/>
      <c r="N136" s="365">
        <f>SUM(N123:N135)</f>
        <v>24000</v>
      </c>
      <c r="O136" s="365">
        <f>SUM(O123:O135)</f>
        <v>0</v>
      </c>
      <c r="P136" s="365">
        <f>SUM(P123:P135)</f>
        <v>24000</v>
      </c>
      <c r="Q136" s="340"/>
      <c r="R136" s="340"/>
      <c r="S136" s="340"/>
      <c r="T136" s="340"/>
      <c r="U136" s="367"/>
      <c r="V136" s="587"/>
      <c r="W136" s="364"/>
      <c r="X136" s="365">
        <f>SUM(X123:X135)</f>
        <v>36000</v>
      </c>
      <c r="Y136" s="365">
        <f>SUM(Y123:Y135)</f>
        <v>0</v>
      </c>
      <c r="Z136" s="365">
        <f>SUM(Z123:Z135)</f>
        <v>36000</v>
      </c>
      <c r="AA136" s="340"/>
      <c r="AB136" s="340"/>
      <c r="AC136" s="340"/>
      <c r="AD136" s="340"/>
      <c r="AE136" s="587"/>
      <c r="AF136" s="364"/>
      <c r="AG136" s="365">
        <f>SUM(AG123:AG135)</f>
        <v>45000</v>
      </c>
      <c r="AH136" s="365">
        <f>SUM(AH123:AH135)</f>
        <v>0</v>
      </c>
      <c r="AI136" s="365">
        <f>SUM(AI123:AI135)</f>
        <v>45000</v>
      </c>
      <c r="AJ136" s="340"/>
      <c r="AK136" s="340"/>
      <c r="AL136" s="340"/>
      <c r="AM136" s="365"/>
      <c r="AN136" s="340"/>
    </row>
    <row r="137" spans="1:40" x14ac:dyDescent="0.25">
      <c r="A137" s="337"/>
      <c r="B137" s="330"/>
      <c r="C137" s="344"/>
      <c r="D137" s="345"/>
      <c r="E137" s="345"/>
      <c r="F137" s="345"/>
      <c r="G137" s="346"/>
      <c r="H137" s="346"/>
      <c r="I137" s="347"/>
      <c r="J137" s="346"/>
      <c r="K137" s="346"/>
      <c r="L137" s="588"/>
      <c r="M137" s="346"/>
      <c r="N137" s="345"/>
      <c r="O137" s="345"/>
      <c r="P137" s="345"/>
      <c r="Q137" s="346"/>
      <c r="R137" s="346"/>
      <c r="S137" s="346"/>
      <c r="T137" s="346"/>
      <c r="U137" s="346"/>
      <c r="V137" s="588"/>
      <c r="W137" s="346"/>
      <c r="X137" s="345"/>
      <c r="Y137" s="345"/>
      <c r="Z137" s="345"/>
      <c r="AA137" s="346"/>
      <c r="AB137" s="346"/>
      <c r="AC137" s="346"/>
      <c r="AD137" s="346"/>
      <c r="AE137" s="588"/>
      <c r="AF137" s="346"/>
      <c r="AG137" s="345"/>
      <c r="AH137" s="345"/>
      <c r="AI137" s="345"/>
      <c r="AJ137" s="346"/>
      <c r="AK137" s="346"/>
      <c r="AL137" s="346"/>
      <c r="AM137" s="778"/>
      <c r="AN137" s="348"/>
    </row>
    <row r="138" spans="1:40" ht="21" x14ac:dyDescent="0.25">
      <c r="A138" s="337"/>
      <c r="B138" s="331"/>
      <c r="C138" s="350"/>
      <c r="D138" s="351"/>
      <c r="E138" s="352"/>
      <c r="F138" s="353"/>
      <c r="G138" s="352"/>
      <c r="H138" s="353"/>
      <c r="I138" s="353"/>
      <c r="J138" s="353"/>
      <c r="K138" s="354"/>
      <c r="L138" s="584"/>
      <c r="M138" s="355" t="s">
        <v>42</v>
      </c>
      <c r="N138" s="356">
        <f>D151</f>
        <v>12000</v>
      </c>
      <c r="O138" s="356">
        <f>E151</f>
        <v>130</v>
      </c>
      <c r="P138" s="356">
        <f>F151</f>
        <v>12000</v>
      </c>
      <c r="Q138" s="352"/>
      <c r="R138" s="353"/>
      <c r="S138" s="353"/>
      <c r="T138" s="353"/>
      <c r="U138" s="354"/>
      <c r="V138" s="584"/>
      <c r="W138" s="355" t="s">
        <v>42</v>
      </c>
      <c r="X138" s="356">
        <f>N151</f>
        <v>24000</v>
      </c>
      <c r="Y138" s="356">
        <f>O151</f>
        <v>190</v>
      </c>
      <c r="Z138" s="356">
        <f>P151</f>
        <v>28000</v>
      </c>
      <c r="AA138" s="352"/>
      <c r="AB138" s="353"/>
      <c r="AC138" s="353"/>
      <c r="AD138" s="353"/>
      <c r="AE138" s="584"/>
      <c r="AF138" s="355" t="s">
        <v>42</v>
      </c>
      <c r="AG138" s="356">
        <f>X151</f>
        <v>36000</v>
      </c>
      <c r="AH138" s="356">
        <f>Y151</f>
        <v>190</v>
      </c>
      <c r="AI138" s="356">
        <f>Z151</f>
        <v>44000</v>
      </c>
      <c r="AJ138" s="352"/>
      <c r="AK138" s="353"/>
      <c r="AL138" s="353"/>
      <c r="AM138" s="776" t="s">
        <v>221</v>
      </c>
      <c r="AN138" s="183" t="s">
        <v>36</v>
      </c>
    </row>
    <row r="139" spans="1:40" x14ac:dyDescent="0.25">
      <c r="A139" s="368" t="s">
        <v>134</v>
      </c>
      <c r="B139" s="332">
        <v>122</v>
      </c>
      <c r="C139" s="357" t="s">
        <v>19</v>
      </c>
      <c r="D139" s="124">
        <v>1000</v>
      </c>
      <c r="E139" s="124">
        <f>E140+10</f>
        <v>10</v>
      </c>
      <c r="F139" s="124">
        <v>0</v>
      </c>
      <c r="G139" s="125" t="s">
        <v>38</v>
      </c>
      <c r="H139" s="125" t="s">
        <v>38</v>
      </c>
      <c r="I139" s="129" t="s">
        <v>38</v>
      </c>
      <c r="J139" s="125"/>
      <c r="K139" s="358"/>
      <c r="L139" s="585"/>
      <c r="M139" s="357" t="s">
        <v>19</v>
      </c>
      <c r="N139" s="124">
        <v>1000</v>
      </c>
      <c r="O139" s="124">
        <f>O140+10</f>
        <v>20</v>
      </c>
      <c r="P139" s="124">
        <v>0</v>
      </c>
      <c r="Q139" s="125" t="s">
        <v>38</v>
      </c>
      <c r="R139" s="125" t="s">
        <v>38</v>
      </c>
      <c r="S139" s="129" t="s">
        <v>38</v>
      </c>
      <c r="T139" s="125"/>
      <c r="U139" s="358"/>
      <c r="V139" s="585"/>
      <c r="W139" s="357" t="s">
        <v>19</v>
      </c>
      <c r="X139" s="124">
        <v>1000</v>
      </c>
      <c r="Y139" s="124">
        <v>0</v>
      </c>
      <c r="Z139" s="124">
        <v>0</v>
      </c>
      <c r="AA139" s="125" t="s">
        <v>38</v>
      </c>
      <c r="AB139" s="125" t="s">
        <v>38</v>
      </c>
      <c r="AC139" s="129" t="s">
        <v>38</v>
      </c>
      <c r="AD139" s="426"/>
      <c r="AE139" s="585"/>
      <c r="AF139" s="357" t="s">
        <v>19</v>
      </c>
      <c r="AG139" s="124">
        <v>1000</v>
      </c>
      <c r="AH139" s="124"/>
      <c r="AI139" s="124"/>
      <c r="AJ139" s="125"/>
      <c r="AK139" s="125"/>
      <c r="AL139" s="129"/>
      <c r="AM139" s="341">
        <f>AG151+AH151-AI151</f>
        <v>-6810</v>
      </c>
      <c r="AN139" s="342" t="s">
        <v>969</v>
      </c>
    </row>
    <row r="140" spans="1:40" ht="21" customHeight="1" x14ac:dyDescent="0.25">
      <c r="A140" s="369"/>
      <c r="B140" s="877" t="s">
        <v>146</v>
      </c>
      <c r="C140" s="357" t="s">
        <v>20</v>
      </c>
      <c r="D140" s="124">
        <v>1000</v>
      </c>
      <c r="E140" s="124">
        <v>0</v>
      </c>
      <c r="F140" s="124">
        <v>2000</v>
      </c>
      <c r="G140" s="125" t="s">
        <v>38</v>
      </c>
      <c r="H140" s="125">
        <v>98</v>
      </c>
      <c r="I140" s="129">
        <v>43886</v>
      </c>
      <c r="J140" s="125"/>
      <c r="K140" s="358"/>
      <c r="L140" s="585"/>
      <c r="M140" s="357" t="s">
        <v>20</v>
      </c>
      <c r="N140" s="124">
        <v>1000</v>
      </c>
      <c r="O140" s="124">
        <f>O141+10</f>
        <v>10</v>
      </c>
      <c r="P140" s="124">
        <v>0</v>
      </c>
      <c r="Q140" s="125" t="s">
        <v>38</v>
      </c>
      <c r="R140" s="125" t="s">
        <v>38</v>
      </c>
      <c r="S140" s="129" t="s">
        <v>38</v>
      </c>
      <c r="T140" s="125"/>
      <c r="U140" s="358"/>
      <c r="V140" s="585"/>
      <c r="W140" s="357" t="s">
        <v>20</v>
      </c>
      <c r="X140" s="124">
        <v>1000</v>
      </c>
      <c r="Y140" s="124">
        <v>0</v>
      </c>
      <c r="Z140" s="124">
        <v>0</v>
      </c>
      <c r="AA140" s="125" t="s">
        <v>38</v>
      </c>
      <c r="AB140" s="125" t="s">
        <v>38</v>
      </c>
      <c r="AC140" s="129" t="s">
        <v>38</v>
      </c>
      <c r="AD140" s="335"/>
      <c r="AE140" s="585"/>
      <c r="AF140" s="357" t="s">
        <v>20</v>
      </c>
      <c r="AG140" s="124">
        <v>1000</v>
      </c>
      <c r="AH140" s="124"/>
      <c r="AI140" s="124"/>
      <c r="AJ140" s="125"/>
      <c r="AK140" s="125"/>
      <c r="AL140" s="129"/>
      <c r="AM140" s="336"/>
      <c r="AN140" s="335"/>
    </row>
    <row r="141" spans="1:40" x14ac:dyDescent="0.25">
      <c r="A141" s="369"/>
      <c r="B141" s="877"/>
      <c r="C141" s="357" t="s">
        <v>21</v>
      </c>
      <c r="D141" s="124">
        <v>1000</v>
      </c>
      <c r="E141" s="124">
        <f>E142+10</f>
        <v>30</v>
      </c>
      <c r="F141" s="124">
        <v>0</v>
      </c>
      <c r="G141" s="125" t="s">
        <v>38</v>
      </c>
      <c r="H141" s="125" t="s">
        <v>38</v>
      </c>
      <c r="I141" s="129" t="s">
        <v>38</v>
      </c>
      <c r="J141" s="125"/>
      <c r="K141" s="358"/>
      <c r="L141" s="585"/>
      <c r="M141" s="357" t="s">
        <v>21</v>
      </c>
      <c r="N141" s="124">
        <v>1000</v>
      </c>
      <c r="O141" s="124">
        <v>0</v>
      </c>
      <c r="P141" s="124">
        <v>6000</v>
      </c>
      <c r="Q141" s="125" t="s">
        <v>38</v>
      </c>
      <c r="R141" s="125">
        <v>876</v>
      </c>
      <c r="S141" s="129">
        <v>44626</v>
      </c>
      <c r="T141" s="125" t="s">
        <v>900</v>
      </c>
      <c r="U141" s="358"/>
      <c r="V141" s="585"/>
      <c r="W141" s="357" t="s">
        <v>21</v>
      </c>
      <c r="X141" s="124">
        <v>1000</v>
      </c>
      <c r="Y141" s="124">
        <v>0</v>
      </c>
      <c r="Z141" s="124">
        <v>6000</v>
      </c>
      <c r="AA141" s="125" t="s">
        <v>38</v>
      </c>
      <c r="AB141" s="125">
        <v>2189</v>
      </c>
      <c r="AC141" s="129">
        <v>44651</v>
      </c>
      <c r="AD141" s="406" t="s">
        <v>902</v>
      </c>
      <c r="AE141" s="585"/>
      <c r="AF141" s="357" t="s">
        <v>21</v>
      </c>
      <c r="AG141" s="124">
        <v>1000</v>
      </c>
      <c r="AH141" s="124"/>
      <c r="AI141" s="124"/>
      <c r="AJ141" s="125"/>
      <c r="AK141" s="125"/>
      <c r="AL141" s="129"/>
      <c r="AM141" s="787"/>
      <c r="AN141" s="335"/>
    </row>
    <row r="142" spans="1:40" x14ac:dyDescent="0.25">
      <c r="A142" s="369"/>
      <c r="B142" s="877"/>
      <c r="C142" s="357" t="s">
        <v>22</v>
      </c>
      <c r="D142" s="124">
        <v>1000</v>
      </c>
      <c r="E142" s="124">
        <f>E143+10</f>
        <v>20</v>
      </c>
      <c r="F142" s="124">
        <v>0</v>
      </c>
      <c r="G142" s="125" t="s">
        <v>38</v>
      </c>
      <c r="H142" s="125" t="s">
        <v>38</v>
      </c>
      <c r="I142" s="129" t="s">
        <v>38</v>
      </c>
      <c r="J142" s="125"/>
      <c r="K142" s="358"/>
      <c r="L142" s="585"/>
      <c r="M142" s="357" t="s">
        <v>22</v>
      </c>
      <c r="N142" s="124">
        <v>1000</v>
      </c>
      <c r="O142" s="124">
        <v>0</v>
      </c>
      <c r="P142" s="124">
        <v>0</v>
      </c>
      <c r="Q142" s="125" t="s">
        <v>38</v>
      </c>
      <c r="R142" s="125" t="s">
        <v>38</v>
      </c>
      <c r="S142" s="129" t="s">
        <v>38</v>
      </c>
      <c r="T142" s="125"/>
      <c r="U142" s="358"/>
      <c r="V142" s="585"/>
      <c r="W142" s="357" t="s">
        <v>22</v>
      </c>
      <c r="X142" s="124">
        <v>1000</v>
      </c>
      <c r="Y142" s="124">
        <v>0</v>
      </c>
      <c r="Z142" s="124">
        <v>0</v>
      </c>
      <c r="AA142" s="125" t="s">
        <v>38</v>
      </c>
      <c r="AB142" s="125" t="s">
        <v>38</v>
      </c>
      <c r="AC142" s="129" t="s">
        <v>38</v>
      </c>
      <c r="AD142" s="335"/>
      <c r="AE142" s="585"/>
      <c r="AF142" s="357" t="s">
        <v>22</v>
      </c>
      <c r="AG142" s="124">
        <v>1000</v>
      </c>
      <c r="AH142" s="124"/>
      <c r="AI142" s="124">
        <v>11000</v>
      </c>
      <c r="AJ142" s="125" t="s">
        <v>47</v>
      </c>
      <c r="AK142" s="125">
        <v>3641</v>
      </c>
      <c r="AL142" s="129">
        <v>45030</v>
      </c>
      <c r="AM142" s="336" t="s">
        <v>985</v>
      </c>
      <c r="AN142" s="770"/>
    </row>
    <row r="143" spans="1:40" x14ac:dyDescent="0.25">
      <c r="A143" s="369"/>
      <c r="B143" s="877"/>
      <c r="C143" s="357" t="s">
        <v>23</v>
      </c>
      <c r="D143" s="124">
        <v>1000</v>
      </c>
      <c r="E143" s="124">
        <f>E144+10</f>
        <v>10</v>
      </c>
      <c r="F143" s="124">
        <v>0</v>
      </c>
      <c r="G143" s="125" t="s">
        <v>38</v>
      </c>
      <c r="H143" s="125" t="s">
        <v>38</v>
      </c>
      <c r="I143" s="129" t="s">
        <v>38</v>
      </c>
      <c r="J143" s="125"/>
      <c r="K143" s="358"/>
      <c r="L143" s="585"/>
      <c r="M143" s="357" t="s">
        <v>23</v>
      </c>
      <c r="N143" s="124">
        <v>1000</v>
      </c>
      <c r="O143" s="124">
        <v>0</v>
      </c>
      <c r="P143" s="124">
        <v>0</v>
      </c>
      <c r="Q143" s="125" t="s">
        <v>38</v>
      </c>
      <c r="R143" s="125" t="s">
        <v>38</v>
      </c>
      <c r="S143" s="129" t="s">
        <v>38</v>
      </c>
      <c r="T143" s="125"/>
      <c r="U143" s="358"/>
      <c r="V143" s="585"/>
      <c r="W143" s="357" t="s">
        <v>23</v>
      </c>
      <c r="X143" s="124">
        <v>1000</v>
      </c>
      <c r="Y143" s="124">
        <v>0</v>
      </c>
      <c r="Z143" s="124">
        <v>0</v>
      </c>
      <c r="AA143" s="125" t="s">
        <v>38</v>
      </c>
      <c r="AB143" s="125" t="s">
        <v>38</v>
      </c>
      <c r="AC143" s="129" t="s">
        <v>38</v>
      </c>
      <c r="AD143" s="335"/>
      <c r="AE143" s="585"/>
      <c r="AF143" s="357" t="s">
        <v>23</v>
      </c>
      <c r="AG143" s="124">
        <v>1000</v>
      </c>
      <c r="AH143" s="124"/>
      <c r="AI143" s="124"/>
      <c r="AJ143" s="125"/>
      <c r="AK143" s="125"/>
      <c r="AL143" s="129"/>
      <c r="AM143" s="336"/>
      <c r="AN143" s="770"/>
    </row>
    <row r="144" spans="1:40" x14ac:dyDescent="0.25">
      <c r="A144" s="369"/>
      <c r="B144" s="877"/>
      <c r="C144" s="357" t="s">
        <v>24</v>
      </c>
      <c r="D144" s="124">
        <v>1000</v>
      </c>
      <c r="E144" s="124">
        <v>0</v>
      </c>
      <c r="F144" s="124">
        <v>4000</v>
      </c>
      <c r="G144" s="125" t="s">
        <v>38</v>
      </c>
      <c r="H144" s="125">
        <v>296</v>
      </c>
      <c r="I144" s="129">
        <v>43996</v>
      </c>
      <c r="J144" s="125"/>
      <c r="K144" s="358"/>
      <c r="L144" s="585"/>
      <c r="M144" s="357" t="s">
        <v>24</v>
      </c>
      <c r="N144" s="124">
        <v>1000</v>
      </c>
      <c r="O144" s="124">
        <v>0</v>
      </c>
      <c r="P144" s="124">
        <v>0</v>
      </c>
      <c r="Q144" s="125" t="s">
        <v>38</v>
      </c>
      <c r="R144" s="125" t="s">
        <v>38</v>
      </c>
      <c r="S144" s="129" t="s">
        <v>38</v>
      </c>
      <c r="T144" s="125"/>
      <c r="U144" s="358"/>
      <c r="V144" s="585"/>
      <c r="W144" s="357" t="s">
        <v>24</v>
      </c>
      <c r="X144" s="124">
        <v>1000</v>
      </c>
      <c r="Y144" s="124">
        <v>0</v>
      </c>
      <c r="Z144" s="124">
        <v>0</v>
      </c>
      <c r="AA144" s="125" t="s">
        <v>38</v>
      </c>
      <c r="AB144" s="125" t="s">
        <v>38</v>
      </c>
      <c r="AC144" s="129" t="s">
        <v>38</v>
      </c>
      <c r="AD144" s="336"/>
      <c r="AE144" s="585"/>
      <c r="AF144" s="357" t="s">
        <v>24</v>
      </c>
      <c r="AG144" s="124">
        <v>1000</v>
      </c>
      <c r="AH144" s="124"/>
      <c r="AI144" s="124"/>
      <c r="AJ144" s="125"/>
      <c r="AK144" s="125"/>
      <c r="AL144" s="129"/>
      <c r="AM144" s="336"/>
      <c r="AN144" s="335"/>
    </row>
    <row r="145" spans="1:40" x14ac:dyDescent="0.25">
      <c r="A145" s="369"/>
      <c r="B145" s="877"/>
      <c r="C145" s="357" t="s">
        <v>25</v>
      </c>
      <c r="D145" s="124">
        <v>1000</v>
      </c>
      <c r="E145" s="124">
        <f>E146+10</f>
        <v>30</v>
      </c>
      <c r="F145" s="124">
        <v>0</v>
      </c>
      <c r="G145" s="125" t="s">
        <v>38</v>
      </c>
      <c r="H145" s="125" t="s">
        <v>38</v>
      </c>
      <c r="I145" s="129" t="s">
        <v>38</v>
      </c>
      <c r="J145" s="125"/>
      <c r="K145" s="358"/>
      <c r="L145" s="585"/>
      <c r="M145" s="357" t="s">
        <v>25</v>
      </c>
      <c r="N145" s="124">
        <v>1000</v>
      </c>
      <c r="O145" s="124">
        <f>O146+10</f>
        <v>20</v>
      </c>
      <c r="P145" s="124">
        <v>0</v>
      </c>
      <c r="Q145" s="125" t="s">
        <v>38</v>
      </c>
      <c r="R145" s="125" t="s">
        <v>38</v>
      </c>
      <c r="S145" s="129" t="s">
        <v>38</v>
      </c>
      <c r="T145" s="125"/>
      <c r="U145" s="358"/>
      <c r="V145" s="585"/>
      <c r="W145" s="357" t="s">
        <v>25</v>
      </c>
      <c r="X145" s="124">
        <v>1000</v>
      </c>
      <c r="Y145" s="124">
        <v>0</v>
      </c>
      <c r="Z145" s="124">
        <v>0</v>
      </c>
      <c r="AA145" s="125" t="s">
        <v>38</v>
      </c>
      <c r="AB145" s="125" t="s">
        <v>38</v>
      </c>
      <c r="AC145" s="129" t="s">
        <v>38</v>
      </c>
      <c r="AD145" s="335"/>
      <c r="AE145" s="585"/>
      <c r="AF145" s="357" t="s">
        <v>25</v>
      </c>
      <c r="AG145" s="124">
        <v>1000</v>
      </c>
      <c r="AH145" s="124"/>
      <c r="AI145" s="124"/>
      <c r="AJ145" s="125"/>
      <c r="AK145" s="125"/>
      <c r="AL145" s="129"/>
      <c r="AM145" s="336"/>
      <c r="AN145" s="335"/>
    </row>
    <row r="146" spans="1:40" x14ac:dyDescent="0.25">
      <c r="A146" s="369"/>
      <c r="B146" s="877"/>
      <c r="C146" s="357" t="s">
        <v>26</v>
      </c>
      <c r="D146" s="124">
        <v>1000</v>
      </c>
      <c r="E146" s="124">
        <f>E147+10</f>
        <v>20</v>
      </c>
      <c r="F146" s="124">
        <v>0</v>
      </c>
      <c r="G146" s="125" t="s">
        <v>38</v>
      </c>
      <c r="H146" s="125" t="s">
        <v>38</v>
      </c>
      <c r="I146" s="129" t="s">
        <v>38</v>
      </c>
      <c r="J146" s="125"/>
      <c r="K146" s="358"/>
      <c r="L146" s="585"/>
      <c r="M146" s="357" t="s">
        <v>26</v>
      </c>
      <c r="N146" s="124">
        <v>1000</v>
      </c>
      <c r="O146" s="124">
        <f>O147+10</f>
        <v>10</v>
      </c>
      <c r="P146" s="124">
        <v>0</v>
      </c>
      <c r="Q146" s="125" t="s">
        <v>38</v>
      </c>
      <c r="R146" s="125" t="s">
        <v>38</v>
      </c>
      <c r="S146" s="129" t="s">
        <v>38</v>
      </c>
      <c r="T146" s="125"/>
      <c r="U146" s="358"/>
      <c r="V146" s="585"/>
      <c r="W146" s="357" t="s">
        <v>26</v>
      </c>
      <c r="X146" s="124">
        <v>1000</v>
      </c>
      <c r="Y146" s="124">
        <v>0</v>
      </c>
      <c r="Z146" s="124">
        <v>0</v>
      </c>
      <c r="AA146" s="125" t="s">
        <v>38</v>
      </c>
      <c r="AB146" s="125" t="s">
        <v>38</v>
      </c>
      <c r="AC146" s="129" t="s">
        <v>38</v>
      </c>
      <c r="AD146" s="335"/>
      <c r="AE146" s="585"/>
      <c r="AF146" s="357" t="s">
        <v>26</v>
      </c>
      <c r="AG146" s="124">
        <v>1000</v>
      </c>
      <c r="AH146" s="124"/>
      <c r="AI146" s="124"/>
      <c r="AJ146" s="125"/>
      <c r="AK146" s="125"/>
      <c r="AL146" s="129"/>
      <c r="AM146" s="336"/>
      <c r="AN146" s="335"/>
    </row>
    <row r="147" spans="1:40" ht="30" x14ac:dyDescent="0.25">
      <c r="A147" s="369"/>
      <c r="B147" s="877"/>
      <c r="C147" s="357" t="s">
        <v>27</v>
      </c>
      <c r="D147" s="124">
        <v>1000</v>
      </c>
      <c r="E147" s="124">
        <f>E148+10</f>
        <v>10</v>
      </c>
      <c r="F147" s="124">
        <v>0</v>
      </c>
      <c r="G147" s="125" t="s">
        <v>38</v>
      </c>
      <c r="H147" s="125" t="s">
        <v>38</v>
      </c>
      <c r="I147" s="129" t="s">
        <v>38</v>
      </c>
      <c r="J147" s="125"/>
      <c r="K147" s="358"/>
      <c r="L147" s="585"/>
      <c r="M147" s="357" t="s">
        <v>27</v>
      </c>
      <c r="N147" s="124">
        <v>1000</v>
      </c>
      <c r="O147" s="124">
        <v>0</v>
      </c>
      <c r="P147" s="124">
        <v>10000</v>
      </c>
      <c r="Q147" s="125" t="s">
        <v>38</v>
      </c>
      <c r="R147" s="125">
        <v>1304</v>
      </c>
      <c r="S147" s="129">
        <v>44452</v>
      </c>
      <c r="T147" s="284" t="s">
        <v>901</v>
      </c>
      <c r="U147" s="358"/>
      <c r="V147" s="585"/>
      <c r="W147" s="357" t="s">
        <v>27</v>
      </c>
      <c r="X147" s="124">
        <v>1000</v>
      </c>
      <c r="Y147" s="124">
        <v>0</v>
      </c>
      <c r="Z147" s="124">
        <v>0</v>
      </c>
      <c r="AA147" s="125" t="s">
        <v>38</v>
      </c>
      <c r="AB147" s="125" t="s">
        <v>38</v>
      </c>
      <c r="AC147" s="129" t="s">
        <v>38</v>
      </c>
      <c r="AD147" s="335"/>
      <c r="AE147" s="585"/>
      <c r="AF147" s="357" t="s">
        <v>27</v>
      </c>
      <c r="AG147" s="124">
        <v>1000</v>
      </c>
      <c r="AH147" s="124"/>
      <c r="AI147" s="124"/>
      <c r="AJ147" s="125"/>
      <c r="AK147" s="125"/>
      <c r="AL147" s="129"/>
      <c r="AM147" s="336"/>
      <c r="AN147" s="335"/>
    </row>
    <row r="148" spans="1:40" ht="30" x14ac:dyDescent="0.25">
      <c r="A148" s="369"/>
      <c r="B148" s="877"/>
      <c r="C148" s="357" t="s">
        <v>28</v>
      </c>
      <c r="D148" s="124">
        <v>1000</v>
      </c>
      <c r="E148" s="124">
        <v>0</v>
      </c>
      <c r="F148" s="124">
        <v>6000</v>
      </c>
      <c r="G148" s="125" t="s">
        <v>38</v>
      </c>
      <c r="H148" s="125">
        <v>555</v>
      </c>
      <c r="I148" s="129">
        <v>44119</v>
      </c>
      <c r="J148" s="125"/>
      <c r="K148" s="358"/>
      <c r="L148" s="585"/>
      <c r="M148" s="357" t="s">
        <v>28</v>
      </c>
      <c r="N148" s="124">
        <v>1000</v>
      </c>
      <c r="O148" s="124">
        <v>0</v>
      </c>
      <c r="P148" s="124">
        <v>0</v>
      </c>
      <c r="Q148" s="125" t="s">
        <v>38</v>
      </c>
      <c r="R148" s="125" t="s">
        <v>38</v>
      </c>
      <c r="S148" s="129" t="s">
        <v>38</v>
      </c>
      <c r="T148" s="125"/>
      <c r="U148" s="358"/>
      <c r="V148" s="585"/>
      <c r="W148" s="357" t="s">
        <v>28</v>
      </c>
      <c r="X148" s="124">
        <v>1000</v>
      </c>
      <c r="Y148" s="124">
        <v>0</v>
      </c>
      <c r="Z148" s="124">
        <v>10000</v>
      </c>
      <c r="AA148" s="125" t="s">
        <v>47</v>
      </c>
      <c r="AB148" s="125">
        <v>2891</v>
      </c>
      <c r="AC148" s="129">
        <v>44835</v>
      </c>
      <c r="AD148" s="285" t="s">
        <v>903</v>
      </c>
      <c r="AE148" s="585"/>
      <c r="AF148" s="357" t="s">
        <v>28</v>
      </c>
      <c r="AG148" s="124">
        <v>1000</v>
      </c>
      <c r="AH148" s="124"/>
      <c r="AI148" s="124"/>
      <c r="AJ148" s="125"/>
      <c r="AK148" s="125"/>
      <c r="AL148" s="129"/>
      <c r="AM148" s="788"/>
      <c r="AN148" s="335"/>
    </row>
    <row r="149" spans="1:40" x14ac:dyDescent="0.25">
      <c r="A149" s="369"/>
      <c r="B149" s="877"/>
      <c r="C149" s="357" t="s">
        <v>29</v>
      </c>
      <c r="D149" s="124">
        <v>1000</v>
      </c>
      <c r="E149" s="124">
        <v>0</v>
      </c>
      <c r="F149" s="124">
        <v>0</v>
      </c>
      <c r="G149" s="125" t="s">
        <v>38</v>
      </c>
      <c r="H149" s="125" t="s">
        <v>38</v>
      </c>
      <c r="I149" s="129" t="s">
        <v>38</v>
      </c>
      <c r="J149" s="125"/>
      <c r="K149" s="358"/>
      <c r="L149" s="585"/>
      <c r="M149" s="357" t="s">
        <v>29</v>
      </c>
      <c r="N149" s="124">
        <v>1000</v>
      </c>
      <c r="O149" s="124">
        <v>0</v>
      </c>
      <c r="P149" s="124">
        <v>0</v>
      </c>
      <c r="Q149" s="125" t="s">
        <v>38</v>
      </c>
      <c r="R149" s="125" t="s">
        <v>38</v>
      </c>
      <c r="S149" s="129" t="s">
        <v>38</v>
      </c>
      <c r="T149" s="125"/>
      <c r="U149" s="358"/>
      <c r="V149" s="585"/>
      <c r="W149" s="357" t="s">
        <v>29</v>
      </c>
      <c r="X149" s="124">
        <v>1000</v>
      </c>
      <c r="Y149" s="124">
        <v>0</v>
      </c>
      <c r="Z149" s="124">
        <v>0</v>
      </c>
      <c r="AA149" s="125" t="s">
        <v>38</v>
      </c>
      <c r="AB149" s="125" t="s">
        <v>38</v>
      </c>
      <c r="AC149" s="129" t="s">
        <v>38</v>
      </c>
      <c r="AD149" s="335"/>
      <c r="AE149" s="585"/>
      <c r="AF149" s="357" t="s">
        <v>29</v>
      </c>
      <c r="AG149" s="124">
        <v>1000</v>
      </c>
      <c r="AH149" s="124"/>
      <c r="AI149" s="124"/>
      <c r="AJ149" s="125"/>
      <c r="AK149" s="125"/>
      <c r="AL149" s="129"/>
      <c r="AM149" s="336"/>
      <c r="AN149" s="335"/>
    </row>
    <row r="150" spans="1:40" x14ac:dyDescent="0.25">
      <c r="A150" s="369"/>
      <c r="B150" s="877"/>
      <c r="C150" s="360" t="s">
        <v>30</v>
      </c>
      <c r="D150" s="278">
        <v>1000</v>
      </c>
      <c r="E150" s="124">
        <v>0</v>
      </c>
      <c r="F150" s="124">
        <v>0</v>
      </c>
      <c r="G150" s="125" t="s">
        <v>38</v>
      </c>
      <c r="H150" s="125" t="s">
        <v>38</v>
      </c>
      <c r="I150" s="129" t="s">
        <v>38</v>
      </c>
      <c r="J150" s="361"/>
      <c r="K150" s="362"/>
      <c r="L150" s="586"/>
      <c r="M150" s="360" t="s">
        <v>30</v>
      </c>
      <c r="N150" s="278">
        <v>1000</v>
      </c>
      <c r="O150" s="124">
        <v>0</v>
      </c>
      <c r="P150" s="124">
        <v>0</v>
      </c>
      <c r="Q150" s="125" t="s">
        <v>38</v>
      </c>
      <c r="R150" s="125" t="s">
        <v>38</v>
      </c>
      <c r="S150" s="129" t="s">
        <v>38</v>
      </c>
      <c r="T150" s="125"/>
      <c r="U150" s="358"/>
      <c r="V150" s="586"/>
      <c r="W150" s="360" t="s">
        <v>30</v>
      </c>
      <c r="X150" s="124">
        <v>1000</v>
      </c>
      <c r="Y150" s="124">
        <v>0</v>
      </c>
      <c r="Z150" s="124">
        <v>0</v>
      </c>
      <c r="AA150" s="125" t="s">
        <v>38</v>
      </c>
      <c r="AB150" s="125" t="s">
        <v>38</v>
      </c>
      <c r="AC150" s="129" t="s">
        <v>38</v>
      </c>
      <c r="AD150" s="629"/>
      <c r="AE150" s="586"/>
      <c r="AF150" s="360" t="s">
        <v>30</v>
      </c>
      <c r="AG150" s="124">
        <v>1000</v>
      </c>
      <c r="AH150" s="124"/>
      <c r="AI150" s="124"/>
      <c r="AJ150" s="125"/>
      <c r="AK150" s="125"/>
      <c r="AL150" s="129"/>
      <c r="AM150" s="338"/>
      <c r="AN150" s="339"/>
    </row>
    <row r="151" spans="1:40" ht="21" x14ac:dyDescent="0.25">
      <c r="A151" s="370"/>
      <c r="B151" s="878"/>
      <c r="C151" s="364"/>
      <c r="D151" s="365">
        <f>SUM(D139:D150)</f>
        <v>12000</v>
      </c>
      <c r="E151" s="365">
        <f>SUM(E139:E150)</f>
        <v>130</v>
      </c>
      <c r="F151" s="365">
        <f>SUM(F139:F150)</f>
        <v>12000</v>
      </c>
      <c r="G151" s="340"/>
      <c r="H151" s="340"/>
      <c r="I151" s="366"/>
      <c r="J151" s="340"/>
      <c r="K151" s="367"/>
      <c r="L151" s="587"/>
      <c r="M151" s="364"/>
      <c r="N151" s="365">
        <f>SUM(N138:N150)</f>
        <v>24000</v>
      </c>
      <c r="O151" s="365">
        <f>SUM(O138:O150)</f>
        <v>190</v>
      </c>
      <c r="P151" s="365">
        <f>SUM(P138:P150)</f>
        <v>28000</v>
      </c>
      <c r="Q151" s="340"/>
      <c r="R151" s="340"/>
      <c r="S151" s="340"/>
      <c r="T151" s="340"/>
      <c r="U151" s="367"/>
      <c r="V151" s="587"/>
      <c r="W151" s="364"/>
      <c r="X151" s="365">
        <f>SUM(X138:X150)</f>
        <v>36000</v>
      </c>
      <c r="Y151" s="365">
        <f>SUM(Y138:Y150)</f>
        <v>190</v>
      </c>
      <c r="Z151" s="365">
        <f>SUM(Z138:Z150)</f>
        <v>44000</v>
      </c>
      <c r="AA151" s="340"/>
      <c r="AB151" s="340"/>
      <c r="AC151" s="340"/>
      <c r="AD151" s="340"/>
      <c r="AE151" s="587"/>
      <c r="AF151" s="364"/>
      <c r="AG151" s="365">
        <f>SUM(AG138:AG150)</f>
        <v>48000</v>
      </c>
      <c r="AH151" s="365">
        <f>SUM(AH138:AH150)</f>
        <v>190</v>
      </c>
      <c r="AI151" s="365">
        <f>SUM(AI138:AI150)</f>
        <v>55000</v>
      </c>
      <c r="AJ151" s="340"/>
      <c r="AK151" s="340"/>
      <c r="AL151" s="340"/>
      <c r="AM151" s="365"/>
      <c r="AN151" s="340"/>
    </row>
    <row r="152" spans="1:40" x14ac:dyDescent="0.25">
      <c r="A152" s="337"/>
      <c r="B152" s="330"/>
      <c r="C152" s="344"/>
      <c r="D152" s="345"/>
      <c r="E152" s="345"/>
      <c r="F152" s="345"/>
      <c r="G152" s="346"/>
      <c r="H152" s="346"/>
      <c r="I152" s="347"/>
      <c r="J152" s="346"/>
      <c r="K152" s="346"/>
      <c r="L152" s="588"/>
      <c r="M152" s="346"/>
      <c r="N152" s="345"/>
      <c r="O152" s="345"/>
      <c r="P152" s="345"/>
      <c r="Q152" s="346"/>
      <c r="R152" s="346"/>
      <c r="S152" s="346"/>
      <c r="T152" s="346"/>
      <c r="U152" s="346"/>
      <c r="V152" s="588"/>
      <c r="W152" s="346"/>
      <c r="X152" s="345"/>
      <c r="Y152" s="345"/>
      <c r="Z152" s="345"/>
      <c r="AA152" s="346"/>
      <c r="AB152" s="346"/>
      <c r="AC152" s="346"/>
      <c r="AD152" s="346"/>
      <c r="AE152" s="588"/>
      <c r="AF152" s="346"/>
      <c r="AG152" s="345"/>
      <c r="AH152" s="345"/>
      <c r="AI152" s="345"/>
      <c r="AJ152" s="346"/>
      <c r="AK152" s="346"/>
      <c r="AL152" s="346"/>
      <c r="AM152" s="778"/>
      <c r="AN152" s="348"/>
    </row>
    <row r="153" spans="1:40" ht="21" x14ac:dyDescent="0.25">
      <c r="A153" s="337"/>
      <c r="B153" s="331"/>
      <c r="C153" s="350"/>
      <c r="D153" s="351"/>
      <c r="E153" s="352"/>
      <c r="F153" s="353"/>
      <c r="G153" s="352"/>
      <c r="H153" s="353"/>
      <c r="I153" s="353"/>
      <c r="J153" s="353"/>
      <c r="K153" s="354"/>
      <c r="L153" s="584"/>
      <c r="M153" s="355" t="s">
        <v>42</v>
      </c>
      <c r="N153" s="356">
        <f>D166</f>
        <v>12000</v>
      </c>
      <c r="O153" s="356">
        <f>E166</f>
        <v>30</v>
      </c>
      <c r="P153" s="356">
        <f>F166</f>
        <v>12000</v>
      </c>
      <c r="Q153" s="352"/>
      <c r="R153" s="353"/>
      <c r="S153" s="353"/>
      <c r="T153" s="353"/>
      <c r="U153" s="354"/>
      <c r="V153" s="584"/>
      <c r="W153" s="355" t="s">
        <v>42</v>
      </c>
      <c r="X153" s="356">
        <f>N166</f>
        <v>24000</v>
      </c>
      <c r="Y153" s="356">
        <f>O166</f>
        <v>90</v>
      </c>
      <c r="Z153" s="356">
        <f>P166</f>
        <v>24000</v>
      </c>
      <c r="AA153" s="352"/>
      <c r="AB153" s="353"/>
      <c r="AC153" s="353"/>
      <c r="AD153" s="353"/>
      <c r="AE153" s="584"/>
      <c r="AF153" s="355" t="s">
        <v>42</v>
      </c>
      <c r="AG153" s="356">
        <f>X166</f>
        <v>36000</v>
      </c>
      <c r="AH153" s="356">
        <f>Y166</f>
        <v>100</v>
      </c>
      <c r="AI153" s="356">
        <f>Z166</f>
        <v>36100</v>
      </c>
      <c r="AJ153" s="352"/>
      <c r="AK153" s="353"/>
      <c r="AL153" s="353"/>
      <c r="AM153" s="776" t="s">
        <v>221</v>
      </c>
      <c r="AN153" s="183" t="s">
        <v>36</v>
      </c>
    </row>
    <row r="154" spans="1:40" x14ac:dyDescent="0.25">
      <c r="A154" s="368" t="s">
        <v>134</v>
      </c>
      <c r="B154" s="332">
        <v>123</v>
      </c>
      <c r="C154" s="357" t="s">
        <v>19</v>
      </c>
      <c r="D154" s="124">
        <v>1000</v>
      </c>
      <c r="E154" s="124">
        <v>0</v>
      </c>
      <c r="F154" s="124">
        <v>1000</v>
      </c>
      <c r="G154" s="125" t="s">
        <v>38</v>
      </c>
      <c r="H154" s="125">
        <v>19</v>
      </c>
      <c r="I154" s="129">
        <v>43847</v>
      </c>
      <c r="J154" s="125"/>
      <c r="K154" s="358"/>
      <c r="L154" s="589"/>
      <c r="M154" s="357" t="s">
        <v>19</v>
      </c>
      <c r="N154" s="124">
        <v>1000</v>
      </c>
      <c r="O154" s="124">
        <v>0</v>
      </c>
      <c r="P154" s="124">
        <v>1000</v>
      </c>
      <c r="Q154" s="125" t="s">
        <v>38</v>
      </c>
      <c r="R154" s="125">
        <v>752</v>
      </c>
      <c r="S154" s="129">
        <v>44214</v>
      </c>
      <c r="T154" s="125"/>
      <c r="U154" s="358"/>
      <c r="V154" s="589"/>
      <c r="W154" s="357" t="s">
        <v>19</v>
      </c>
      <c r="X154" s="124">
        <v>1000</v>
      </c>
      <c r="Y154" s="124">
        <v>0</v>
      </c>
      <c r="Z154" s="124">
        <v>1000</v>
      </c>
      <c r="AA154" s="125" t="s">
        <v>38</v>
      </c>
      <c r="AB154" s="125">
        <v>1864</v>
      </c>
      <c r="AC154" s="129">
        <v>44577</v>
      </c>
      <c r="AD154" s="426"/>
      <c r="AE154" s="589"/>
      <c r="AF154" s="357" t="s">
        <v>19</v>
      </c>
      <c r="AG154" s="124">
        <v>1000</v>
      </c>
      <c r="AH154" s="124"/>
      <c r="AI154" s="124">
        <v>1000</v>
      </c>
      <c r="AJ154" s="125" t="s">
        <v>244</v>
      </c>
      <c r="AK154" s="125">
        <v>3447</v>
      </c>
      <c r="AL154" s="129">
        <v>44932</v>
      </c>
      <c r="AM154" s="341">
        <f>AG166+AH166-AI166</f>
        <v>0</v>
      </c>
      <c r="AN154" s="342" t="s">
        <v>1028</v>
      </c>
    </row>
    <row r="155" spans="1:40" ht="21" customHeight="1" x14ac:dyDescent="0.25">
      <c r="A155" s="369"/>
      <c r="B155" s="877" t="s">
        <v>147</v>
      </c>
      <c r="C155" s="357" t="s">
        <v>20</v>
      </c>
      <c r="D155" s="124">
        <v>1000</v>
      </c>
      <c r="E155" s="124">
        <v>0</v>
      </c>
      <c r="F155" s="124">
        <v>1000</v>
      </c>
      <c r="G155" s="125" t="s">
        <v>38</v>
      </c>
      <c r="H155" s="125">
        <v>84</v>
      </c>
      <c r="I155" s="129">
        <v>43873</v>
      </c>
      <c r="J155" s="125"/>
      <c r="K155" s="358"/>
      <c r="L155" s="585"/>
      <c r="M155" s="357" t="s">
        <v>20</v>
      </c>
      <c r="N155" s="124">
        <v>1000</v>
      </c>
      <c r="O155" s="124">
        <v>0</v>
      </c>
      <c r="P155" s="124">
        <v>1000</v>
      </c>
      <c r="Q155" s="125" t="s">
        <v>38</v>
      </c>
      <c r="R155" s="125">
        <v>852</v>
      </c>
      <c r="S155" s="129">
        <v>44249</v>
      </c>
      <c r="T155" s="125"/>
      <c r="U155" s="358"/>
      <c r="V155" s="585"/>
      <c r="W155" s="357" t="s">
        <v>20</v>
      </c>
      <c r="X155" s="124">
        <v>1000</v>
      </c>
      <c r="Y155" s="124">
        <v>0</v>
      </c>
      <c r="Z155" s="124">
        <v>1000</v>
      </c>
      <c r="AA155" s="125" t="s">
        <v>38</v>
      </c>
      <c r="AB155" s="125">
        <v>2094</v>
      </c>
      <c r="AC155" s="129">
        <v>44619</v>
      </c>
      <c r="AD155" s="629"/>
      <c r="AE155" s="585"/>
      <c r="AF155" s="357" t="s">
        <v>20</v>
      </c>
      <c r="AG155" s="124">
        <v>1000</v>
      </c>
      <c r="AH155" s="124"/>
      <c r="AI155" s="124">
        <v>1000</v>
      </c>
      <c r="AJ155" s="125" t="s">
        <v>244</v>
      </c>
      <c r="AK155" s="125">
        <v>3448</v>
      </c>
      <c r="AL155" s="129">
        <v>44983</v>
      </c>
      <c r="AM155" s="336"/>
      <c r="AN155" s="335"/>
    </row>
    <row r="156" spans="1:40" x14ac:dyDescent="0.25">
      <c r="A156" s="369"/>
      <c r="B156" s="877"/>
      <c r="C156" s="357" t="s">
        <v>21</v>
      </c>
      <c r="D156" s="124">
        <v>1000</v>
      </c>
      <c r="E156" s="124">
        <v>0</v>
      </c>
      <c r="F156" s="124">
        <v>1000</v>
      </c>
      <c r="G156" s="125" t="s">
        <v>38</v>
      </c>
      <c r="H156" s="126">
        <v>263</v>
      </c>
      <c r="I156" s="127">
        <v>43901</v>
      </c>
      <c r="J156" s="125"/>
      <c r="K156" s="358"/>
      <c r="L156" s="589"/>
      <c r="M156" s="357" t="s">
        <v>21</v>
      </c>
      <c r="N156" s="124">
        <v>1000</v>
      </c>
      <c r="O156" s="124">
        <v>10</v>
      </c>
      <c r="P156" s="124">
        <v>0</v>
      </c>
      <c r="Q156" s="125" t="s">
        <v>38</v>
      </c>
      <c r="R156" s="125" t="s">
        <v>38</v>
      </c>
      <c r="S156" s="129" t="s">
        <v>38</v>
      </c>
      <c r="T156" s="125"/>
      <c r="U156" s="358"/>
      <c r="V156" s="589"/>
      <c r="W156" s="357" t="s">
        <v>21</v>
      </c>
      <c r="X156" s="124">
        <v>1000</v>
      </c>
      <c r="Y156" s="124">
        <v>0</v>
      </c>
      <c r="Z156" s="124">
        <v>1000</v>
      </c>
      <c r="AA156" s="125" t="s">
        <v>38</v>
      </c>
      <c r="AB156" s="125">
        <v>2188</v>
      </c>
      <c r="AC156" s="129">
        <v>44650</v>
      </c>
      <c r="AD156" s="629"/>
      <c r="AE156" s="589"/>
      <c r="AF156" s="357" t="s">
        <v>21</v>
      </c>
      <c r="AG156" s="124">
        <v>1000</v>
      </c>
      <c r="AH156" s="124"/>
      <c r="AI156" s="124">
        <v>1000</v>
      </c>
      <c r="AJ156" s="125" t="s">
        <v>244</v>
      </c>
      <c r="AK156" s="125">
        <v>3564</v>
      </c>
      <c r="AL156" s="129">
        <v>45016</v>
      </c>
      <c r="AM156" s="336"/>
      <c r="AN156" s="335"/>
    </row>
    <row r="157" spans="1:40" x14ac:dyDescent="0.25">
      <c r="A157" s="369"/>
      <c r="B157" s="877"/>
      <c r="C157" s="357" t="s">
        <v>22</v>
      </c>
      <c r="D157" s="124">
        <v>1000</v>
      </c>
      <c r="E157" s="124">
        <v>10</v>
      </c>
      <c r="F157" s="124">
        <v>0</v>
      </c>
      <c r="G157" s="125" t="s">
        <v>38</v>
      </c>
      <c r="H157" s="126" t="s">
        <v>38</v>
      </c>
      <c r="I157" s="127" t="s">
        <v>38</v>
      </c>
      <c r="J157" s="125"/>
      <c r="K157" s="358"/>
      <c r="L157" s="585"/>
      <c r="M157" s="357" t="s">
        <v>22</v>
      </c>
      <c r="N157" s="124">
        <v>1000</v>
      </c>
      <c r="O157" s="124">
        <v>0</v>
      </c>
      <c r="P157" s="124">
        <v>2000</v>
      </c>
      <c r="Q157" s="125" t="s">
        <v>38</v>
      </c>
      <c r="R157" s="125">
        <v>947</v>
      </c>
      <c r="S157" s="129">
        <v>44303</v>
      </c>
      <c r="T157" s="125"/>
      <c r="U157" s="358"/>
      <c r="V157" s="585"/>
      <c r="W157" s="357" t="s">
        <v>22</v>
      </c>
      <c r="X157" s="124">
        <v>1000</v>
      </c>
      <c r="Y157" s="124">
        <v>0</v>
      </c>
      <c r="Z157" s="124">
        <v>1000</v>
      </c>
      <c r="AA157" s="125" t="s">
        <v>38</v>
      </c>
      <c r="AB157" s="125">
        <v>2271</v>
      </c>
      <c r="AC157" s="129">
        <v>44660</v>
      </c>
      <c r="AD157" s="629"/>
      <c r="AE157" s="585"/>
      <c r="AF157" s="357" t="s">
        <v>22</v>
      </c>
      <c r="AG157" s="124">
        <v>1000</v>
      </c>
      <c r="AH157" s="124"/>
      <c r="AI157" s="124">
        <v>1000</v>
      </c>
      <c r="AJ157" s="125" t="s">
        <v>244</v>
      </c>
      <c r="AK157" s="125">
        <v>3706</v>
      </c>
      <c r="AL157" s="129">
        <v>45046</v>
      </c>
      <c r="AM157" s="336"/>
      <c r="AN157" s="335"/>
    </row>
    <row r="158" spans="1:40" x14ac:dyDescent="0.25">
      <c r="A158" s="369"/>
      <c r="B158" s="877"/>
      <c r="C158" s="357" t="s">
        <v>23</v>
      </c>
      <c r="D158" s="124">
        <v>1000</v>
      </c>
      <c r="E158" s="124">
        <v>0</v>
      </c>
      <c r="F158" s="124">
        <v>2000</v>
      </c>
      <c r="G158" s="125" t="s">
        <v>38</v>
      </c>
      <c r="H158" s="126">
        <v>263</v>
      </c>
      <c r="I158" s="127">
        <v>43981</v>
      </c>
      <c r="J158" s="125"/>
      <c r="K158" s="358"/>
      <c r="L158" s="585"/>
      <c r="M158" s="357" t="s">
        <v>23</v>
      </c>
      <c r="N158" s="124">
        <v>1000</v>
      </c>
      <c r="O158" s="124">
        <v>10</v>
      </c>
      <c r="P158" s="124">
        <v>0</v>
      </c>
      <c r="Q158" s="125" t="s">
        <v>38</v>
      </c>
      <c r="R158" s="125" t="s">
        <v>38</v>
      </c>
      <c r="S158" s="129" t="s">
        <v>38</v>
      </c>
      <c r="T158" s="125"/>
      <c r="U158" s="358"/>
      <c r="V158" s="585"/>
      <c r="W158" s="357" t="s">
        <v>23</v>
      </c>
      <c r="X158" s="124">
        <v>1000</v>
      </c>
      <c r="Y158" s="124">
        <v>0</v>
      </c>
      <c r="Z158" s="124">
        <v>1000</v>
      </c>
      <c r="AA158" s="125" t="s">
        <v>38</v>
      </c>
      <c r="AB158" s="125">
        <v>2330</v>
      </c>
      <c r="AC158" s="129">
        <v>44693</v>
      </c>
      <c r="AD158" s="629"/>
      <c r="AE158" s="585"/>
      <c r="AF158" s="357" t="s">
        <v>23</v>
      </c>
      <c r="AG158" s="124">
        <v>1000</v>
      </c>
      <c r="AH158" s="124"/>
      <c r="AI158" s="124">
        <v>1000</v>
      </c>
      <c r="AJ158" s="125" t="s">
        <v>244</v>
      </c>
      <c r="AK158" s="125">
        <v>3870</v>
      </c>
      <c r="AL158" s="129">
        <v>45087</v>
      </c>
      <c r="AM158" s="336"/>
      <c r="AN158" s="335"/>
    </row>
    <row r="159" spans="1:40" x14ac:dyDescent="0.25">
      <c r="A159" s="369"/>
      <c r="B159" s="877"/>
      <c r="C159" s="357" t="s">
        <v>24</v>
      </c>
      <c r="D159" s="124">
        <v>1000</v>
      </c>
      <c r="E159" s="124">
        <v>0</v>
      </c>
      <c r="F159" s="124">
        <v>2000</v>
      </c>
      <c r="G159" s="125" t="s">
        <v>38</v>
      </c>
      <c r="H159" s="126">
        <v>263</v>
      </c>
      <c r="I159" s="127">
        <v>43986</v>
      </c>
      <c r="J159" s="125"/>
      <c r="K159" s="358"/>
      <c r="L159" s="585"/>
      <c r="M159" s="357" t="s">
        <v>24</v>
      </c>
      <c r="N159" s="124">
        <v>1000</v>
      </c>
      <c r="O159" s="124">
        <v>0</v>
      </c>
      <c r="P159" s="124">
        <v>2000</v>
      </c>
      <c r="Q159" s="125" t="s">
        <v>38</v>
      </c>
      <c r="R159" s="125">
        <v>1072</v>
      </c>
      <c r="S159" s="129">
        <v>44368</v>
      </c>
      <c r="T159" s="125"/>
      <c r="U159" s="358"/>
      <c r="V159" s="585"/>
      <c r="W159" s="357" t="s">
        <v>24</v>
      </c>
      <c r="X159" s="124">
        <v>1000</v>
      </c>
      <c r="Y159" s="124">
        <v>0</v>
      </c>
      <c r="Z159" s="124">
        <v>1000</v>
      </c>
      <c r="AA159" s="125" t="s">
        <v>38</v>
      </c>
      <c r="AB159" s="125">
        <v>2396</v>
      </c>
      <c r="AC159" s="129">
        <v>44720</v>
      </c>
      <c r="AD159" s="629"/>
      <c r="AE159" s="585"/>
      <c r="AF159" s="357" t="s">
        <v>24</v>
      </c>
      <c r="AG159" s="124">
        <v>1000</v>
      </c>
      <c r="AH159" s="124">
        <v>10</v>
      </c>
      <c r="AI159" s="124">
        <v>1000</v>
      </c>
      <c r="AJ159" s="125" t="s">
        <v>244</v>
      </c>
      <c r="AK159" s="125">
        <v>3982</v>
      </c>
      <c r="AL159" s="129">
        <v>45116</v>
      </c>
      <c r="AM159" s="336"/>
      <c r="AN159" s="335"/>
    </row>
    <row r="160" spans="1:40" x14ac:dyDescent="0.25">
      <c r="A160" s="369"/>
      <c r="B160" s="877"/>
      <c r="C160" s="357" t="s">
        <v>25</v>
      </c>
      <c r="D160" s="124">
        <v>1000</v>
      </c>
      <c r="E160" s="124">
        <v>0</v>
      </c>
      <c r="F160" s="124">
        <v>0</v>
      </c>
      <c r="G160" s="125" t="s">
        <v>38</v>
      </c>
      <c r="H160" s="125">
        <v>466</v>
      </c>
      <c r="I160" s="129" t="s">
        <v>38</v>
      </c>
      <c r="J160" s="125"/>
      <c r="K160" s="358"/>
      <c r="L160" s="585"/>
      <c r="M160" s="357" t="s">
        <v>25</v>
      </c>
      <c r="N160" s="124">
        <v>1000</v>
      </c>
      <c r="O160" s="124">
        <v>10</v>
      </c>
      <c r="P160" s="124">
        <v>0</v>
      </c>
      <c r="Q160" s="125" t="s">
        <v>38</v>
      </c>
      <c r="R160" s="125" t="s">
        <v>38</v>
      </c>
      <c r="S160" s="129" t="s">
        <v>38</v>
      </c>
      <c r="T160" s="125"/>
      <c r="U160" s="358"/>
      <c r="V160" s="585"/>
      <c r="W160" s="357" t="s">
        <v>25</v>
      </c>
      <c r="X160" s="124">
        <v>1000</v>
      </c>
      <c r="Y160" s="124">
        <v>0</v>
      </c>
      <c r="Z160" s="124">
        <v>1000</v>
      </c>
      <c r="AA160" s="125" t="s">
        <v>244</v>
      </c>
      <c r="AB160" s="125">
        <v>2535</v>
      </c>
      <c r="AC160" s="129">
        <v>44757</v>
      </c>
      <c r="AD160" s="629"/>
      <c r="AE160" s="585"/>
      <c r="AF160" s="357" t="s">
        <v>25</v>
      </c>
      <c r="AG160" s="124">
        <v>1000</v>
      </c>
      <c r="AH160" s="124"/>
      <c r="AI160" s="124">
        <v>1010</v>
      </c>
      <c r="AJ160" s="125" t="s">
        <v>244</v>
      </c>
      <c r="AK160" s="125">
        <v>3982</v>
      </c>
      <c r="AL160" s="129">
        <v>45120</v>
      </c>
      <c r="AM160" s="336"/>
      <c r="AN160" s="335"/>
    </row>
    <row r="161" spans="1:40" x14ac:dyDescent="0.25">
      <c r="A161" s="369"/>
      <c r="B161" s="877"/>
      <c r="C161" s="357" t="s">
        <v>26</v>
      </c>
      <c r="D161" s="124">
        <v>1000</v>
      </c>
      <c r="E161" s="124">
        <f>E162+10</f>
        <v>10</v>
      </c>
      <c r="F161" s="124">
        <v>0</v>
      </c>
      <c r="G161" s="125" t="s">
        <v>38</v>
      </c>
      <c r="H161" s="125">
        <v>466</v>
      </c>
      <c r="I161" s="129">
        <v>44061</v>
      </c>
      <c r="J161" s="125"/>
      <c r="K161" s="358"/>
      <c r="L161" s="585"/>
      <c r="M161" s="357" t="s">
        <v>26</v>
      </c>
      <c r="N161" s="124">
        <v>1000</v>
      </c>
      <c r="O161" s="124">
        <v>0</v>
      </c>
      <c r="P161" s="124">
        <v>2000</v>
      </c>
      <c r="Q161" s="125" t="s">
        <v>38</v>
      </c>
      <c r="R161" s="125">
        <v>1217</v>
      </c>
      <c r="S161" s="129">
        <v>44420</v>
      </c>
      <c r="T161" s="125"/>
      <c r="U161" s="358"/>
      <c r="V161" s="585"/>
      <c r="W161" s="357" t="s">
        <v>26</v>
      </c>
      <c r="X161" s="124">
        <v>1000</v>
      </c>
      <c r="Y161" s="124">
        <v>0</v>
      </c>
      <c r="Z161" s="124">
        <v>1090</v>
      </c>
      <c r="AA161" s="125" t="s">
        <v>244</v>
      </c>
      <c r="AB161" s="125">
        <v>2661</v>
      </c>
      <c r="AC161" s="129">
        <v>44796</v>
      </c>
      <c r="AD161" s="629"/>
      <c r="AE161" s="585"/>
      <c r="AF161" s="357" t="s">
        <v>26</v>
      </c>
      <c r="AG161" s="124">
        <v>1000</v>
      </c>
      <c r="AH161" s="124"/>
      <c r="AI161" s="124">
        <v>1000</v>
      </c>
      <c r="AJ161" s="125" t="s">
        <v>244</v>
      </c>
      <c r="AK161" s="125">
        <v>4082</v>
      </c>
      <c r="AL161" s="129">
        <v>45148</v>
      </c>
      <c r="AM161" s="336"/>
      <c r="AN161" s="405"/>
    </row>
    <row r="162" spans="1:40" x14ac:dyDescent="0.25">
      <c r="A162" s="369"/>
      <c r="B162" s="877"/>
      <c r="C162" s="357" t="s">
        <v>27</v>
      </c>
      <c r="D162" s="124">
        <v>1000</v>
      </c>
      <c r="E162" s="124">
        <v>0</v>
      </c>
      <c r="F162" s="124">
        <v>2000</v>
      </c>
      <c r="G162" s="125" t="s">
        <v>38</v>
      </c>
      <c r="H162" s="125">
        <v>466</v>
      </c>
      <c r="I162" s="129">
        <v>44084</v>
      </c>
      <c r="J162" s="125"/>
      <c r="K162" s="358"/>
      <c r="L162" s="585"/>
      <c r="M162" s="357" t="s">
        <v>27</v>
      </c>
      <c r="N162" s="124">
        <v>1000</v>
      </c>
      <c r="O162" s="124">
        <f>O163+10</f>
        <v>20</v>
      </c>
      <c r="P162" s="124">
        <v>0</v>
      </c>
      <c r="Q162" s="125" t="s">
        <v>38</v>
      </c>
      <c r="R162" s="125" t="s">
        <v>38</v>
      </c>
      <c r="S162" s="129" t="s">
        <v>38</v>
      </c>
      <c r="T162" s="125"/>
      <c r="U162" s="358"/>
      <c r="V162" s="585"/>
      <c r="W162" s="357" t="s">
        <v>27</v>
      </c>
      <c r="X162" s="124">
        <v>1000</v>
      </c>
      <c r="Y162" s="124">
        <v>0</v>
      </c>
      <c r="Z162" s="124">
        <v>1000</v>
      </c>
      <c r="AA162" s="125" t="s">
        <v>244</v>
      </c>
      <c r="AB162" s="125">
        <v>2875</v>
      </c>
      <c r="AC162" s="129">
        <v>44834</v>
      </c>
      <c r="AD162" s="629"/>
      <c r="AE162" s="585"/>
      <c r="AF162" s="357" t="s">
        <v>27</v>
      </c>
      <c r="AG162" s="124"/>
      <c r="AH162" s="124"/>
      <c r="AI162" s="124"/>
      <c r="AJ162" s="125"/>
      <c r="AK162" s="125"/>
      <c r="AL162" s="129"/>
      <c r="AM162" s="336"/>
      <c r="AN162" s="335"/>
    </row>
    <row r="163" spans="1:40" x14ac:dyDescent="0.25">
      <c r="A163" s="369"/>
      <c r="B163" s="877"/>
      <c r="C163" s="357" t="s">
        <v>28</v>
      </c>
      <c r="D163" s="124">
        <v>1000</v>
      </c>
      <c r="E163" s="124">
        <v>0</v>
      </c>
      <c r="F163" s="124">
        <v>1000</v>
      </c>
      <c r="G163" s="125" t="s">
        <v>38</v>
      </c>
      <c r="H163" s="125">
        <v>604</v>
      </c>
      <c r="I163" s="129">
        <v>44118</v>
      </c>
      <c r="J163" s="125"/>
      <c r="K163" s="358"/>
      <c r="L163" s="611"/>
      <c r="M163" s="357" t="s">
        <v>28</v>
      </c>
      <c r="N163" s="124">
        <v>1000</v>
      </c>
      <c r="O163" s="124">
        <v>10</v>
      </c>
      <c r="P163" s="124">
        <v>2000</v>
      </c>
      <c r="Q163" s="125" t="s">
        <v>38</v>
      </c>
      <c r="R163" s="125">
        <v>1536</v>
      </c>
      <c r="S163" s="127">
        <v>44510</v>
      </c>
      <c r="T163" s="125"/>
      <c r="U163" s="358"/>
      <c r="V163" s="611"/>
      <c r="W163" s="357" t="s">
        <v>28</v>
      </c>
      <c r="X163" s="124">
        <v>1000</v>
      </c>
      <c r="Y163" s="124">
        <v>0</v>
      </c>
      <c r="Z163" s="124">
        <v>1000</v>
      </c>
      <c r="AA163" s="125" t="s">
        <v>244</v>
      </c>
      <c r="AB163" s="125">
        <v>2925</v>
      </c>
      <c r="AC163" s="129">
        <v>44841</v>
      </c>
      <c r="AD163" s="629"/>
      <c r="AE163" s="611"/>
      <c r="AF163" s="357" t="s">
        <v>28</v>
      </c>
      <c r="AG163" s="124"/>
      <c r="AH163" s="124"/>
      <c r="AI163" s="124"/>
      <c r="AJ163" s="125"/>
      <c r="AK163" s="125"/>
      <c r="AL163" s="129"/>
      <c r="AM163" s="336"/>
      <c r="AN163" s="335"/>
    </row>
    <row r="164" spans="1:40" x14ac:dyDescent="0.25">
      <c r="A164" s="369"/>
      <c r="B164" s="877"/>
      <c r="C164" s="357" t="s">
        <v>29</v>
      </c>
      <c r="D164" s="124">
        <v>1000</v>
      </c>
      <c r="E164" s="124">
        <v>0</v>
      </c>
      <c r="F164" s="124">
        <v>1000</v>
      </c>
      <c r="G164" s="125" t="s">
        <v>38</v>
      </c>
      <c r="H164" s="125">
        <v>629</v>
      </c>
      <c r="I164" s="129">
        <v>44153</v>
      </c>
      <c r="J164" s="125"/>
      <c r="K164" s="358"/>
      <c r="L164" s="585"/>
      <c r="M164" s="357" t="s">
        <v>29</v>
      </c>
      <c r="N164" s="124">
        <v>1000</v>
      </c>
      <c r="O164" s="124">
        <v>0</v>
      </c>
      <c r="P164" s="124">
        <v>1000</v>
      </c>
      <c r="Q164" s="125" t="s">
        <v>38</v>
      </c>
      <c r="R164" s="125">
        <v>1551</v>
      </c>
      <c r="S164" s="129">
        <v>44516</v>
      </c>
      <c r="T164" s="125"/>
      <c r="U164" s="358"/>
      <c r="V164" s="585"/>
      <c r="W164" s="357" t="s">
        <v>29</v>
      </c>
      <c r="X164" s="124">
        <v>1000</v>
      </c>
      <c r="Y164" s="124">
        <v>10</v>
      </c>
      <c r="Z164" s="124">
        <v>1000</v>
      </c>
      <c r="AA164" s="125" t="s">
        <v>244</v>
      </c>
      <c r="AB164" s="125">
        <v>3153</v>
      </c>
      <c r="AC164" s="129">
        <v>44902</v>
      </c>
      <c r="AD164" s="629"/>
      <c r="AE164" s="585"/>
      <c r="AF164" s="357" t="s">
        <v>29</v>
      </c>
      <c r="AG164" s="124"/>
      <c r="AH164" s="124"/>
      <c r="AI164" s="124"/>
      <c r="AJ164" s="125"/>
      <c r="AK164" s="125"/>
      <c r="AL164" s="129"/>
      <c r="AM164" s="336"/>
      <c r="AN164" s="335"/>
    </row>
    <row r="165" spans="1:40" x14ac:dyDescent="0.25">
      <c r="A165" s="369"/>
      <c r="B165" s="877"/>
      <c r="C165" s="360" t="s">
        <v>30</v>
      </c>
      <c r="D165" s="278">
        <v>1000</v>
      </c>
      <c r="E165" s="124">
        <v>10</v>
      </c>
      <c r="F165" s="124">
        <v>1000</v>
      </c>
      <c r="G165" s="125" t="s">
        <v>38</v>
      </c>
      <c r="H165" s="125">
        <v>745</v>
      </c>
      <c r="I165" s="127">
        <v>44193</v>
      </c>
      <c r="J165" s="361"/>
      <c r="K165" s="362"/>
      <c r="L165" s="586"/>
      <c r="M165" s="360" t="s">
        <v>30</v>
      </c>
      <c r="N165" s="278">
        <v>1000</v>
      </c>
      <c r="O165" s="124">
        <v>0</v>
      </c>
      <c r="P165" s="124">
        <v>1000</v>
      </c>
      <c r="Q165" s="125" t="s">
        <v>38</v>
      </c>
      <c r="R165" s="125">
        <v>1618</v>
      </c>
      <c r="S165" s="129">
        <v>44549</v>
      </c>
      <c r="T165" s="125"/>
      <c r="U165" s="358"/>
      <c r="V165" s="586"/>
      <c r="W165" s="360" t="s">
        <v>30</v>
      </c>
      <c r="X165" s="278">
        <v>1000</v>
      </c>
      <c r="Y165" s="124">
        <v>0</v>
      </c>
      <c r="Z165" s="124">
        <v>1010</v>
      </c>
      <c r="AA165" s="125" t="s">
        <v>244</v>
      </c>
      <c r="AB165" s="125">
        <v>3154</v>
      </c>
      <c r="AC165" s="129">
        <v>44908</v>
      </c>
      <c r="AD165" s="629"/>
      <c r="AE165" s="586"/>
      <c r="AF165" s="360" t="s">
        <v>30</v>
      </c>
      <c r="AG165" s="278"/>
      <c r="AH165" s="124"/>
      <c r="AI165" s="124"/>
      <c r="AJ165" s="125"/>
      <c r="AK165" s="125"/>
      <c r="AL165" s="129"/>
      <c r="AM165" s="338"/>
      <c r="AN165" s="339"/>
    </row>
    <row r="166" spans="1:40" ht="21" x14ac:dyDescent="0.25">
      <c r="A166" s="370"/>
      <c r="B166" s="878"/>
      <c r="C166" s="364"/>
      <c r="D166" s="365">
        <f>SUM(D154:D165)</f>
        <v>12000</v>
      </c>
      <c r="E166" s="365">
        <f>SUM(E154:E165)</f>
        <v>30</v>
      </c>
      <c r="F166" s="365">
        <f>SUM(F154:F165)</f>
        <v>12000</v>
      </c>
      <c r="G166" s="340"/>
      <c r="H166" s="340"/>
      <c r="I166" s="366"/>
      <c r="J166" s="340"/>
      <c r="K166" s="367"/>
      <c r="L166" s="587"/>
      <c r="M166" s="364"/>
      <c r="N166" s="365">
        <f>SUM(N153:N165)</f>
        <v>24000</v>
      </c>
      <c r="O166" s="365">
        <f>SUM(O153:O165)</f>
        <v>90</v>
      </c>
      <c r="P166" s="365">
        <f>SUM(P153:P165)</f>
        <v>24000</v>
      </c>
      <c r="Q166" s="340"/>
      <c r="R166" s="340"/>
      <c r="S166" s="340"/>
      <c r="T166" s="340"/>
      <c r="U166" s="367"/>
      <c r="V166" s="587"/>
      <c r="W166" s="364"/>
      <c r="X166" s="365">
        <f>SUM(X153:X165)</f>
        <v>36000</v>
      </c>
      <c r="Y166" s="365">
        <f>SUM(Y153:Y165)</f>
        <v>100</v>
      </c>
      <c r="Z166" s="365">
        <f>SUM(Z153:Z165)</f>
        <v>36100</v>
      </c>
      <c r="AA166" s="340"/>
      <c r="AB166" s="340"/>
      <c r="AC166" s="340"/>
      <c r="AD166" s="340"/>
      <c r="AE166" s="587"/>
      <c r="AF166" s="364"/>
      <c r="AG166" s="365">
        <f>SUM(AG153:AG165)</f>
        <v>44000</v>
      </c>
      <c r="AH166" s="365">
        <f>SUM(AH153:AH165)</f>
        <v>110</v>
      </c>
      <c r="AI166" s="365">
        <f>SUM(AI153:AI165)</f>
        <v>44110</v>
      </c>
      <c r="AJ166" s="340"/>
      <c r="AK166" s="340"/>
      <c r="AL166" s="340"/>
      <c r="AM166" s="365"/>
      <c r="AN166" s="340"/>
    </row>
    <row r="167" spans="1:40" x14ac:dyDescent="0.25">
      <c r="B167" s="106"/>
      <c r="C167" s="65"/>
      <c r="D167" s="66"/>
      <c r="E167" s="66"/>
      <c r="F167" s="66"/>
      <c r="G167" s="67"/>
      <c r="H167" s="67"/>
      <c r="I167" s="68"/>
      <c r="J167" s="67"/>
      <c r="K167" s="67"/>
      <c r="L167" s="588"/>
      <c r="M167" s="67"/>
      <c r="N167" s="66"/>
      <c r="O167" s="66"/>
      <c r="P167" s="66"/>
      <c r="Q167" s="67"/>
      <c r="R167" s="67"/>
      <c r="S167" s="67"/>
      <c r="T167" s="67"/>
      <c r="U167" s="67"/>
      <c r="V167" s="588"/>
      <c r="W167" s="67"/>
      <c r="X167" s="66"/>
      <c r="Y167" s="66"/>
      <c r="Z167" s="66"/>
      <c r="AA167" s="67"/>
      <c r="AB167" s="67"/>
      <c r="AC167" s="67"/>
      <c r="AD167" s="67"/>
      <c r="AE167" s="588"/>
      <c r="AF167" s="67"/>
      <c r="AG167" s="66"/>
      <c r="AH167" s="66"/>
      <c r="AI167" s="66"/>
      <c r="AJ167" s="67"/>
      <c r="AK167" s="67"/>
      <c r="AL167" s="67"/>
      <c r="AM167" s="777"/>
      <c r="AN167" s="123"/>
    </row>
    <row r="168" spans="1:40" ht="21" x14ac:dyDescent="0.25">
      <c r="B168" s="107"/>
      <c r="C168" s="70"/>
      <c r="D168" s="71"/>
      <c r="E168" s="72"/>
      <c r="F168" s="73"/>
      <c r="G168" s="72"/>
      <c r="H168" s="73"/>
      <c r="I168" s="73"/>
      <c r="J168" s="73"/>
      <c r="K168" s="74"/>
      <c r="L168" s="584"/>
      <c r="M168" s="75" t="s">
        <v>42</v>
      </c>
      <c r="N168" s="76">
        <f>D181</f>
        <v>12000</v>
      </c>
      <c r="O168" s="76">
        <f>E181</f>
        <v>4260</v>
      </c>
      <c r="P168" s="76">
        <f>F181</f>
        <v>0</v>
      </c>
      <c r="Q168" s="72"/>
      <c r="R168" s="73"/>
      <c r="S168" s="73"/>
      <c r="T168" s="73"/>
      <c r="U168" s="74"/>
      <c r="V168" s="584"/>
      <c r="W168" s="75" t="s">
        <v>42</v>
      </c>
      <c r="X168" s="76">
        <f>N181</f>
        <v>24000</v>
      </c>
      <c r="Y168" s="76">
        <f>O181</f>
        <v>7080</v>
      </c>
      <c r="Z168" s="76">
        <f>P181</f>
        <v>0</v>
      </c>
      <c r="AA168" s="72"/>
      <c r="AB168" s="73"/>
      <c r="AC168" s="73"/>
      <c r="AD168" s="73"/>
      <c r="AE168" s="584"/>
      <c r="AF168" s="75" t="s">
        <v>42</v>
      </c>
      <c r="AG168" s="76">
        <f>X181</f>
        <v>36000</v>
      </c>
      <c r="AH168" s="76">
        <f>Y181</f>
        <v>8460</v>
      </c>
      <c r="AI168" s="76">
        <f>Z181</f>
        <v>0</v>
      </c>
      <c r="AJ168" s="72"/>
      <c r="AK168" s="73"/>
      <c r="AL168" s="73"/>
      <c r="AM168" s="776" t="s">
        <v>221</v>
      </c>
      <c r="AN168" s="183" t="s">
        <v>36</v>
      </c>
    </row>
    <row r="169" spans="1:40" x14ac:dyDescent="0.25">
      <c r="A169" s="97" t="s">
        <v>134</v>
      </c>
      <c r="B169" s="108">
        <v>124</v>
      </c>
      <c r="C169" s="77" t="s">
        <v>19</v>
      </c>
      <c r="D169" s="78">
        <v>1000</v>
      </c>
      <c r="E169" s="78">
        <f t="shared" ref="E169:E178" si="7">E170+10</f>
        <v>410</v>
      </c>
      <c r="F169" s="78">
        <v>0</v>
      </c>
      <c r="G169" s="79" t="s">
        <v>38</v>
      </c>
      <c r="H169" s="79" t="s">
        <v>38</v>
      </c>
      <c r="I169" s="80" t="s">
        <v>38</v>
      </c>
      <c r="J169" s="79"/>
      <c r="K169" s="81"/>
      <c r="L169" s="585"/>
      <c r="M169" s="77" t="s">
        <v>19</v>
      </c>
      <c r="N169" s="78">
        <v>1000</v>
      </c>
      <c r="O169" s="78">
        <f t="shared" ref="O169:O178" si="8">O170+10</f>
        <v>290</v>
      </c>
      <c r="P169" s="78">
        <v>0</v>
      </c>
      <c r="Q169" s="79" t="s">
        <v>38</v>
      </c>
      <c r="R169" s="79" t="s">
        <v>38</v>
      </c>
      <c r="S169" s="80" t="s">
        <v>38</v>
      </c>
      <c r="T169" s="79"/>
      <c r="U169" s="81"/>
      <c r="V169" s="585"/>
      <c r="W169" s="77" t="s">
        <v>19</v>
      </c>
      <c r="X169" s="78">
        <v>1000</v>
      </c>
      <c r="Y169" s="78">
        <f t="shared" ref="Y169:Y174" si="9">Y170+10</f>
        <v>170</v>
      </c>
      <c r="Z169" s="78">
        <v>0</v>
      </c>
      <c r="AA169" s="79" t="s">
        <v>38</v>
      </c>
      <c r="AB169" s="79" t="s">
        <v>38</v>
      </c>
      <c r="AC169" s="80" t="s">
        <v>38</v>
      </c>
      <c r="AD169" s="651"/>
      <c r="AE169" s="585"/>
      <c r="AF169" s="77" t="s">
        <v>19</v>
      </c>
      <c r="AG169" s="78">
        <v>1000</v>
      </c>
      <c r="AH169" s="78">
        <v>50</v>
      </c>
      <c r="AI169" s="78"/>
      <c r="AJ169" s="79"/>
      <c r="AK169" s="79"/>
      <c r="AL169" s="80"/>
      <c r="AM169" s="207">
        <f>AG181+AH181-AI181</f>
        <v>50610</v>
      </c>
      <c r="AN169" s="815" t="s">
        <v>961</v>
      </c>
    </row>
    <row r="170" spans="1:40" ht="21" customHeight="1" x14ac:dyDescent="0.25">
      <c r="A170" s="82"/>
      <c r="B170" s="879" t="s">
        <v>143</v>
      </c>
      <c r="C170" s="77" t="s">
        <v>20</v>
      </c>
      <c r="D170" s="78">
        <v>1000</v>
      </c>
      <c r="E170" s="78">
        <f t="shared" si="7"/>
        <v>400</v>
      </c>
      <c r="F170" s="78">
        <v>0</v>
      </c>
      <c r="G170" s="79" t="s">
        <v>38</v>
      </c>
      <c r="H170" s="79" t="s">
        <v>38</v>
      </c>
      <c r="I170" s="80" t="s">
        <v>38</v>
      </c>
      <c r="J170" s="79"/>
      <c r="K170" s="81"/>
      <c r="L170" s="585"/>
      <c r="M170" s="77" t="s">
        <v>20</v>
      </c>
      <c r="N170" s="78">
        <v>1000</v>
      </c>
      <c r="O170" s="78">
        <f t="shared" si="8"/>
        <v>280</v>
      </c>
      <c r="P170" s="78">
        <v>0</v>
      </c>
      <c r="Q170" s="79" t="s">
        <v>38</v>
      </c>
      <c r="R170" s="79" t="s">
        <v>38</v>
      </c>
      <c r="S170" s="80" t="s">
        <v>38</v>
      </c>
      <c r="T170" s="79"/>
      <c r="U170" s="81"/>
      <c r="V170" s="585"/>
      <c r="W170" s="77" t="s">
        <v>20</v>
      </c>
      <c r="X170" s="78">
        <v>1000</v>
      </c>
      <c r="Y170" s="78">
        <f t="shared" si="9"/>
        <v>160</v>
      </c>
      <c r="Z170" s="78">
        <v>0</v>
      </c>
      <c r="AA170" s="79" t="s">
        <v>38</v>
      </c>
      <c r="AB170" s="79" t="s">
        <v>38</v>
      </c>
      <c r="AC170" s="80" t="s">
        <v>38</v>
      </c>
      <c r="AD170" s="558"/>
      <c r="AE170" s="585"/>
      <c r="AF170" s="77" t="s">
        <v>20</v>
      </c>
      <c r="AG170" s="78">
        <v>1000</v>
      </c>
      <c r="AH170" s="78">
        <v>40</v>
      </c>
      <c r="AI170" s="78"/>
      <c r="AJ170" s="79"/>
      <c r="AK170" s="79"/>
      <c r="AL170" s="80"/>
      <c r="AM170" s="180"/>
      <c r="AN170" s="179"/>
    </row>
    <row r="171" spans="1:40" x14ac:dyDescent="0.25">
      <c r="A171" s="82"/>
      <c r="B171" s="879"/>
      <c r="C171" s="77" t="s">
        <v>21</v>
      </c>
      <c r="D171" s="78">
        <v>1000</v>
      </c>
      <c r="E171" s="78">
        <f t="shared" si="7"/>
        <v>390</v>
      </c>
      <c r="F171" s="78">
        <v>0</v>
      </c>
      <c r="G171" s="79" t="s">
        <v>38</v>
      </c>
      <c r="H171" s="79" t="s">
        <v>38</v>
      </c>
      <c r="I171" s="80" t="s">
        <v>38</v>
      </c>
      <c r="J171" s="79"/>
      <c r="K171" s="81"/>
      <c r="L171" s="585"/>
      <c r="M171" s="77" t="s">
        <v>21</v>
      </c>
      <c r="N171" s="78">
        <v>1000</v>
      </c>
      <c r="O171" s="78">
        <f t="shared" si="8"/>
        <v>270</v>
      </c>
      <c r="P171" s="78">
        <v>0</v>
      </c>
      <c r="Q171" s="79" t="s">
        <v>38</v>
      </c>
      <c r="R171" s="79" t="s">
        <v>38</v>
      </c>
      <c r="S171" s="80" t="s">
        <v>38</v>
      </c>
      <c r="T171" s="79"/>
      <c r="U171" s="81"/>
      <c r="V171" s="585"/>
      <c r="W171" s="77" t="s">
        <v>21</v>
      </c>
      <c r="X171" s="78">
        <v>1000</v>
      </c>
      <c r="Y171" s="78">
        <f t="shared" si="9"/>
        <v>150</v>
      </c>
      <c r="Z171" s="78">
        <v>0</v>
      </c>
      <c r="AA171" s="79" t="s">
        <v>38</v>
      </c>
      <c r="AB171" s="79" t="s">
        <v>38</v>
      </c>
      <c r="AC171" s="80" t="s">
        <v>38</v>
      </c>
      <c r="AD171" s="558"/>
      <c r="AE171" s="585"/>
      <c r="AF171" s="77" t="s">
        <v>21</v>
      </c>
      <c r="AG171" s="78">
        <v>1000</v>
      </c>
      <c r="AH171" s="78">
        <v>30</v>
      </c>
      <c r="AI171" s="78"/>
      <c r="AJ171" s="79"/>
      <c r="AK171" s="79"/>
      <c r="AL171" s="80"/>
      <c r="AM171" s="180">
        <v>42000</v>
      </c>
      <c r="AN171" s="179" t="s">
        <v>847</v>
      </c>
    </row>
    <row r="172" spans="1:40" x14ac:dyDescent="0.25">
      <c r="A172" s="82"/>
      <c r="B172" s="879"/>
      <c r="C172" s="77" t="s">
        <v>22</v>
      </c>
      <c r="D172" s="78">
        <v>1000</v>
      </c>
      <c r="E172" s="78">
        <f t="shared" si="7"/>
        <v>380</v>
      </c>
      <c r="F172" s="78">
        <v>0</v>
      </c>
      <c r="G172" s="79" t="s">
        <v>38</v>
      </c>
      <c r="H172" s="79" t="s">
        <v>38</v>
      </c>
      <c r="I172" s="80" t="s">
        <v>38</v>
      </c>
      <c r="J172" s="79"/>
      <c r="K172" s="81"/>
      <c r="L172" s="585"/>
      <c r="M172" s="77" t="s">
        <v>22</v>
      </c>
      <c r="N172" s="78">
        <v>1000</v>
      </c>
      <c r="O172" s="78">
        <f t="shared" si="8"/>
        <v>260</v>
      </c>
      <c r="P172" s="78">
        <v>0</v>
      </c>
      <c r="Q172" s="79" t="s">
        <v>38</v>
      </c>
      <c r="R172" s="79" t="s">
        <v>38</v>
      </c>
      <c r="S172" s="80" t="s">
        <v>38</v>
      </c>
      <c r="T172" s="79"/>
      <c r="U172" s="81"/>
      <c r="V172" s="585"/>
      <c r="W172" s="77" t="s">
        <v>22</v>
      </c>
      <c r="X172" s="78">
        <v>1000</v>
      </c>
      <c r="Y172" s="78">
        <f t="shared" si="9"/>
        <v>140</v>
      </c>
      <c r="Z172" s="78">
        <v>0</v>
      </c>
      <c r="AA172" s="79" t="s">
        <v>38</v>
      </c>
      <c r="AB172" s="79" t="s">
        <v>38</v>
      </c>
      <c r="AC172" s="80" t="s">
        <v>38</v>
      </c>
      <c r="AD172" s="558"/>
      <c r="AE172" s="585"/>
      <c r="AF172" s="77" t="s">
        <v>22</v>
      </c>
      <c r="AG172" s="78">
        <v>1000</v>
      </c>
      <c r="AH172" s="78">
        <v>20</v>
      </c>
      <c r="AI172" s="78"/>
      <c r="AJ172" s="79"/>
      <c r="AK172" s="79"/>
      <c r="AL172" s="80"/>
      <c r="AM172" s="180">
        <v>8610</v>
      </c>
      <c r="AN172" s="179" t="s">
        <v>848</v>
      </c>
    </row>
    <row r="173" spans="1:40" x14ac:dyDescent="0.25">
      <c r="A173" s="82"/>
      <c r="B173" s="879"/>
      <c r="C173" s="77" t="s">
        <v>23</v>
      </c>
      <c r="D173" s="78">
        <v>1000</v>
      </c>
      <c r="E173" s="78">
        <f t="shared" si="7"/>
        <v>370</v>
      </c>
      <c r="F173" s="78">
        <v>0</v>
      </c>
      <c r="G173" s="79" t="s">
        <v>38</v>
      </c>
      <c r="H173" s="79" t="s">
        <v>38</v>
      </c>
      <c r="I173" s="80" t="s">
        <v>38</v>
      </c>
      <c r="J173" s="79"/>
      <c r="K173" s="81"/>
      <c r="L173" s="585"/>
      <c r="M173" s="77" t="s">
        <v>23</v>
      </c>
      <c r="N173" s="78">
        <v>1000</v>
      </c>
      <c r="O173" s="78">
        <f t="shared" si="8"/>
        <v>250</v>
      </c>
      <c r="P173" s="78">
        <v>0</v>
      </c>
      <c r="Q173" s="79" t="s">
        <v>38</v>
      </c>
      <c r="R173" s="79" t="s">
        <v>38</v>
      </c>
      <c r="S173" s="80" t="s">
        <v>38</v>
      </c>
      <c r="T173" s="79"/>
      <c r="U173" s="81"/>
      <c r="V173" s="585"/>
      <c r="W173" s="77" t="s">
        <v>23</v>
      </c>
      <c r="X173" s="78">
        <v>1000</v>
      </c>
      <c r="Y173" s="78">
        <f t="shared" si="9"/>
        <v>130</v>
      </c>
      <c r="Z173" s="78">
        <v>0</v>
      </c>
      <c r="AA173" s="79" t="s">
        <v>38</v>
      </c>
      <c r="AB173" s="79" t="s">
        <v>38</v>
      </c>
      <c r="AC173" s="80" t="s">
        <v>38</v>
      </c>
      <c r="AD173" s="558"/>
      <c r="AE173" s="585"/>
      <c r="AF173" s="77" t="s">
        <v>23</v>
      </c>
      <c r="AG173" s="78">
        <v>1000</v>
      </c>
      <c r="AH173" s="78">
        <v>10</v>
      </c>
      <c r="AI173" s="78"/>
      <c r="AJ173" s="79"/>
      <c r="AK173" s="79"/>
      <c r="AL173" s="80"/>
      <c r="AM173" s="180"/>
      <c r="AN173" s="179"/>
    </row>
    <row r="174" spans="1:40" x14ac:dyDescent="0.25">
      <c r="A174" s="82"/>
      <c r="B174" s="879"/>
      <c r="C174" s="77" t="s">
        <v>24</v>
      </c>
      <c r="D174" s="78">
        <v>1000</v>
      </c>
      <c r="E174" s="78">
        <f t="shared" si="7"/>
        <v>360</v>
      </c>
      <c r="F174" s="78">
        <v>0</v>
      </c>
      <c r="G174" s="79" t="s">
        <v>38</v>
      </c>
      <c r="H174" s="79" t="s">
        <v>38</v>
      </c>
      <c r="I174" s="80" t="s">
        <v>38</v>
      </c>
      <c r="J174" s="79"/>
      <c r="K174" s="81"/>
      <c r="L174" s="585"/>
      <c r="M174" s="77" t="s">
        <v>24</v>
      </c>
      <c r="N174" s="78">
        <v>1000</v>
      </c>
      <c r="O174" s="78">
        <f t="shared" si="8"/>
        <v>240</v>
      </c>
      <c r="P174" s="78">
        <v>0</v>
      </c>
      <c r="Q174" s="79" t="s">
        <v>38</v>
      </c>
      <c r="R174" s="79" t="s">
        <v>38</v>
      </c>
      <c r="S174" s="80" t="s">
        <v>38</v>
      </c>
      <c r="T174" s="79"/>
      <c r="U174" s="81"/>
      <c r="V174" s="585"/>
      <c r="W174" s="77" t="s">
        <v>24</v>
      </c>
      <c r="X174" s="78">
        <v>1000</v>
      </c>
      <c r="Y174" s="78">
        <f t="shared" si="9"/>
        <v>120</v>
      </c>
      <c r="Z174" s="78">
        <v>0</v>
      </c>
      <c r="AA174" s="79" t="s">
        <v>38</v>
      </c>
      <c r="AB174" s="79" t="s">
        <v>38</v>
      </c>
      <c r="AC174" s="80" t="s">
        <v>38</v>
      </c>
      <c r="AD174" s="558"/>
      <c r="AE174" s="585"/>
      <c r="AF174" s="77" t="s">
        <v>24</v>
      </c>
      <c r="AG174" s="78">
        <v>1000</v>
      </c>
      <c r="AH174" s="78"/>
      <c r="AI174" s="78"/>
      <c r="AJ174" s="79"/>
      <c r="AK174" s="79"/>
      <c r="AL174" s="80"/>
      <c r="AM174" s="180"/>
      <c r="AN174" s="179"/>
    </row>
    <row r="175" spans="1:40" x14ac:dyDescent="0.25">
      <c r="A175" s="82"/>
      <c r="B175" s="879"/>
      <c r="C175" s="77" t="s">
        <v>25</v>
      </c>
      <c r="D175" s="78">
        <v>1000</v>
      </c>
      <c r="E175" s="78">
        <f t="shared" si="7"/>
        <v>350</v>
      </c>
      <c r="F175" s="78">
        <v>0</v>
      </c>
      <c r="G175" s="79" t="s">
        <v>38</v>
      </c>
      <c r="H175" s="79" t="s">
        <v>38</v>
      </c>
      <c r="I175" s="80" t="s">
        <v>38</v>
      </c>
      <c r="J175" s="79"/>
      <c r="K175" s="81"/>
      <c r="L175" s="585"/>
      <c r="M175" s="77" t="s">
        <v>25</v>
      </c>
      <c r="N175" s="78">
        <v>1000</v>
      </c>
      <c r="O175" s="78">
        <f t="shared" si="8"/>
        <v>230</v>
      </c>
      <c r="P175" s="78">
        <v>0</v>
      </c>
      <c r="Q175" s="79" t="s">
        <v>38</v>
      </c>
      <c r="R175" s="79" t="s">
        <v>38</v>
      </c>
      <c r="S175" s="80" t="s">
        <v>38</v>
      </c>
      <c r="T175" s="79"/>
      <c r="U175" s="81"/>
      <c r="V175" s="585"/>
      <c r="W175" s="77" t="s">
        <v>25</v>
      </c>
      <c r="X175" s="78">
        <v>1000</v>
      </c>
      <c r="Y175" s="78">
        <v>110</v>
      </c>
      <c r="Z175" s="78">
        <v>0</v>
      </c>
      <c r="AA175" s="79" t="s">
        <v>38</v>
      </c>
      <c r="AB175" s="79" t="s">
        <v>38</v>
      </c>
      <c r="AC175" s="80" t="s">
        <v>38</v>
      </c>
      <c r="AD175" s="558"/>
      <c r="AE175" s="585"/>
      <c r="AF175" s="77" t="s">
        <v>25</v>
      </c>
      <c r="AG175" s="78"/>
      <c r="AH175" s="78"/>
      <c r="AI175" s="78"/>
      <c r="AJ175" s="79"/>
      <c r="AK175" s="79"/>
      <c r="AL175" s="80"/>
      <c r="AM175" s="180"/>
      <c r="AN175" s="179"/>
    </row>
    <row r="176" spans="1:40" x14ac:dyDescent="0.25">
      <c r="A176" s="82"/>
      <c r="B176" s="879"/>
      <c r="C176" s="77" t="s">
        <v>26</v>
      </c>
      <c r="D176" s="78">
        <v>1000</v>
      </c>
      <c r="E176" s="78">
        <f t="shared" si="7"/>
        <v>340</v>
      </c>
      <c r="F176" s="78">
        <v>0</v>
      </c>
      <c r="G176" s="79" t="s">
        <v>38</v>
      </c>
      <c r="H176" s="79" t="s">
        <v>38</v>
      </c>
      <c r="I176" s="80" t="s">
        <v>38</v>
      </c>
      <c r="J176" s="79"/>
      <c r="K176" s="81"/>
      <c r="L176" s="585"/>
      <c r="M176" s="77" t="s">
        <v>26</v>
      </c>
      <c r="N176" s="78">
        <v>1000</v>
      </c>
      <c r="O176" s="78">
        <f t="shared" si="8"/>
        <v>220</v>
      </c>
      <c r="P176" s="78">
        <v>0</v>
      </c>
      <c r="Q176" s="79" t="s">
        <v>38</v>
      </c>
      <c r="R176" s="79" t="s">
        <v>38</v>
      </c>
      <c r="S176" s="80" t="s">
        <v>38</v>
      </c>
      <c r="T176" s="79"/>
      <c r="U176" s="81"/>
      <c r="V176" s="585"/>
      <c r="W176" s="77" t="s">
        <v>26</v>
      </c>
      <c r="X176" s="78">
        <v>1000</v>
      </c>
      <c r="Y176" s="78">
        <v>100</v>
      </c>
      <c r="Z176" s="78">
        <v>0</v>
      </c>
      <c r="AA176" s="79" t="s">
        <v>38</v>
      </c>
      <c r="AB176" s="79" t="s">
        <v>38</v>
      </c>
      <c r="AC176" s="80" t="s">
        <v>38</v>
      </c>
      <c r="AD176" s="558"/>
      <c r="AE176" s="585"/>
      <c r="AF176" s="77" t="s">
        <v>26</v>
      </c>
      <c r="AG176" s="78"/>
      <c r="AH176" s="78"/>
      <c r="AI176" s="78"/>
      <c r="AJ176" s="79"/>
      <c r="AK176" s="79"/>
      <c r="AL176" s="80"/>
      <c r="AM176" s="180"/>
      <c r="AN176" s="179"/>
    </row>
    <row r="177" spans="1:40" x14ac:dyDescent="0.25">
      <c r="A177" s="82"/>
      <c r="B177" s="879"/>
      <c r="C177" s="77" t="s">
        <v>27</v>
      </c>
      <c r="D177" s="78">
        <v>1000</v>
      </c>
      <c r="E177" s="78">
        <f t="shared" si="7"/>
        <v>330</v>
      </c>
      <c r="F177" s="78">
        <v>0</v>
      </c>
      <c r="G177" s="79" t="s">
        <v>38</v>
      </c>
      <c r="H177" s="79" t="s">
        <v>38</v>
      </c>
      <c r="I177" s="80" t="s">
        <v>38</v>
      </c>
      <c r="J177" s="79"/>
      <c r="K177" s="81"/>
      <c r="L177" s="585"/>
      <c r="M177" s="77" t="s">
        <v>27</v>
      </c>
      <c r="N177" s="78">
        <v>1000</v>
      </c>
      <c r="O177" s="78">
        <f t="shared" si="8"/>
        <v>210</v>
      </c>
      <c r="P177" s="78">
        <v>0</v>
      </c>
      <c r="Q177" s="79" t="s">
        <v>38</v>
      </c>
      <c r="R177" s="79" t="s">
        <v>38</v>
      </c>
      <c r="S177" s="80" t="s">
        <v>38</v>
      </c>
      <c r="T177" s="79"/>
      <c r="U177" s="81"/>
      <c r="V177" s="585"/>
      <c r="W177" s="77" t="s">
        <v>27</v>
      </c>
      <c r="X177" s="78">
        <v>1000</v>
      </c>
      <c r="Y177" s="78">
        <v>90</v>
      </c>
      <c r="Z177" s="78">
        <v>0</v>
      </c>
      <c r="AA177" s="79" t="s">
        <v>38</v>
      </c>
      <c r="AB177" s="79" t="s">
        <v>38</v>
      </c>
      <c r="AC177" s="80" t="s">
        <v>38</v>
      </c>
      <c r="AD177" s="558"/>
      <c r="AE177" s="585"/>
      <c r="AF177" s="77" t="s">
        <v>27</v>
      </c>
      <c r="AG177" s="78"/>
      <c r="AH177" s="78"/>
      <c r="AI177" s="78"/>
      <c r="AJ177" s="79"/>
      <c r="AK177" s="79"/>
      <c r="AL177" s="80"/>
      <c r="AM177" s="180"/>
      <c r="AN177" s="179"/>
    </row>
    <row r="178" spans="1:40" x14ac:dyDescent="0.25">
      <c r="A178" s="82"/>
      <c r="B178" s="879"/>
      <c r="C178" s="77" t="s">
        <v>28</v>
      </c>
      <c r="D178" s="78">
        <v>1000</v>
      </c>
      <c r="E178" s="78">
        <f t="shared" si="7"/>
        <v>320</v>
      </c>
      <c r="F178" s="78">
        <v>0</v>
      </c>
      <c r="G178" s="79" t="s">
        <v>38</v>
      </c>
      <c r="H178" s="79" t="s">
        <v>38</v>
      </c>
      <c r="I178" s="80" t="s">
        <v>38</v>
      </c>
      <c r="J178" s="79"/>
      <c r="K178" s="81"/>
      <c r="L178" s="585"/>
      <c r="M178" s="77" t="s">
        <v>28</v>
      </c>
      <c r="N178" s="78">
        <v>1000</v>
      </c>
      <c r="O178" s="78">
        <f t="shared" si="8"/>
        <v>200</v>
      </c>
      <c r="P178" s="78">
        <v>0</v>
      </c>
      <c r="Q178" s="79" t="s">
        <v>38</v>
      </c>
      <c r="R178" s="79" t="s">
        <v>38</v>
      </c>
      <c r="S178" s="80" t="s">
        <v>38</v>
      </c>
      <c r="T178" s="79"/>
      <c r="U178" s="81"/>
      <c r="V178" s="585"/>
      <c r="W178" s="77" t="s">
        <v>28</v>
      </c>
      <c r="X178" s="78">
        <v>1000</v>
      </c>
      <c r="Y178" s="78">
        <v>80</v>
      </c>
      <c r="Z178" s="78">
        <v>0</v>
      </c>
      <c r="AA178" s="79" t="s">
        <v>38</v>
      </c>
      <c r="AB178" s="79" t="s">
        <v>38</v>
      </c>
      <c r="AC178" s="80" t="s">
        <v>38</v>
      </c>
      <c r="AD178" s="558"/>
      <c r="AE178" s="585"/>
      <c r="AF178" s="77" t="s">
        <v>28</v>
      </c>
      <c r="AG178" s="78"/>
      <c r="AH178" s="78"/>
      <c r="AI178" s="78"/>
      <c r="AJ178" s="79"/>
      <c r="AK178" s="79"/>
      <c r="AL178" s="80"/>
      <c r="AM178" s="180"/>
      <c r="AN178" s="179"/>
    </row>
    <row r="179" spans="1:40" x14ac:dyDescent="0.25">
      <c r="A179" s="82"/>
      <c r="B179" s="879"/>
      <c r="C179" s="77" t="s">
        <v>29</v>
      </c>
      <c r="D179" s="78">
        <v>1000</v>
      </c>
      <c r="E179" s="78">
        <f>E180+10</f>
        <v>310</v>
      </c>
      <c r="F179" s="78">
        <v>0</v>
      </c>
      <c r="G179" s="79" t="s">
        <v>38</v>
      </c>
      <c r="H179" s="79" t="s">
        <v>38</v>
      </c>
      <c r="I179" s="80" t="s">
        <v>38</v>
      </c>
      <c r="J179" s="79"/>
      <c r="K179" s="81"/>
      <c r="L179" s="585"/>
      <c r="M179" s="77" t="s">
        <v>29</v>
      </c>
      <c r="N179" s="78">
        <v>1000</v>
      </c>
      <c r="O179" s="78">
        <f>O180+10</f>
        <v>190</v>
      </c>
      <c r="P179" s="78">
        <v>0</v>
      </c>
      <c r="Q179" s="79" t="s">
        <v>38</v>
      </c>
      <c r="R179" s="79" t="s">
        <v>38</v>
      </c>
      <c r="S179" s="80" t="s">
        <v>38</v>
      </c>
      <c r="T179" s="79"/>
      <c r="U179" s="81"/>
      <c r="V179" s="585"/>
      <c r="W179" s="77" t="s">
        <v>29</v>
      </c>
      <c r="X179" s="78">
        <v>1000</v>
      </c>
      <c r="Y179" s="78">
        <v>70</v>
      </c>
      <c r="Z179" s="78">
        <v>0</v>
      </c>
      <c r="AA179" s="79" t="s">
        <v>38</v>
      </c>
      <c r="AB179" s="79" t="s">
        <v>38</v>
      </c>
      <c r="AC179" s="80" t="s">
        <v>38</v>
      </c>
      <c r="AD179" s="558"/>
      <c r="AE179" s="585"/>
      <c r="AF179" s="77" t="s">
        <v>29</v>
      </c>
      <c r="AG179" s="78"/>
      <c r="AH179" s="78"/>
      <c r="AI179" s="78"/>
      <c r="AJ179" s="79"/>
      <c r="AK179" s="79"/>
      <c r="AL179" s="80"/>
      <c r="AM179" s="180"/>
      <c r="AN179" s="179"/>
    </row>
    <row r="180" spans="1:40" x14ac:dyDescent="0.25">
      <c r="A180" s="82"/>
      <c r="B180" s="879"/>
      <c r="C180" s="83" t="s">
        <v>30</v>
      </c>
      <c r="D180" s="84">
        <v>1000</v>
      </c>
      <c r="E180" s="78">
        <f>O169+10</f>
        <v>300</v>
      </c>
      <c r="F180" s="78">
        <v>0</v>
      </c>
      <c r="G180" s="79" t="s">
        <v>38</v>
      </c>
      <c r="H180" s="79" t="s">
        <v>38</v>
      </c>
      <c r="I180" s="80" t="s">
        <v>38</v>
      </c>
      <c r="J180" s="85"/>
      <c r="K180" s="86"/>
      <c r="L180" s="586"/>
      <c r="M180" s="83" t="s">
        <v>30</v>
      </c>
      <c r="N180" s="84">
        <v>1000</v>
      </c>
      <c r="O180" s="78">
        <f>Y169+10</f>
        <v>180</v>
      </c>
      <c r="P180" s="78">
        <v>0</v>
      </c>
      <c r="Q180" s="79" t="s">
        <v>38</v>
      </c>
      <c r="R180" s="79" t="s">
        <v>38</v>
      </c>
      <c r="S180" s="80" t="s">
        <v>38</v>
      </c>
      <c r="T180" s="79"/>
      <c r="U180" s="81"/>
      <c r="V180" s="586"/>
      <c r="W180" s="83" t="s">
        <v>30</v>
      </c>
      <c r="X180" s="78">
        <v>1000</v>
      </c>
      <c r="Y180" s="78">
        <v>60</v>
      </c>
      <c r="Z180" s="78">
        <v>0</v>
      </c>
      <c r="AA180" s="79" t="s">
        <v>38</v>
      </c>
      <c r="AB180" s="79" t="s">
        <v>38</v>
      </c>
      <c r="AC180" s="80" t="s">
        <v>38</v>
      </c>
      <c r="AD180" s="558"/>
      <c r="AE180" s="586"/>
      <c r="AF180" s="83" t="s">
        <v>30</v>
      </c>
      <c r="AG180" s="78"/>
      <c r="AH180" s="78"/>
      <c r="AI180" s="78"/>
      <c r="AJ180" s="79"/>
      <c r="AK180" s="79"/>
      <c r="AL180" s="80"/>
      <c r="AM180" s="181"/>
      <c r="AN180" s="182"/>
    </row>
    <row r="181" spans="1:40" ht="21" x14ac:dyDescent="0.25">
      <c r="A181" s="88"/>
      <c r="B181" s="880"/>
      <c r="C181" s="89"/>
      <c r="D181" s="90">
        <f>SUM(D169:D180)</f>
        <v>12000</v>
      </c>
      <c r="E181" s="90">
        <f>SUM(E169:E180)</f>
        <v>4260</v>
      </c>
      <c r="F181" s="90">
        <f>SUM(F169:F180)</f>
        <v>0</v>
      </c>
      <c r="G181" s="91"/>
      <c r="H181" s="91"/>
      <c r="I181" s="92"/>
      <c r="J181" s="91"/>
      <c r="K181" s="93"/>
      <c r="L181" s="587"/>
      <c r="M181" s="89"/>
      <c r="N181" s="90">
        <f>SUM(N168:N180)</f>
        <v>24000</v>
      </c>
      <c r="O181" s="90">
        <f>SUM(O168:O180)</f>
        <v>7080</v>
      </c>
      <c r="P181" s="90">
        <f>SUM(P168:P180)</f>
        <v>0</v>
      </c>
      <c r="Q181" s="91"/>
      <c r="R181" s="91"/>
      <c r="S181" s="91"/>
      <c r="T181" s="91"/>
      <c r="U181" s="93"/>
      <c r="V181" s="587"/>
      <c r="W181" s="89"/>
      <c r="X181" s="90">
        <f>SUM(X168:X180)</f>
        <v>36000</v>
      </c>
      <c r="Y181" s="90">
        <f>SUM(Y168:Y180)</f>
        <v>8460</v>
      </c>
      <c r="Z181" s="90">
        <f>SUM(Z168:Z180)</f>
        <v>0</v>
      </c>
      <c r="AA181" s="91"/>
      <c r="AB181" s="91"/>
      <c r="AC181" s="91"/>
      <c r="AD181" s="91"/>
      <c r="AE181" s="587"/>
      <c r="AF181" s="89"/>
      <c r="AG181" s="90">
        <f>SUM(AG168:AG180)</f>
        <v>42000</v>
      </c>
      <c r="AH181" s="90">
        <f>SUM(AH168:AH180)</f>
        <v>8610</v>
      </c>
      <c r="AI181" s="90">
        <f>SUM(AI168:AI180)</f>
        <v>0</v>
      </c>
      <c r="AJ181" s="91"/>
      <c r="AK181" s="91"/>
      <c r="AL181" s="91"/>
      <c r="AM181" s="90"/>
      <c r="AN181" s="91"/>
    </row>
    <row r="182" spans="1:40" x14ac:dyDescent="0.25">
      <c r="B182" s="106"/>
      <c r="C182" s="65"/>
      <c r="D182" s="66"/>
      <c r="E182" s="66"/>
      <c r="F182" s="66"/>
      <c r="G182" s="67"/>
      <c r="H182" s="67"/>
      <c r="I182" s="68"/>
      <c r="J182" s="67"/>
      <c r="K182" s="67"/>
      <c r="L182" s="588"/>
      <c r="M182" s="67"/>
      <c r="N182" s="66"/>
      <c r="O182" s="66"/>
      <c r="P182" s="66"/>
      <c r="Q182" s="67"/>
      <c r="R182" s="67"/>
      <c r="S182" s="67"/>
      <c r="T182" s="67"/>
      <c r="U182" s="67"/>
      <c r="V182" s="588"/>
      <c r="W182" s="67"/>
      <c r="X182" s="66"/>
      <c r="Y182" s="66"/>
      <c r="Z182" s="66"/>
      <c r="AA182" s="67"/>
      <c r="AB182" s="67"/>
      <c r="AC182" s="67"/>
      <c r="AD182" s="67"/>
      <c r="AE182" s="588"/>
      <c r="AF182" s="67"/>
      <c r="AG182" s="66"/>
      <c r="AH182" s="66"/>
      <c r="AI182" s="66"/>
      <c r="AJ182" s="67"/>
      <c r="AK182" s="67"/>
      <c r="AL182" s="67"/>
      <c r="AM182" s="777"/>
      <c r="AN182" s="123"/>
    </row>
    <row r="183" spans="1:40" ht="21" x14ac:dyDescent="0.25">
      <c r="B183" s="107"/>
      <c r="C183" s="70"/>
      <c r="D183" s="71"/>
      <c r="E183" s="72"/>
      <c r="F183" s="73"/>
      <c r="G183" s="72"/>
      <c r="H183" s="73"/>
      <c r="I183" s="73"/>
      <c r="J183" s="73"/>
      <c r="K183" s="74"/>
      <c r="L183" s="584"/>
      <c r="M183" s="75" t="s">
        <v>42</v>
      </c>
      <c r="N183" s="76">
        <f>D196</f>
        <v>12000</v>
      </c>
      <c r="O183" s="76">
        <f>E196</f>
        <v>420</v>
      </c>
      <c r="P183" s="76">
        <f>F196</f>
        <v>12000</v>
      </c>
      <c r="Q183" s="72"/>
      <c r="R183" s="73"/>
      <c r="S183" s="73"/>
      <c r="T183" s="73"/>
      <c r="U183" s="74"/>
      <c r="V183" s="584"/>
      <c r="W183" s="75" t="s">
        <v>42</v>
      </c>
      <c r="X183" s="76">
        <f>N196</f>
        <v>24000</v>
      </c>
      <c r="Y183" s="76">
        <f>O196</f>
        <v>780</v>
      </c>
      <c r="Z183" s="76">
        <f>P196</f>
        <v>24360</v>
      </c>
      <c r="AA183" s="72"/>
      <c r="AB183" s="73"/>
      <c r="AC183" s="73"/>
      <c r="AD183" s="73"/>
      <c r="AE183" s="584"/>
      <c r="AF183" s="75" t="s">
        <v>42</v>
      </c>
      <c r="AG183" s="76">
        <f>X196</f>
        <v>35500</v>
      </c>
      <c r="AH183" s="76">
        <f>Y196</f>
        <v>780</v>
      </c>
      <c r="AI183" s="76">
        <f>Z196</f>
        <v>35860</v>
      </c>
      <c r="AJ183" s="72"/>
      <c r="AK183" s="73"/>
      <c r="AL183" s="73"/>
      <c r="AM183" s="776" t="s">
        <v>221</v>
      </c>
      <c r="AN183" s="183" t="s">
        <v>36</v>
      </c>
    </row>
    <row r="184" spans="1:40" x14ac:dyDescent="0.25">
      <c r="A184" s="97" t="s">
        <v>134</v>
      </c>
      <c r="B184" s="108">
        <v>125</v>
      </c>
      <c r="C184" s="77" t="s">
        <v>19</v>
      </c>
      <c r="D184" s="78">
        <v>1000</v>
      </c>
      <c r="E184" s="78">
        <f t="shared" ref="E184:E190" si="10">E185+10</f>
        <v>80</v>
      </c>
      <c r="F184" s="78">
        <v>0</v>
      </c>
      <c r="G184" s="79" t="s">
        <v>38</v>
      </c>
      <c r="H184" s="79" t="s">
        <v>38</v>
      </c>
      <c r="I184" s="80" t="s">
        <v>38</v>
      </c>
      <c r="J184" s="79"/>
      <c r="K184" s="81"/>
      <c r="L184" s="585"/>
      <c r="M184" s="77" t="s">
        <v>19</v>
      </c>
      <c r="N184" s="78">
        <v>1000</v>
      </c>
      <c r="O184" s="78">
        <f t="shared" ref="O184:O190" si="11">O185+10</f>
        <v>80</v>
      </c>
      <c r="P184" s="78">
        <v>0</v>
      </c>
      <c r="Q184" s="79" t="s">
        <v>38</v>
      </c>
      <c r="R184" s="79" t="s">
        <v>38</v>
      </c>
      <c r="S184" s="80" t="s">
        <v>38</v>
      </c>
      <c r="T184" s="79"/>
      <c r="U184" s="81"/>
      <c r="V184" s="585"/>
      <c r="W184" s="77" t="s">
        <v>19</v>
      </c>
      <c r="X184" s="78">
        <v>1000</v>
      </c>
      <c r="Y184" s="78">
        <v>0</v>
      </c>
      <c r="Z184" s="78">
        <v>11500</v>
      </c>
      <c r="AA184" s="79" t="s">
        <v>50</v>
      </c>
      <c r="AB184" s="79">
        <v>1886</v>
      </c>
      <c r="AC184" s="80">
        <v>44585</v>
      </c>
      <c r="AD184" s="651"/>
      <c r="AE184" s="585"/>
      <c r="AF184" s="77" t="s">
        <v>19</v>
      </c>
      <c r="AG184" s="78">
        <v>1000</v>
      </c>
      <c r="AH184" s="78"/>
      <c r="AI184" s="78">
        <v>5000</v>
      </c>
      <c r="AJ184" s="79" t="s">
        <v>50</v>
      </c>
      <c r="AK184" s="79">
        <v>3294</v>
      </c>
      <c r="AL184" s="80">
        <v>44936</v>
      </c>
      <c r="AM184" s="177">
        <f>AG196+AH196-AI196</f>
        <v>419</v>
      </c>
      <c r="AN184" s="178" t="s">
        <v>969</v>
      </c>
    </row>
    <row r="185" spans="1:40" ht="21" customHeight="1" x14ac:dyDescent="0.25">
      <c r="A185" s="82"/>
      <c r="B185" s="879" t="s">
        <v>144</v>
      </c>
      <c r="C185" s="77" t="s">
        <v>20</v>
      </c>
      <c r="D185" s="78">
        <v>1000</v>
      </c>
      <c r="E185" s="78">
        <f t="shared" si="10"/>
        <v>70</v>
      </c>
      <c r="F185" s="78">
        <v>0</v>
      </c>
      <c r="G185" s="79" t="s">
        <v>38</v>
      </c>
      <c r="H185" s="79" t="s">
        <v>38</v>
      </c>
      <c r="I185" s="80" t="s">
        <v>38</v>
      </c>
      <c r="J185" s="79"/>
      <c r="K185" s="81"/>
      <c r="L185" s="585"/>
      <c r="M185" s="77" t="s">
        <v>20</v>
      </c>
      <c r="N185" s="78">
        <v>1000</v>
      </c>
      <c r="O185" s="78">
        <f t="shared" si="11"/>
        <v>70</v>
      </c>
      <c r="P185" s="78">
        <v>0</v>
      </c>
      <c r="Q185" s="79" t="s">
        <v>38</v>
      </c>
      <c r="R185" s="79" t="s">
        <v>38</v>
      </c>
      <c r="S185" s="80" t="s">
        <v>38</v>
      </c>
      <c r="T185" s="79"/>
      <c r="U185" s="81"/>
      <c r="V185" s="585"/>
      <c r="W185" s="77" t="s">
        <v>20</v>
      </c>
      <c r="X185" s="78">
        <v>1000</v>
      </c>
      <c r="Y185" s="78">
        <v>0</v>
      </c>
      <c r="Z185" s="78">
        <v>0</v>
      </c>
      <c r="AA185" s="79" t="s">
        <v>38</v>
      </c>
      <c r="AB185" s="79" t="s">
        <v>38</v>
      </c>
      <c r="AC185" s="80" t="s">
        <v>38</v>
      </c>
      <c r="AD185" s="558"/>
      <c r="AE185" s="585"/>
      <c r="AF185" s="77" t="s">
        <v>20</v>
      </c>
      <c r="AG185" s="78">
        <v>1000</v>
      </c>
      <c r="AH185" s="78"/>
      <c r="AI185" s="78">
        <v>2000</v>
      </c>
      <c r="AJ185" s="79" t="s">
        <v>50</v>
      </c>
      <c r="AK185" s="79">
        <v>3354</v>
      </c>
      <c r="AL185" s="80">
        <v>44957</v>
      </c>
      <c r="AM185" s="180"/>
      <c r="AN185" s="179"/>
    </row>
    <row r="186" spans="1:40" x14ac:dyDescent="0.25">
      <c r="A186" s="82"/>
      <c r="B186" s="879"/>
      <c r="C186" s="77" t="s">
        <v>21</v>
      </c>
      <c r="D186" s="78">
        <v>1000</v>
      </c>
      <c r="E186" s="78">
        <f t="shared" si="10"/>
        <v>60</v>
      </c>
      <c r="F186" s="78">
        <v>0</v>
      </c>
      <c r="G186" s="79" t="s">
        <v>38</v>
      </c>
      <c r="H186" s="79" t="s">
        <v>38</v>
      </c>
      <c r="I186" s="80" t="s">
        <v>38</v>
      </c>
      <c r="J186" s="79"/>
      <c r="K186" s="81"/>
      <c r="L186" s="585"/>
      <c r="M186" s="77" t="s">
        <v>21</v>
      </c>
      <c r="N186" s="78">
        <v>1000</v>
      </c>
      <c r="O186" s="78">
        <f t="shared" si="11"/>
        <v>60</v>
      </c>
      <c r="P186" s="78">
        <v>0</v>
      </c>
      <c r="Q186" s="79" t="s">
        <v>38</v>
      </c>
      <c r="R186" s="79" t="s">
        <v>38</v>
      </c>
      <c r="S186" s="80" t="s">
        <v>38</v>
      </c>
      <c r="T186" s="79"/>
      <c r="U186" s="81"/>
      <c r="V186" s="585"/>
      <c r="W186" s="77" t="s">
        <v>21</v>
      </c>
      <c r="X186" s="78">
        <v>1000</v>
      </c>
      <c r="Y186" s="78">
        <v>0</v>
      </c>
      <c r="Z186" s="78">
        <v>0</v>
      </c>
      <c r="AA186" s="79" t="s">
        <v>38</v>
      </c>
      <c r="AB186" s="79" t="s">
        <v>38</v>
      </c>
      <c r="AC186" s="80" t="s">
        <v>38</v>
      </c>
      <c r="AD186" s="558"/>
      <c r="AE186" s="585"/>
      <c r="AF186" s="77" t="s">
        <v>21</v>
      </c>
      <c r="AG186" s="78">
        <v>1000</v>
      </c>
      <c r="AH186" s="78"/>
      <c r="AI186" s="78"/>
      <c r="AJ186" s="79"/>
      <c r="AK186" s="79"/>
      <c r="AL186" s="80"/>
      <c r="AM186" s="180"/>
      <c r="AN186" s="179"/>
    </row>
    <row r="187" spans="1:40" x14ac:dyDescent="0.25">
      <c r="A187" s="82"/>
      <c r="B187" s="879"/>
      <c r="C187" s="77" t="s">
        <v>22</v>
      </c>
      <c r="D187" s="78">
        <v>1000</v>
      </c>
      <c r="E187" s="78">
        <f t="shared" si="10"/>
        <v>50</v>
      </c>
      <c r="F187" s="78">
        <v>0</v>
      </c>
      <c r="G187" s="79" t="s">
        <v>38</v>
      </c>
      <c r="H187" s="79" t="s">
        <v>38</v>
      </c>
      <c r="I187" s="80" t="s">
        <v>38</v>
      </c>
      <c r="J187" s="79"/>
      <c r="K187" s="81"/>
      <c r="L187" s="585"/>
      <c r="M187" s="77" t="s">
        <v>22</v>
      </c>
      <c r="N187" s="78">
        <v>1000</v>
      </c>
      <c r="O187" s="78">
        <f t="shared" si="11"/>
        <v>50</v>
      </c>
      <c r="P187" s="78">
        <v>0</v>
      </c>
      <c r="Q187" s="79" t="s">
        <v>38</v>
      </c>
      <c r="R187" s="79" t="s">
        <v>38</v>
      </c>
      <c r="S187" s="80" t="s">
        <v>38</v>
      </c>
      <c r="T187" s="79"/>
      <c r="U187" s="81"/>
      <c r="V187" s="585"/>
      <c r="W187" s="77" t="s">
        <v>22</v>
      </c>
      <c r="X187" s="78">
        <v>1000</v>
      </c>
      <c r="Y187" s="78">
        <v>0</v>
      </c>
      <c r="Z187" s="78">
        <v>0</v>
      </c>
      <c r="AA187" s="79" t="s">
        <v>38</v>
      </c>
      <c r="AB187" s="79" t="s">
        <v>38</v>
      </c>
      <c r="AC187" s="80" t="s">
        <v>38</v>
      </c>
      <c r="AD187" s="558"/>
      <c r="AE187" s="585"/>
      <c r="AF187" s="77" t="s">
        <v>22</v>
      </c>
      <c r="AG187" s="78">
        <v>1000</v>
      </c>
      <c r="AH187" s="78"/>
      <c r="AI187" s="78"/>
      <c r="AJ187" s="79"/>
      <c r="AK187" s="79"/>
      <c r="AL187" s="80"/>
      <c r="AM187" s="180">
        <v>419</v>
      </c>
      <c r="AN187" s="179" t="s">
        <v>950</v>
      </c>
    </row>
    <row r="188" spans="1:40" x14ac:dyDescent="0.25">
      <c r="A188" s="82"/>
      <c r="B188" s="879"/>
      <c r="C188" s="77" t="s">
        <v>23</v>
      </c>
      <c r="D188" s="78">
        <v>1000</v>
      </c>
      <c r="E188" s="78">
        <f t="shared" si="10"/>
        <v>40</v>
      </c>
      <c r="F188" s="78">
        <v>0</v>
      </c>
      <c r="G188" s="79" t="s">
        <v>38</v>
      </c>
      <c r="H188" s="79" t="s">
        <v>38</v>
      </c>
      <c r="I188" s="80" t="s">
        <v>38</v>
      </c>
      <c r="J188" s="79"/>
      <c r="K188" s="81"/>
      <c r="L188" s="585"/>
      <c r="M188" s="77" t="s">
        <v>23</v>
      </c>
      <c r="N188" s="78">
        <v>1000</v>
      </c>
      <c r="O188" s="78">
        <f t="shared" si="11"/>
        <v>40</v>
      </c>
      <c r="P188" s="78">
        <v>0</v>
      </c>
      <c r="Q188" s="79" t="s">
        <v>38</v>
      </c>
      <c r="R188" s="79" t="s">
        <v>38</v>
      </c>
      <c r="S188" s="80" t="s">
        <v>38</v>
      </c>
      <c r="T188" s="79"/>
      <c r="U188" s="81"/>
      <c r="V188" s="585"/>
      <c r="W188" s="77" t="s">
        <v>23</v>
      </c>
      <c r="X188" s="78">
        <v>1000</v>
      </c>
      <c r="Y188" s="78">
        <v>0</v>
      </c>
      <c r="Z188" s="78">
        <v>0</v>
      </c>
      <c r="AA188" s="79" t="s">
        <v>38</v>
      </c>
      <c r="AB188" s="79" t="s">
        <v>38</v>
      </c>
      <c r="AC188" s="80" t="s">
        <v>38</v>
      </c>
      <c r="AD188" s="558"/>
      <c r="AE188" s="585"/>
      <c r="AF188" s="77" t="s">
        <v>23</v>
      </c>
      <c r="AG188" s="78">
        <v>1000</v>
      </c>
      <c r="AH188" s="78"/>
      <c r="AI188" s="78"/>
      <c r="AJ188" s="79"/>
      <c r="AK188" s="79"/>
      <c r="AL188" s="80"/>
      <c r="AM188" s="180"/>
      <c r="AN188" s="179"/>
    </row>
    <row r="189" spans="1:40" x14ac:dyDescent="0.25">
      <c r="A189" s="82"/>
      <c r="B189" s="879"/>
      <c r="C189" s="77" t="s">
        <v>24</v>
      </c>
      <c r="D189" s="78">
        <v>1000</v>
      </c>
      <c r="E189" s="78">
        <f t="shared" si="10"/>
        <v>30</v>
      </c>
      <c r="F189" s="78">
        <v>0</v>
      </c>
      <c r="G189" s="79" t="s">
        <v>38</v>
      </c>
      <c r="H189" s="79" t="s">
        <v>38</v>
      </c>
      <c r="I189" s="80" t="s">
        <v>38</v>
      </c>
      <c r="J189" s="79"/>
      <c r="K189" s="81"/>
      <c r="L189" s="585"/>
      <c r="M189" s="77" t="s">
        <v>24</v>
      </c>
      <c r="N189" s="78">
        <v>1000</v>
      </c>
      <c r="O189" s="78">
        <f t="shared" si="11"/>
        <v>30</v>
      </c>
      <c r="P189" s="78">
        <v>0</v>
      </c>
      <c r="Q189" s="79" t="s">
        <v>38</v>
      </c>
      <c r="R189" s="79" t="s">
        <v>38</v>
      </c>
      <c r="S189" s="80" t="s">
        <v>38</v>
      </c>
      <c r="T189" s="79"/>
      <c r="U189" s="81"/>
      <c r="V189" s="585"/>
      <c r="W189" s="77" t="s">
        <v>24</v>
      </c>
      <c r="X189" s="78">
        <v>1000</v>
      </c>
      <c r="Y189" s="78">
        <v>0</v>
      </c>
      <c r="Z189" s="78">
        <v>0</v>
      </c>
      <c r="AA189" s="79" t="s">
        <v>38</v>
      </c>
      <c r="AB189" s="79" t="s">
        <v>38</v>
      </c>
      <c r="AC189" s="80" t="s">
        <v>38</v>
      </c>
      <c r="AD189" s="558"/>
      <c r="AE189" s="585"/>
      <c r="AF189" s="77" t="s">
        <v>24</v>
      </c>
      <c r="AG189" s="78">
        <v>1000</v>
      </c>
      <c r="AH189" s="78"/>
      <c r="AI189" s="78"/>
      <c r="AJ189" s="79"/>
      <c r="AK189" s="79"/>
      <c r="AL189" s="80"/>
      <c r="AM189" s="180"/>
      <c r="AN189" s="179"/>
    </row>
    <row r="190" spans="1:40" x14ac:dyDescent="0.25">
      <c r="A190" s="82"/>
      <c r="B190" s="879"/>
      <c r="C190" s="77" t="s">
        <v>25</v>
      </c>
      <c r="D190" s="78">
        <v>1000</v>
      </c>
      <c r="E190" s="78">
        <f t="shared" si="10"/>
        <v>20</v>
      </c>
      <c r="F190" s="78">
        <v>0</v>
      </c>
      <c r="G190" s="79" t="s">
        <v>38</v>
      </c>
      <c r="H190" s="79" t="s">
        <v>38</v>
      </c>
      <c r="I190" s="80" t="s">
        <v>38</v>
      </c>
      <c r="J190" s="79"/>
      <c r="K190" s="81"/>
      <c r="L190" s="585"/>
      <c r="M190" s="77" t="s">
        <v>25</v>
      </c>
      <c r="N190" s="78">
        <v>1000</v>
      </c>
      <c r="O190" s="78">
        <f t="shared" si="11"/>
        <v>20</v>
      </c>
      <c r="P190" s="78">
        <v>0</v>
      </c>
      <c r="Q190" s="79" t="s">
        <v>38</v>
      </c>
      <c r="R190" s="79" t="s">
        <v>38</v>
      </c>
      <c r="S190" s="80" t="s">
        <v>38</v>
      </c>
      <c r="T190" s="79"/>
      <c r="U190" s="81"/>
      <c r="V190" s="585"/>
      <c r="W190" s="77" t="s">
        <v>25</v>
      </c>
      <c r="X190" s="78">
        <v>1000</v>
      </c>
      <c r="Y190" s="78">
        <v>0</v>
      </c>
      <c r="Z190" s="78">
        <v>0</v>
      </c>
      <c r="AA190" s="79" t="s">
        <v>38</v>
      </c>
      <c r="AB190" s="79" t="s">
        <v>38</v>
      </c>
      <c r="AC190" s="80" t="s">
        <v>38</v>
      </c>
      <c r="AD190" s="558"/>
      <c r="AE190" s="585"/>
      <c r="AF190" s="77" t="s">
        <v>25</v>
      </c>
      <c r="AG190" s="78">
        <v>1000</v>
      </c>
      <c r="AH190" s="78"/>
      <c r="AI190" s="78"/>
      <c r="AJ190" s="79"/>
      <c r="AK190" s="79"/>
      <c r="AL190" s="80"/>
      <c r="AM190" s="180"/>
      <c r="AN190" s="179"/>
    </row>
    <row r="191" spans="1:40" x14ac:dyDescent="0.25">
      <c r="A191" s="82"/>
      <c r="B191" s="879"/>
      <c r="C191" s="77" t="s">
        <v>26</v>
      </c>
      <c r="D191" s="78">
        <v>1000</v>
      </c>
      <c r="E191" s="78">
        <f>E192+10</f>
        <v>10</v>
      </c>
      <c r="F191" s="78">
        <v>0</v>
      </c>
      <c r="G191" s="79" t="s">
        <v>38</v>
      </c>
      <c r="H191" s="79" t="s">
        <v>38</v>
      </c>
      <c r="I191" s="80" t="s">
        <v>38</v>
      </c>
      <c r="J191" s="79"/>
      <c r="K191" s="81"/>
      <c r="L191" s="585"/>
      <c r="M191" s="77" t="s">
        <v>26</v>
      </c>
      <c r="N191" s="78">
        <v>1000</v>
      </c>
      <c r="O191" s="78">
        <f>O192+10</f>
        <v>10</v>
      </c>
      <c r="P191" s="78">
        <v>0</v>
      </c>
      <c r="Q191" s="79" t="s">
        <v>38</v>
      </c>
      <c r="R191" s="79" t="s">
        <v>38</v>
      </c>
      <c r="S191" s="80" t="s">
        <v>38</v>
      </c>
      <c r="T191" s="79"/>
      <c r="U191" s="81"/>
      <c r="V191" s="585"/>
      <c r="W191" s="77" t="s">
        <v>26</v>
      </c>
      <c r="X191" s="78">
        <v>1000</v>
      </c>
      <c r="Y191" s="78">
        <v>0</v>
      </c>
      <c r="Z191" s="78">
        <v>0</v>
      </c>
      <c r="AA191" s="79" t="s">
        <v>38</v>
      </c>
      <c r="AB191" s="79" t="s">
        <v>38</v>
      </c>
      <c r="AC191" s="80" t="s">
        <v>38</v>
      </c>
      <c r="AD191" s="558"/>
      <c r="AE191" s="585"/>
      <c r="AF191" s="77" t="s">
        <v>26</v>
      </c>
      <c r="AG191" s="78">
        <v>1000</v>
      </c>
      <c r="AH191" s="78"/>
      <c r="AI191" s="78">
        <v>5001</v>
      </c>
      <c r="AJ191" s="79" t="s">
        <v>44</v>
      </c>
      <c r="AK191" s="79">
        <v>4113</v>
      </c>
      <c r="AL191" s="80">
        <v>45139</v>
      </c>
      <c r="AM191" s="180"/>
      <c r="AN191" s="179"/>
    </row>
    <row r="192" spans="1:40" x14ac:dyDescent="0.25">
      <c r="A192" s="82"/>
      <c r="B192" s="879"/>
      <c r="C192" s="77" t="s">
        <v>27</v>
      </c>
      <c r="D192" s="78">
        <v>1000</v>
      </c>
      <c r="E192" s="78">
        <v>0</v>
      </c>
      <c r="F192" s="78">
        <v>9000</v>
      </c>
      <c r="G192" s="79" t="s">
        <v>38</v>
      </c>
      <c r="H192" s="79">
        <v>497</v>
      </c>
      <c r="I192" s="80">
        <v>44104</v>
      </c>
      <c r="J192" s="79"/>
      <c r="K192" s="81"/>
      <c r="L192" s="585"/>
      <c r="M192" s="77" t="s">
        <v>27</v>
      </c>
      <c r="N192" s="78">
        <v>1000</v>
      </c>
      <c r="O192" s="78">
        <v>0</v>
      </c>
      <c r="P192" s="78">
        <v>12360</v>
      </c>
      <c r="Q192" s="79" t="s">
        <v>38</v>
      </c>
      <c r="R192" s="79">
        <v>1280</v>
      </c>
      <c r="S192" s="80">
        <v>44447</v>
      </c>
      <c r="T192" s="79"/>
      <c r="U192" s="81"/>
      <c r="V192" s="585"/>
      <c r="W192" s="77" t="s">
        <v>27</v>
      </c>
      <c r="X192" s="78">
        <v>1000</v>
      </c>
      <c r="Y192" s="78">
        <v>0</v>
      </c>
      <c r="Z192" s="78">
        <v>0</v>
      </c>
      <c r="AA192" s="79" t="s">
        <v>38</v>
      </c>
      <c r="AB192" s="79" t="s">
        <v>38</v>
      </c>
      <c r="AC192" s="80" t="s">
        <v>38</v>
      </c>
      <c r="AD192" s="558"/>
      <c r="AE192" s="585"/>
      <c r="AF192" s="77" t="s">
        <v>27</v>
      </c>
      <c r="AG192" s="78">
        <v>1000</v>
      </c>
      <c r="AH192" s="78"/>
      <c r="AI192" s="78"/>
      <c r="AJ192" s="79"/>
      <c r="AK192" s="79"/>
      <c r="AL192" s="80"/>
      <c r="AM192" s="180"/>
      <c r="AN192" s="179"/>
    </row>
    <row r="193" spans="1:40" x14ac:dyDescent="0.25">
      <c r="A193" s="82"/>
      <c r="B193" s="879"/>
      <c r="C193" s="77" t="s">
        <v>28</v>
      </c>
      <c r="D193" s="78">
        <v>1000</v>
      </c>
      <c r="E193" s="78">
        <f>E194+10</f>
        <v>30</v>
      </c>
      <c r="F193" s="78">
        <v>0</v>
      </c>
      <c r="G193" s="79" t="s">
        <v>38</v>
      </c>
      <c r="H193" s="79" t="s">
        <v>38</v>
      </c>
      <c r="I193" s="80" t="s">
        <v>38</v>
      </c>
      <c r="J193" s="79"/>
      <c r="K193" s="81"/>
      <c r="L193" s="585"/>
      <c r="M193" s="77" t="s">
        <v>28</v>
      </c>
      <c r="N193" s="78">
        <v>1000</v>
      </c>
      <c r="O193" s="78">
        <v>0</v>
      </c>
      <c r="P193" s="78">
        <v>0</v>
      </c>
      <c r="Q193" s="79" t="s">
        <v>38</v>
      </c>
      <c r="R193" s="79" t="s">
        <v>38</v>
      </c>
      <c r="S193" s="80" t="s">
        <v>38</v>
      </c>
      <c r="T193" s="79"/>
      <c r="U193" s="81"/>
      <c r="V193" s="585"/>
      <c r="W193" s="77" t="s">
        <v>28</v>
      </c>
      <c r="X193" s="78">
        <v>1000</v>
      </c>
      <c r="Y193" s="78">
        <v>0</v>
      </c>
      <c r="Z193" s="78">
        <v>0</v>
      </c>
      <c r="AA193" s="79" t="s">
        <v>38</v>
      </c>
      <c r="AB193" s="79" t="s">
        <v>38</v>
      </c>
      <c r="AC193" s="80" t="s">
        <v>38</v>
      </c>
      <c r="AD193" s="558"/>
      <c r="AE193" s="585"/>
      <c r="AF193" s="77" t="s">
        <v>28</v>
      </c>
      <c r="AG193" s="78">
        <v>1000</v>
      </c>
      <c r="AH193" s="78"/>
      <c r="AI193" s="78"/>
      <c r="AJ193" s="79"/>
      <c r="AK193" s="79"/>
      <c r="AL193" s="80"/>
      <c r="AM193" s="180"/>
      <c r="AN193" s="179"/>
    </row>
    <row r="194" spans="1:40" x14ac:dyDescent="0.25">
      <c r="A194" s="82"/>
      <c r="B194" s="879"/>
      <c r="C194" s="77" t="s">
        <v>29</v>
      </c>
      <c r="D194" s="78">
        <v>1000</v>
      </c>
      <c r="E194" s="78">
        <f>E195+10</f>
        <v>20</v>
      </c>
      <c r="F194" s="78">
        <v>0</v>
      </c>
      <c r="G194" s="79" t="s">
        <v>38</v>
      </c>
      <c r="H194" s="79" t="s">
        <v>38</v>
      </c>
      <c r="I194" s="80" t="s">
        <v>38</v>
      </c>
      <c r="J194" s="79"/>
      <c r="K194" s="81"/>
      <c r="L194" s="585"/>
      <c r="M194" s="77" t="s">
        <v>29</v>
      </c>
      <c r="N194" s="78">
        <v>1000</v>
      </c>
      <c r="O194" s="78">
        <v>0</v>
      </c>
      <c r="P194" s="78">
        <v>0</v>
      </c>
      <c r="Q194" s="79" t="s">
        <v>38</v>
      </c>
      <c r="R194" s="79" t="s">
        <v>38</v>
      </c>
      <c r="S194" s="80" t="s">
        <v>38</v>
      </c>
      <c r="T194" s="79"/>
      <c r="U194" s="81"/>
      <c r="V194" s="585"/>
      <c r="W194" s="77" t="s">
        <v>29</v>
      </c>
      <c r="X194" s="78">
        <v>1000</v>
      </c>
      <c r="Y194" s="78">
        <v>0</v>
      </c>
      <c r="Z194" s="78">
        <v>0</v>
      </c>
      <c r="AA194" s="79" t="s">
        <v>38</v>
      </c>
      <c r="AB194" s="79" t="s">
        <v>38</v>
      </c>
      <c r="AC194" s="80" t="s">
        <v>38</v>
      </c>
      <c r="AD194" s="558"/>
      <c r="AE194" s="585"/>
      <c r="AF194" s="77" t="s">
        <v>29</v>
      </c>
      <c r="AG194" s="78">
        <v>1000</v>
      </c>
      <c r="AH194" s="78"/>
      <c r="AI194" s="78"/>
      <c r="AJ194" s="79"/>
      <c r="AK194" s="79"/>
      <c r="AL194" s="80"/>
      <c r="AM194" s="180"/>
      <c r="AN194" s="179"/>
    </row>
    <row r="195" spans="1:40" x14ac:dyDescent="0.25">
      <c r="A195" s="82"/>
      <c r="B195" s="879"/>
      <c r="C195" s="83" t="s">
        <v>30</v>
      </c>
      <c r="D195" s="84">
        <v>1000</v>
      </c>
      <c r="E195" s="78">
        <v>10</v>
      </c>
      <c r="F195" s="78">
        <v>3000</v>
      </c>
      <c r="G195" s="79" t="s">
        <v>38</v>
      </c>
      <c r="H195" s="79">
        <v>688</v>
      </c>
      <c r="I195" s="47">
        <v>44201</v>
      </c>
      <c r="J195" s="85"/>
      <c r="K195" s="86"/>
      <c r="L195" s="586"/>
      <c r="M195" s="83" t="s">
        <v>30</v>
      </c>
      <c r="N195" s="84">
        <v>1000</v>
      </c>
      <c r="O195" s="78">
        <v>0</v>
      </c>
      <c r="P195" s="78">
        <v>0</v>
      </c>
      <c r="Q195" s="79" t="s">
        <v>38</v>
      </c>
      <c r="R195" s="79" t="s">
        <v>38</v>
      </c>
      <c r="S195" s="80" t="s">
        <v>38</v>
      </c>
      <c r="T195" s="79"/>
      <c r="U195" s="81"/>
      <c r="V195" s="586"/>
      <c r="W195" s="83" t="s">
        <v>30</v>
      </c>
      <c r="X195" s="48">
        <v>500</v>
      </c>
      <c r="Y195" s="78">
        <v>0</v>
      </c>
      <c r="Z195" s="78">
        <v>0</v>
      </c>
      <c r="AA195" s="79" t="s">
        <v>38</v>
      </c>
      <c r="AB195" s="79" t="s">
        <v>38</v>
      </c>
      <c r="AC195" s="80" t="s">
        <v>38</v>
      </c>
      <c r="AD195" s="558"/>
      <c r="AE195" s="586"/>
      <c r="AF195" s="83" t="s">
        <v>30</v>
      </c>
      <c r="AG195" s="78">
        <v>1000</v>
      </c>
      <c r="AH195" s="78"/>
      <c r="AI195" s="78"/>
      <c r="AJ195" s="79"/>
      <c r="AK195" s="79"/>
      <c r="AL195" s="80"/>
      <c r="AM195" s="181"/>
      <c r="AN195" s="182"/>
    </row>
    <row r="196" spans="1:40" ht="21" x14ac:dyDescent="0.25">
      <c r="A196" s="88"/>
      <c r="B196" s="880"/>
      <c r="C196" s="89"/>
      <c r="D196" s="90">
        <f>SUM(D184:D195)</f>
        <v>12000</v>
      </c>
      <c r="E196" s="90">
        <f>SUM(E184:E195)</f>
        <v>420</v>
      </c>
      <c r="F196" s="90">
        <f>SUM(F184:F195)</f>
        <v>12000</v>
      </c>
      <c r="G196" s="91"/>
      <c r="H196" s="91"/>
      <c r="I196" s="92"/>
      <c r="J196" s="91"/>
      <c r="K196" s="93"/>
      <c r="L196" s="587"/>
      <c r="M196" s="89"/>
      <c r="N196" s="90">
        <f>SUM(N183:N195)</f>
        <v>24000</v>
      </c>
      <c r="O196" s="90">
        <f>SUM(O183:O195)</f>
        <v>780</v>
      </c>
      <c r="P196" s="90">
        <f>SUM(P183:P195)</f>
        <v>24360</v>
      </c>
      <c r="Q196" s="91"/>
      <c r="R196" s="91"/>
      <c r="S196" s="91"/>
      <c r="T196" s="91"/>
      <c r="U196" s="93"/>
      <c r="V196" s="587"/>
      <c r="W196" s="89"/>
      <c r="X196" s="90">
        <f>SUM(X183:X195)</f>
        <v>35500</v>
      </c>
      <c r="Y196" s="90">
        <f>SUM(Y183:Y195)</f>
        <v>780</v>
      </c>
      <c r="Z196" s="90">
        <f>SUM(Z183:Z195)</f>
        <v>35860</v>
      </c>
      <c r="AA196" s="91"/>
      <c r="AB196" s="91"/>
      <c r="AC196" s="91"/>
      <c r="AD196" s="91"/>
      <c r="AE196" s="587"/>
      <c r="AF196" s="89"/>
      <c r="AG196" s="90">
        <f>SUM(AG183:AG195)</f>
        <v>47500</v>
      </c>
      <c r="AH196" s="90">
        <f>SUM(AH183:AH195)</f>
        <v>780</v>
      </c>
      <c r="AI196" s="90">
        <f>SUM(AI183:AI195)</f>
        <v>47861</v>
      </c>
      <c r="AJ196" s="91"/>
      <c r="AK196" s="91"/>
      <c r="AL196" s="91"/>
      <c r="AM196" s="90"/>
      <c r="AN196" s="91"/>
    </row>
    <row r="197" spans="1:40" x14ac:dyDescent="0.25">
      <c r="B197" s="106"/>
      <c r="C197" s="65"/>
      <c r="D197" s="66"/>
      <c r="E197" s="66"/>
      <c r="F197" s="66"/>
      <c r="G197" s="67"/>
      <c r="H197" s="67"/>
      <c r="I197" s="68"/>
      <c r="J197" s="67"/>
      <c r="K197" s="67"/>
      <c r="L197" s="588"/>
      <c r="M197" s="67"/>
      <c r="N197" s="66"/>
      <c r="O197" s="66"/>
      <c r="P197" s="66"/>
      <c r="Q197" s="67"/>
      <c r="R197" s="67"/>
      <c r="S197" s="67"/>
      <c r="T197" s="67"/>
      <c r="U197" s="67"/>
      <c r="V197" s="588"/>
      <c r="W197" s="67"/>
      <c r="X197" s="66"/>
      <c r="Y197" s="66"/>
      <c r="Z197" s="66"/>
      <c r="AA197" s="67"/>
      <c r="AB197" s="67"/>
      <c r="AC197" s="67"/>
      <c r="AD197" s="67"/>
      <c r="AE197" s="588"/>
      <c r="AF197" s="67"/>
      <c r="AG197" s="66"/>
      <c r="AH197" s="66"/>
      <c r="AI197" s="66"/>
      <c r="AJ197" s="67"/>
      <c r="AK197" s="67"/>
      <c r="AL197" s="67"/>
      <c r="AM197" s="777"/>
      <c r="AN197" s="123"/>
    </row>
    <row r="198" spans="1:40" ht="21" x14ac:dyDescent="0.25">
      <c r="B198" s="107"/>
      <c r="C198" s="70"/>
      <c r="D198" s="71"/>
      <c r="E198" s="72"/>
      <c r="F198" s="73"/>
      <c r="G198" s="72"/>
      <c r="H198" s="73"/>
      <c r="I198" s="73"/>
      <c r="J198" s="73"/>
      <c r="K198" s="74"/>
      <c r="L198" s="584"/>
      <c r="M198" s="75" t="s">
        <v>42</v>
      </c>
      <c r="N198" s="76">
        <f>D211</f>
        <v>12000</v>
      </c>
      <c r="O198" s="76">
        <f>E211</f>
        <v>30</v>
      </c>
      <c r="P198" s="76">
        <f>F211</f>
        <v>12000</v>
      </c>
      <c r="Q198" s="72"/>
      <c r="R198" s="73"/>
      <c r="S198" s="73"/>
      <c r="T198" s="73"/>
      <c r="U198" s="74"/>
      <c r="V198" s="584"/>
      <c r="W198" s="75" t="s">
        <v>42</v>
      </c>
      <c r="X198" s="76">
        <f>N211</f>
        <v>23500</v>
      </c>
      <c r="Y198" s="76">
        <f>O211</f>
        <v>30</v>
      </c>
      <c r="Z198" s="76">
        <f>P211</f>
        <v>24000</v>
      </c>
      <c r="AA198" s="72"/>
      <c r="AB198" s="73"/>
      <c r="AC198" s="73"/>
      <c r="AD198" s="73"/>
      <c r="AE198" s="584"/>
      <c r="AF198" s="75" t="s">
        <v>42</v>
      </c>
      <c r="AG198" s="76">
        <f>X211</f>
        <v>35000</v>
      </c>
      <c r="AH198" s="76">
        <f>Y211</f>
        <v>30</v>
      </c>
      <c r="AI198" s="76">
        <f>Z211</f>
        <v>35000</v>
      </c>
      <c r="AJ198" s="72"/>
      <c r="AK198" s="73"/>
      <c r="AL198" s="73"/>
      <c r="AM198" s="776" t="s">
        <v>221</v>
      </c>
      <c r="AN198" s="183" t="s">
        <v>36</v>
      </c>
    </row>
    <row r="199" spans="1:40" x14ac:dyDescent="0.25">
      <c r="A199" s="97" t="s">
        <v>134</v>
      </c>
      <c r="B199" s="108">
        <v>126</v>
      </c>
      <c r="C199" s="77" t="s">
        <v>19</v>
      </c>
      <c r="D199" s="78">
        <v>1000</v>
      </c>
      <c r="E199" s="78">
        <f>E200+10</f>
        <v>20</v>
      </c>
      <c r="F199" s="78">
        <v>0</v>
      </c>
      <c r="G199" s="79" t="s">
        <v>38</v>
      </c>
      <c r="H199" s="79" t="s">
        <v>38</v>
      </c>
      <c r="I199" s="80" t="s">
        <v>38</v>
      </c>
      <c r="J199" s="79"/>
      <c r="K199" s="81"/>
      <c r="L199" s="585"/>
      <c r="M199" s="77" t="s">
        <v>19</v>
      </c>
      <c r="N199" s="78">
        <v>1000</v>
      </c>
      <c r="O199" s="78">
        <v>0</v>
      </c>
      <c r="P199" s="78">
        <v>12000</v>
      </c>
      <c r="Q199" s="79" t="s">
        <v>38</v>
      </c>
      <c r="R199" s="79">
        <v>700</v>
      </c>
      <c r="S199" s="80">
        <v>44202</v>
      </c>
      <c r="T199" s="79"/>
      <c r="U199" s="81"/>
      <c r="V199" s="585"/>
      <c r="W199" s="77" t="s">
        <v>19</v>
      </c>
      <c r="X199" s="78">
        <v>1000</v>
      </c>
      <c r="Y199" s="78">
        <v>0</v>
      </c>
      <c r="Z199" s="78">
        <v>11000</v>
      </c>
      <c r="AA199" s="79" t="s">
        <v>50</v>
      </c>
      <c r="AB199" s="79">
        <v>1672</v>
      </c>
      <c r="AC199" s="80">
        <v>44564</v>
      </c>
      <c r="AD199" s="651"/>
      <c r="AE199" s="585"/>
      <c r="AF199" s="77" t="s">
        <v>19</v>
      </c>
      <c r="AG199" s="78">
        <v>1000</v>
      </c>
      <c r="AH199" s="78"/>
      <c r="AI199" s="78">
        <v>11500</v>
      </c>
      <c r="AJ199" s="79" t="s">
        <v>922</v>
      </c>
      <c r="AK199" s="79">
        <v>3200</v>
      </c>
      <c r="AL199" s="80">
        <v>44928</v>
      </c>
      <c r="AM199" s="177">
        <f>AG211+AH211-AI211</f>
        <v>-470</v>
      </c>
      <c r="AN199" s="815" t="s">
        <v>976</v>
      </c>
    </row>
    <row r="200" spans="1:40" ht="21" customHeight="1" x14ac:dyDescent="0.25">
      <c r="A200" s="82"/>
      <c r="B200" s="879" t="s">
        <v>137</v>
      </c>
      <c r="C200" s="77" t="s">
        <v>20</v>
      </c>
      <c r="D200" s="78">
        <v>1000</v>
      </c>
      <c r="E200" s="78">
        <f>E201+10</f>
        <v>10</v>
      </c>
      <c r="F200" s="78">
        <v>0</v>
      </c>
      <c r="G200" s="79" t="s">
        <v>38</v>
      </c>
      <c r="H200" s="79" t="s">
        <v>38</v>
      </c>
      <c r="I200" s="80" t="s">
        <v>38</v>
      </c>
      <c r="J200" s="79"/>
      <c r="K200" s="81"/>
      <c r="L200" s="585"/>
      <c r="M200" s="77" t="s">
        <v>20</v>
      </c>
      <c r="N200" s="78">
        <v>1000</v>
      </c>
      <c r="O200" s="78">
        <v>0</v>
      </c>
      <c r="P200" s="78">
        <v>0</v>
      </c>
      <c r="Q200" s="79" t="s">
        <v>38</v>
      </c>
      <c r="R200" s="79" t="s">
        <v>38</v>
      </c>
      <c r="S200" s="80" t="s">
        <v>38</v>
      </c>
      <c r="T200" s="79"/>
      <c r="U200" s="81"/>
      <c r="V200" s="585"/>
      <c r="W200" s="77" t="s">
        <v>20</v>
      </c>
      <c r="X200" s="78">
        <v>1000</v>
      </c>
      <c r="Y200" s="78">
        <v>0</v>
      </c>
      <c r="Z200" s="78">
        <v>0</v>
      </c>
      <c r="AA200" s="79" t="s">
        <v>38</v>
      </c>
      <c r="AB200" s="79" t="s">
        <v>38</v>
      </c>
      <c r="AC200" s="80" t="s">
        <v>38</v>
      </c>
      <c r="AD200" s="558"/>
      <c r="AE200" s="585"/>
      <c r="AF200" s="77" t="s">
        <v>20</v>
      </c>
      <c r="AG200" s="78">
        <v>1000</v>
      </c>
      <c r="AH200" s="78"/>
      <c r="AI200" s="78"/>
      <c r="AJ200" s="79"/>
      <c r="AK200" s="79"/>
      <c r="AL200" s="80"/>
      <c r="AM200" s="180"/>
      <c r="AN200" s="179"/>
    </row>
    <row r="201" spans="1:40" x14ac:dyDescent="0.25">
      <c r="A201" s="82"/>
      <c r="B201" s="879"/>
      <c r="C201" s="77" t="s">
        <v>21</v>
      </c>
      <c r="D201" s="78">
        <v>1000</v>
      </c>
      <c r="E201" s="78">
        <v>0</v>
      </c>
      <c r="F201" s="78">
        <v>3000</v>
      </c>
      <c r="G201" s="79" t="s">
        <v>38</v>
      </c>
      <c r="H201" s="79">
        <v>109</v>
      </c>
      <c r="I201" s="80">
        <v>43891</v>
      </c>
      <c r="J201" s="79"/>
      <c r="K201" s="81"/>
      <c r="L201" s="585"/>
      <c r="M201" s="77" t="s">
        <v>21</v>
      </c>
      <c r="N201" s="78">
        <v>1000</v>
      </c>
      <c r="O201" s="78">
        <v>0</v>
      </c>
      <c r="P201" s="78">
        <v>0</v>
      </c>
      <c r="Q201" s="79" t="s">
        <v>38</v>
      </c>
      <c r="R201" s="79" t="s">
        <v>38</v>
      </c>
      <c r="S201" s="80" t="s">
        <v>38</v>
      </c>
      <c r="T201" s="79"/>
      <c r="U201" s="81"/>
      <c r="V201" s="585"/>
      <c r="W201" s="77" t="s">
        <v>21</v>
      </c>
      <c r="X201" s="78">
        <v>1000</v>
      </c>
      <c r="Y201" s="78">
        <v>0</v>
      </c>
      <c r="Z201" s="78">
        <v>0</v>
      </c>
      <c r="AA201" s="79" t="s">
        <v>38</v>
      </c>
      <c r="AB201" s="79" t="s">
        <v>38</v>
      </c>
      <c r="AC201" s="80" t="s">
        <v>38</v>
      </c>
      <c r="AD201" s="558"/>
      <c r="AE201" s="585"/>
      <c r="AF201" s="77" t="s">
        <v>21</v>
      </c>
      <c r="AG201" s="78">
        <v>1000</v>
      </c>
      <c r="AH201" s="78"/>
      <c r="AI201" s="78"/>
      <c r="AJ201" s="79"/>
      <c r="AK201" s="79"/>
      <c r="AL201" s="80"/>
      <c r="AM201" s="180"/>
      <c r="AN201" s="179"/>
    </row>
    <row r="202" spans="1:40" x14ac:dyDescent="0.25">
      <c r="A202" s="82"/>
      <c r="B202" s="879"/>
      <c r="C202" s="77" t="s">
        <v>22</v>
      </c>
      <c r="D202" s="78">
        <v>1000</v>
      </c>
      <c r="E202" s="78">
        <v>0</v>
      </c>
      <c r="F202" s="78">
        <v>1000</v>
      </c>
      <c r="G202" s="79" t="s">
        <v>38</v>
      </c>
      <c r="H202" s="79">
        <v>187</v>
      </c>
      <c r="I202" s="80">
        <v>43926</v>
      </c>
      <c r="J202" s="79"/>
      <c r="K202" s="81"/>
      <c r="L202" s="585"/>
      <c r="M202" s="77" t="s">
        <v>22</v>
      </c>
      <c r="N202" s="78">
        <v>1000</v>
      </c>
      <c r="O202" s="78">
        <v>0</v>
      </c>
      <c r="P202" s="78">
        <v>0</v>
      </c>
      <c r="Q202" s="79" t="s">
        <v>38</v>
      </c>
      <c r="R202" s="79" t="s">
        <v>38</v>
      </c>
      <c r="S202" s="80" t="s">
        <v>38</v>
      </c>
      <c r="T202" s="79"/>
      <c r="U202" s="81"/>
      <c r="V202" s="585"/>
      <c r="W202" s="77" t="s">
        <v>22</v>
      </c>
      <c r="X202" s="78">
        <v>1000</v>
      </c>
      <c r="Y202" s="78">
        <v>0</v>
      </c>
      <c r="Z202" s="78">
        <v>0</v>
      </c>
      <c r="AA202" s="79" t="s">
        <v>38</v>
      </c>
      <c r="AB202" s="79" t="s">
        <v>38</v>
      </c>
      <c r="AC202" s="80" t="s">
        <v>38</v>
      </c>
      <c r="AD202" s="558"/>
      <c r="AE202" s="585"/>
      <c r="AF202" s="77" t="s">
        <v>22</v>
      </c>
      <c r="AG202" s="78">
        <v>1000</v>
      </c>
      <c r="AH202" s="78"/>
      <c r="AI202" s="78"/>
      <c r="AJ202" s="79"/>
      <c r="AK202" s="79"/>
      <c r="AL202" s="80"/>
      <c r="AM202" s="180" t="s">
        <v>985</v>
      </c>
      <c r="AN202" s="179"/>
    </row>
    <row r="203" spans="1:40" x14ac:dyDescent="0.25">
      <c r="A203" s="82"/>
      <c r="B203" s="879"/>
      <c r="C203" s="77" t="s">
        <v>23</v>
      </c>
      <c r="D203" s="78">
        <v>1000</v>
      </c>
      <c r="E203" s="78">
        <v>0</v>
      </c>
      <c r="F203" s="78">
        <v>1000</v>
      </c>
      <c r="G203" s="79" t="s">
        <v>38</v>
      </c>
      <c r="H203" s="79">
        <v>219</v>
      </c>
      <c r="I203" s="80">
        <v>43958</v>
      </c>
      <c r="J203" s="79"/>
      <c r="K203" s="81"/>
      <c r="L203" s="585"/>
      <c r="M203" s="77" t="s">
        <v>23</v>
      </c>
      <c r="N203" s="78">
        <v>1000</v>
      </c>
      <c r="O203" s="78">
        <v>0</v>
      </c>
      <c r="P203" s="78">
        <v>0</v>
      </c>
      <c r="Q203" s="79" t="s">
        <v>38</v>
      </c>
      <c r="R203" s="79" t="s">
        <v>38</v>
      </c>
      <c r="S203" s="80" t="s">
        <v>38</v>
      </c>
      <c r="T203" s="79"/>
      <c r="U203" s="81"/>
      <c r="V203" s="585"/>
      <c r="W203" s="77" t="s">
        <v>23</v>
      </c>
      <c r="X203" s="78">
        <v>1000</v>
      </c>
      <c r="Y203" s="78">
        <v>0</v>
      </c>
      <c r="Z203" s="78">
        <v>0</v>
      </c>
      <c r="AA203" s="79" t="s">
        <v>38</v>
      </c>
      <c r="AB203" s="79" t="s">
        <v>38</v>
      </c>
      <c r="AC203" s="80" t="s">
        <v>38</v>
      </c>
      <c r="AD203" s="558"/>
      <c r="AE203" s="585"/>
      <c r="AF203" s="77" t="s">
        <v>23</v>
      </c>
      <c r="AG203" s="78">
        <v>1000</v>
      </c>
      <c r="AH203" s="78"/>
      <c r="AI203" s="78"/>
      <c r="AJ203" s="79"/>
      <c r="AK203" s="79"/>
      <c r="AL203" s="80"/>
      <c r="AM203" s="180"/>
      <c r="AN203" s="179"/>
    </row>
    <row r="204" spans="1:40" x14ac:dyDescent="0.25">
      <c r="A204" s="82"/>
      <c r="B204" s="879"/>
      <c r="C204" s="77" t="s">
        <v>24</v>
      </c>
      <c r="D204" s="78">
        <v>1000</v>
      </c>
      <c r="E204" s="78">
        <v>0</v>
      </c>
      <c r="F204" s="78">
        <v>1000</v>
      </c>
      <c r="G204" s="79" t="s">
        <v>38</v>
      </c>
      <c r="H204" s="79">
        <v>256</v>
      </c>
      <c r="I204" s="80">
        <v>43983</v>
      </c>
      <c r="J204" s="79"/>
      <c r="K204" s="81"/>
      <c r="L204" s="585"/>
      <c r="M204" s="77" t="s">
        <v>24</v>
      </c>
      <c r="N204" s="78">
        <v>1000</v>
      </c>
      <c r="O204" s="78">
        <v>0</v>
      </c>
      <c r="P204" s="78">
        <v>0</v>
      </c>
      <c r="Q204" s="79" t="s">
        <v>38</v>
      </c>
      <c r="R204" s="79" t="s">
        <v>38</v>
      </c>
      <c r="S204" s="80" t="s">
        <v>38</v>
      </c>
      <c r="T204" s="79"/>
      <c r="U204" s="81"/>
      <c r="V204" s="585"/>
      <c r="W204" s="77" t="s">
        <v>24</v>
      </c>
      <c r="X204" s="78">
        <v>1000</v>
      </c>
      <c r="Y204" s="78">
        <v>0</v>
      </c>
      <c r="Z204" s="78">
        <v>0</v>
      </c>
      <c r="AA204" s="79" t="s">
        <v>38</v>
      </c>
      <c r="AB204" s="79" t="s">
        <v>38</v>
      </c>
      <c r="AC204" s="80" t="s">
        <v>38</v>
      </c>
      <c r="AD204" s="558"/>
      <c r="AE204" s="585"/>
      <c r="AF204" s="77" t="s">
        <v>24</v>
      </c>
      <c r="AG204" s="78">
        <v>1000</v>
      </c>
      <c r="AH204" s="78"/>
      <c r="AI204" s="78"/>
      <c r="AJ204" s="79"/>
      <c r="AK204" s="79"/>
      <c r="AL204" s="80"/>
      <c r="AM204" s="180"/>
      <c r="AN204" s="179"/>
    </row>
    <row r="205" spans="1:40" x14ac:dyDescent="0.25">
      <c r="A205" s="82"/>
      <c r="B205" s="879"/>
      <c r="C205" s="77" t="s">
        <v>25</v>
      </c>
      <c r="D205" s="78">
        <v>1000</v>
      </c>
      <c r="E205" s="78">
        <v>0</v>
      </c>
      <c r="F205" s="78">
        <v>6000</v>
      </c>
      <c r="G205" s="79" t="s">
        <v>38</v>
      </c>
      <c r="H205" s="79">
        <v>344</v>
      </c>
      <c r="I205" s="80">
        <v>44016</v>
      </c>
      <c r="J205" s="79"/>
      <c r="K205" s="81"/>
      <c r="L205" s="585"/>
      <c r="M205" s="77" t="s">
        <v>25</v>
      </c>
      <c r="N205" s="78">
        <v>1000</v>
      </c>
      <c r="O205" s="78">
        <v>0</v>
      </c>
      <c r="P205" s="78">
        <v>0</v>
      </c>
      <c r="Q205" s="79" t="s">
        <v>38</v>
      </c>
      <c r="R205" s="79" t="s">
        <v>38</v>
      </c>
      <c r="S205" s="80" t="s">
        <v>38</v>
      </c>
      <c r="T205" s="79"/>
      <c r="U205" s="81"/>
      <c r="V205" s="585"/>
      <c r="W205" s="77" t="s">
        <v>25</v>
      </c>
      <c r="X205" s="78">
        <v>1000</v>
      </c>
      <c r="Y205" s="78">
        <v>0</v>
      </c>
      <c r="Z205" s="78">
        <v>0</v>
      </c>
      <c r="AA205" s="79" t="s">
        <v>38</v>
      </c>
      <c r="AB205" s="79" t="s">
        <v>38</v>
      </c>
      <c r="AC205" s="80" t="s">
        <v>38</v>
      </c>
      <c r="AD205" s="558"/>
      <c r="AE205" s="585"/>
      <c r="AF205" s="77" t="s">
        <v>25</v>
      </c>
      <c r="AG205" s="78">
        <v>1000</v>
      </c>
      <c r="AH205" s="78"/>
      <c r="AI205" s="78"/>
      <c r="AJ205" s="79"/>
      <c r="AK205" s="79"/>
      <c r="AL205" s="80"/>
      <c r="AM205" s="180"/>
      <c r="AN205" s="179"/>
    </row>
    <row r="206" spans="1:40" x14ac:dyDescent="0.25">
      <c r="A206" s="82"/>
      <c r="B206" s="879"/>
      <c r="C206" s="77" t="s">
        <v>26</v>
      </c>
      <c r="D206" s="78">
        <v>1000</v>
      </c>
      <c r="E206" s="78">
        <v>0</v>
      </c>
      <c r="F206" s="78">
        <v>0</v>
      </c>
      <c r="G206" s="79" t="s">
        <v>38</v>
      </c>
      <c r="H206" s="79" t="s">
        <v>38</v>
      </c>
      <c r="I206" s="80" t="s">
        <v>38</v>
      </c>
      <c r="J206" s="79"/>
      <c r="K206" s="81"/>
      <c r="L206" s="585"/>
      <c r="M206" s="77" t="s">
        <v>26</v>
      </c>
      <c r="N206" s="78">
        <v>1000</v>
      </c>
      <c r="O206" s="78">
        <v>0</v>
      </c>
      <c r="P206" s="78">
        <v>0</v>
      </c>
      <c r="Q206" s="79" t="s">
        <v>38</v>
      </c>
      <c r="R206" s="79" t="s">
        <v>38</v>
      </c>
      <c r="S206" s="80" t="s">
        <v>38</v>
      </c>
      <c r="T206" s="79"/>
      <c r="U206" s="81"/>
      <c r="V206" s="585"/>
      <c r="W206" s="77" t="s">
        <v>26</v>
      </c>
      <c r="X206" s="78">
        <v>1000</v>
      </c>
      <c r="Y206" s="78">
        <v>0</v>
      </c>
      <c r="Z206" s="78">
        <v>0</v>
      </c>
      <c r="AA206" s="79" t="s">
        <v>38</v>
      </c>
      <c r="AB206" s="79" t="s">
        <v>38</v>
      </c>
      <c r="AC206" s="80" t="s">
        <v>38</v>
      </c>
      <c r="AD206" s="558"/>
      <c r="AE206" s="585"/>
      <c r="AF206" s="77" t="s">
        <v>26</v>
      </c>
      <c r="AG206" s="78">
        <v>1000</v>
      </c>
      <c r="AH206" s="78"/>
      <c r="AI206" s="78"/>
      <c r="AJ206" s="79"/>
      <c r="AK206" s="79"/>
      <c r="AL206" s="80"/>
      <c r="AM206" s="180"/>
      <c r="AN206" s="179"/>
    </row>
    <row r="207" spans="1:40" x14ac:dyDescent="0.25">
      <c r="A207" s="82"/>
      <c r="B207" s="879"/>
      <c r="C207" s="77" t="s">
        <v>27</v>
      </c>
      <c r="D207" s="78">
        <v>1000</v>
      </c>
      <c r="E207" s="78">
        <v>0</v>
      </c>
      <c r="F207" s="78">
        <v>0</v>
      </c>
      <c r="G207" s="79" t="s">
        <v>38</v>
      </c>
      <c r="H207" s="79" t="s">
        <v>38</v>
      </c>
      <c r="I207" s="80" t="s">
        <v>38</v>
      </c>
      <c r="J207" s="79"/>
      <c r="K207" s="81"/>
      <c r="L207" s="585"/>
      <c r="M207" s="77" t="s">
        <v>27</v>
      </c>
      <c r="N207" s="78">
        <v>1000</v>
      </c>
      <c r="O207" s="78">
        <v>0</v>
      </c>
      <c r="P207" s="78">
        <v>0</v>
      </c>
      <c r="Q207" s="79" t="s">
        <v>38</v>
      </c>
      <c r="R207" s="79" t="s">
        <v>38</v>
      </c>
      <c r="S207" s="80" t="s">
        <v>38</v>
      </c>
      <c r="T207" s="79"/>
      <c r="U207" s="81"/>
      <c r="V207" s="585"/>
      <c r="W207" s="77" t="s">
        <v>27</v>
      </c>
      <c r="X207" s="78">
        <v>1000</v>
      </c>
      <c r="Y207" s="78">
        <v>0</v>
      </c>
      <c r="Z207" s="78">
        <v>0</v>
      </c>
      <c r="AA207" s="79" t="s">
        <v>38</v>
      </c>
      <c r="AB207" s="79" t="s">
        <v>38</v>
      </c>
      <c r="AC207" s="80" t="s">
        <v>38</v>
      </c>
      <c r="AD207" s="558"/>
      <c r="AE207" s="585"/>
      <c r="AF207" s="77" t="s">
        <v>27</v>
      </c>
      <c r="AG207" s="78">
        <v>1000</v>
      </c>
      <c r="AH207" s="78"/>
      <c r="AI207" s="78"/>
      <c r="AJ207" s="79"/>
      <c r="AK207" s="79"/>
      <c r="AL207" s="80"/>
      <c r="AM207" s="180"/>
      <c r="AN207" s="179"/>
    </row>
    <row r="208" spans="1:40" x14ac:dyDescent="0.25">
      <c r="A208" s="82"/>
      <c r="B208" s="879"/>
      <c r="C208" s="77" t="s">
        <v>28</v>
      </c>
      <c r="D208" s="78">
        <v>1000</v>
      </c>
      <c r="E208" s="78">
        <v>0</v>
      </c>
      <c r="F208" s="78">
        <v>0</v>
      </c>
      <c r="G208" s="79" t="s">
        <v>38</v>
      </c>
      <c r="H208" s="79" t="s">
        <v>38</v>
      </c>
      <c r="I208" s="80" t="s">
        <v>38</v>
      </c>
      <c r="J208" s="79"/>
      <c r="K208" s="81"/>
      <c r="L208" s="585"/>
      <c r="M208" s="77" t="s">
        <v>28</v>
      </c>
      <c r="N208" s="78">
        <v>1000</v>
      </c>
      <c r="O208" s="78">
        <v>0</v>
      </c>
      <c r="P208" s="78">
        <v>0</v>
      </c>
      <c r="Q208" s="79" t="s">
        <v>38</v>
      </c>
      <c r="R208" s="79" t="s">
        <v>38</v>
      </c>
      <c r="S208" s="80" t="s">
        <v>38</v>
      </c>
      <c r="T208" s="79"/>
      <c r="U208" s="81"/>
      <c r="V208" s="585"/>
      <c r="W208" s="77" t="s">
        <v>28</v>
      </c>
      <c r="X208" s="78">
        <v>1000</v>
      </c>
      <c r="Y208" s="78">
        <v>0</v>
      </c>
      <c r="Z208" s="78">
        <v>0</v>
      </c>
      <c r="AA208" s="79" t="s">
        <v>38</v>
      </c>
      <c r="AB208" s="79" t="s">
        <v>38</v>
      </c>
      <c r="AC208" s="80" t="s">
        <v>38</v>
      </c>
      <c r="AD208" s="558"/>
      <c r="AE208" s="585"/>
      <c r="AF208" s="77" t="s">
        <v>28</v>
      </c>
      <c r="AG208" s="78">
        <v>1000</v>
      </c>
      <c r="AH208" s="78"/>
      <c r="AI208" s="78"/>
      <c r="AJ208" s="79"/>
      <c r="AK208" s="79"/>
      <c r="AL208" s="80"/>
      <c r="AM208" s="180"/>
      <c r="AN208" s="179"/>
    </row>
    <row r="209" spans="1:40" x14ac:dyDescent="0.25">
      <c r="A209" s="82"/>
      <c r="B209" s="879"/>
      <c r="C209" s="77" t="s">
        <v>29</v>
      </c>
      <c r="D209" s="78">
        <v>1000</v>
      </c>
      <c r="E209" s="78">
        <v>0</v>
      </c>
      <c r="F209" s="78">
        <v>0</v>
      </c>
      <c r="G209" s="79" t="s">
        <v>38</v>
      </c>
      <c r="H209" s="79" t="s">
        <v>38</v>
      </c>
      <c r="I209" s="80" t="s">
        <v>38</v>
      </c>
      <c r="J209" s="79"/>
      <c r="K209" s="81"/>
      <c r="L209" s="585"/>
      <c r="M209" s="77" t="s">
        <v>29</v>
      </c>
      <c r="N209" s="78">
        <v>1000</v>
      </c>
      <c r="O209" s="78">
        <v>0</v>
      </c>
      <c r="P209" s="78">
        <v>0</v>
      </c>
      <c r="Q209" s="79" t="s">
        <v>38</v>
      </c>
      <c r="R209" s="79" t="s">
        <v>38</v>
      </c>
      <c r="S209" s="80" t="s">
        <v>38</v>
      </c>
      <c r="T209" s="79"/>
      <c r="U209" s="81"/>
      <c r="V209" s="585"/>
      <c r="W209" s="77" t="s">
        <v>29</v>
      </c>
      <c r="X209" s="78">
        <v>1000</v>
      </c>
      <c r="Y209" s="78">
        <v>0</v>
      </c>
      <c r="Z209" s="78">
        <v>0</v>
      </c>
      <c r="AA209" s="79" t="s">
        <v>38</v>
      </c>
      <c r="AB209" s="79" t="s">
        <v>38</v>
      </c>
      <c r="AC209" s="80" t="s">
        <v>38</v>
      </c>
      <c r="AD209" s="558"/>
      <c r="AE209" s="585"/>
      <c r="AF209" s="77" t="s">
        <v>29</v>
      </c>
      <c r="AG209" s="78">
        <v>1000</v>
      </c>
      <c r="AH209" s="78"/>
      <c r="AI209" s="78"/>
      <c r="AJ209" s="79"/>
      <c r="AK209" s="79"/>
      <c r="AL209" s="80"/>
      <c r="AM209" s="180"/>
      <c r="AN209" s="179"/>
    </row>
    <row r="210" spans="1:40" x14ac:dyDescent="0.25">
      <c r="A210" s="82"/>
      <c r="B210" s="879"/>
      <c r="C210" s="83" t="s">
        <v>30</v>
      </c>
      <c r="D210" s="84">
        <v>1000</v>
      </c>
      <c r="E210" s="78">
        <v>0</v>
      </c>
      <c r="F210" s="78">
        <v>0</v>
      </c>
      <c r="G210" s="79" t="s">
        <v>38</v>
      </c>
      <c r="H210" s="79" t="s">
        <v>38</v>
      </c>
      <c r="I210" s="80" t="s">
        <v>38</v>
      </c>
      <c r="J210" s="85"/>
      <c r="K210" s="86"/>
      <c r="L210" s="586"/>
      <c r="M210" s="83" t="s">
        <v>30</v>
      </c>
      <c r="N210" s="42">
        <v>500</v>
      </c>
      <c r="O210" s="78">
        <v>0</v>
      </c>
      <c r="P210" s="78">
        <v>0</v>
      </c>
      <c r="Q210" s="79" t="s">
        <v>38</v>
      </c>
      <c r="R210" s="79" t="s">
        <v>38</v>
      </c>
      <c r="S210" s="80" t="s">
        <v>38</v>
      </c>
      <c r="T210" s="79"/>
      <c r="U210" s="81"/>
      <c r="V210" s="586"/>
      <c r="W210" s="83" t="s">
        <v>30</v>
      </c>
      <c r="X210" s="42">
        <v>500</v>
      </c>
      <c r="Y210" s="78">
        <v>0</v>
      </c>
      <c r="Z210" s="78">
        <v>0</v>
      </c>
      <c r="AA210" s="79" t="s">
        <v>38</v>
      </c>
      <c r="AB210" s="79" t="s">
        <v>38</v>
      </c>
      <c r="AC210" s="80" t="s">
        <v>38</v>
      </c>
      <c r="AD210" s="558"/>
      <c r="AE210" s="586"/>
      <c r="AF210" s="83" t="s">
        <v>30</v>
      </c>
      <c r="AG210" s="78"/>
      <c r="AH210" s="78"/>
      <c r="AI210" s="78"/>
      <c r="AJ210" s="79"/>
      <c r="AK210" s="79"/>
      <c r="AL210" s="80"/>
      <c r="AM210" s="181"/>
      <c r="AN210" s="182"/>
    </row>
    <row r="211" spans="1:40" ht="21" x14ac:dyDescent="0.25">
      <c r="A211" s="88"/>
      <c r="B211" s="880"/>
      <c r="C211" s="89"/>
      <c r="D211" s="90">
        <f>SUM(D199:D210)</f>
        <v>12000</v>
      </c>
      <c r="E211" s="90">
        <f>SUM(E199:E210)</f>
        <v>30</v>
      </c>
      <c r="F211" s="90">
        <f>SUM(F199:F210)</f>
        <v>12000</v>
      </c>
      <c r="G211" s="91"/>
      <c r="H211" s="91"/>
      <c r="I211" s="92"/>
      <c r="J211" s="91"/>
      <c r="K211" s="93"/>
      <c r="L211" s="587"/>
      <c r="M211" s="89"/>
      <c r="N211" s="90">
        <f>SUM(N198:N210)</f>
        <v>23500</v>
      </c>
      <c r="O211" s="90">
        <f>SUM(O198:O210)</f>
        <v>30</v>
      </c>
      <c r="P211" s="90">
        <f>SUM(P198:P210)</f>
        <v>24000</v>
      </c>
      <c r="Q211" s="91"/>
      <c r="R211" s="91"/>
      <c r="S211" s="91"/>
      <c r="T211" s="91"/>
      <c r="U211" s="93"/>
      <c r="V211" s="587"/>
      <c r="W211" s="89"/>
      <c r="X211" s="90">
        <f>SUM(X198:X210)</f>
        <v>35000</v>
      </c>
      <c r="Y211" s="90">
        <f>SUM(Y198:Y210)</f>
        <v>30</v>
      </c>
      <c r="Z211" s="90">
        <f>SUM(Z198:Z210)</f>
        <v>35000</v>
      </c>
      <c r="AA211" s="91"/>
      <c r="AB211" s="91"/>
      <c r="AC211" s="91"/>
      <c r="AD211" s="91"/>
      <c r="AE211" s="587"/>
      <c r="AF211" s="89"/>
      <c r="AG211" s="90">
        <f>SUM(AG198:AG210)</f>
        <v>46000</v>
      </c>
      <c r="AH211" s="90">
        <f>SUM(AH198:AH210)</f>
        <v>30</v>
      </c>
      <c r="AI211" s="90">
        <f>SUM(AI198:AI210)</f>
        <v>46500</v>
      </c>
      <c r="AJ211" s="91"/>
      <c r="AK211" s="91"/>
      <c r="AL211" s="91"/>
      <c r="AM211" s="90"/>
      <c r="AN211" s="91"/>
    </row>
    <row r="212" spans="1:40" x14ac:dyDescent="0.25">
      <c r="A212" s="337"/>
      <c r="B212" s="330"/>
      <c r="C212" s="344"/>
      <c r="D212" s="345"/>
      <c r="E212" s="345"/>
      <c r="F212" s="345"/>
      <c r="G212" s="346"/>
      <c r="H212" s="346"/>
      <c r="I212" s="347"/>
      <c r="J212" s="346"/>
      <c r="K212" s="346"/>
      <c r="L212" s="588"/>
      <c r="M212" s="346"/>
      <c r="N212" s="345"/>
      <c r="O212" s="345"/>
      <c r="P212" s="345"/>
      <c r="Q212" s="346"/>
      <c r="R212" s="346"/>
      <c r="S212" s="346"/>
      <c r="T212" s="346"/>
      <c r="U212" s="346"/>
      <c r="V212" s="588"/>
      <c r="W212" s="346"/>
      <c r="X212" s="345"/>
      <c r="Y212" s="345"/>
      <c r="Z212" s="345"/>
      <c r="AA212" s="346"/>
      <c r="AB212" s="346"/>
      <c r="AC212" s="346"/>
      <c r="AD212" s="346"/>
      <c r="AE212" s="588"/>
      <c r="AF212" s="346"/>
      <c r="AG212" s="345"/>
      <c r="AH212" s="345"/>
      <c r="AI212" s="345"/>
      <c r="AJ212" s="346"/>
      <c r="AK212" s="346"/>
      <c r="AL212" s="346"/>
      <c r="AM212" s="778"/>
      <c r="AN212" s="348"/>
    </row>
    <row r="213" spans="1:40" ht="21" x14ac:dyDescent="0.25">
      <c r="A213" s="337"/>
      <c r="B213" s="331"/>
      <c r="C213" s="350"/>
      <c r="D213" s="351"/>
      <c r="E213" s="352"/>
      <c r="F213" s="353"/>
      <c r="G213" s="352"/>
      <c r="H213" s="353"/>
      <c r="I213" s="353"/>
      <c r="J213" s="353"/>
      <c r="K213" s="354"/>
      <c r="L213" s="584"/>
      <c r="M213" s="355" t="s">
        <v>42</v>
      </c>
      <c r="N213" s="356">
        <f>D226</f>
        <v>12000</v>
      </c>
      <c r="O213" s="356">
        <f>E226</f>
        <v>210</v>
      </c>
      <c r="P213" s="356">
        <f>F226</f>
        <v>12000</v>
      </c>
      <c r="Q213" s="352"/>
      <c r="R213" s="353"/>
      <c r="S213" s="353"/>
      <c r="T213" s="353"/>
      <c r="U213" s="354"/>
      <c r="V213" s="584"/>
      <c r="W213" s="355" t="s">
        <v>42</v>
      </c>
      <c r="X213" s="356">
        <f>N226</f>
        <v>24000</v>
      </c>
      <c r="Y213" s="356">
        <f>O226</f>
        <v>240</v>
      </c>
      <c r="Z213" s="356">
        <f>P226</f>
        <v>24000</v>
      </c>
      <c r="AA213" s="352"/>
      <c r="AB213" s="353"/>
      <c r="AC213" s="353"/>
      <c r="AD213" s="353"/>
      <c r="AE213" s="584"/>
      <c r="AF213" s="355" t="s">
        <v>42</v>
      </c>
      <c r="AG213" s="356">
        <f>X226</f>
        <v>36000</v>
      </c>
      <c r="AH213" s="356">
        <f>Y226</f>
        <v>240</v>
      </c>
      <c r="AI213" s="356">
        <f>Z226</f>
        <v>36240</v>
      </c>
      <c r="AJ213" s="352"/>
      <c r="AK213" s="353"/>
      <c r="AL213" s="353"/>
      <c r="AM213" s="776" t="s">
        <v>221</v>
      </c>
      <c r="AN213" s="183" t="s">
        <v>36</v>
      </c>
    </row>
    <row r="214" spans="1:40" x14ac:dyDescent="0.25">
      <c r="A214" s="368" t="s">
        <v>134</v>
      </c>
      <c r="B214" s="332">
        <v>127</v>
      </c>
      <c r="C214" s="357" t="s">
        <v>19</v>
      </c>
      <c r="D214" s="124">
        <v>1000</v>
      </c>
      <c r="E214" s="124">
        <f>E215+10</f>
        <v>50</v>
      </c>
      <c r="F214" s="124">
        <v>0</v>
      </c>
      <c r="G214" s="125" t="s">
        <v>38</v>
      </c>
      <c r="H214" s="125" t="s">
        <v>38</v>
      </c>
      <c r="I214" s="129" t="s">
        <v>38</v>
      </c>
      <c r="J214" s="125"/>
      <c r="K214" s="358"/>
      <c r="L214" s="589"/>
      <c r="M214" s="357" t="s">
        <v>19</v>
      </c>
      <c r="N214" s="124">
        <v>1000</v>
      </c>
      <c r="O214" s="124">
        <v>0</v>
      </c>
      <c r="P214" s="124">
        <v>1000</v>
      </c>
      <c r="Q214" s="125" t="s">
        <v>38</v>
      </c>
      <c r="R214" s="125">
        <v>799</v>
      </c>
      <c r="S214" s="129">
        <v>44227</v>
      </c>
      <c r="T214" s="125"/>
      <c r="U214" s="358"/>
      <c r="V214" s="589"/>
      <c r="W214" s="357" t="s">
        <v>19</v>
      </c>
      <c r="X214" s="124">
        <v>1000</v>
      </c>
      <c r="Y214" s="124">
        <v>0</v>
      </c>
      <c r="Z214" s="124">
        <v>1000</v>
      </c>
      <c r="AA214" s="125" t="s">
        <v>38</v>
      </c>
      <c r="AB214" s="125">
        <v>1894</v>
      </c>
      <c r="AC214" s="129">
        <v>44589</v>
      </c>
      <c r="AD214" s="426"/>
      <c r="AE214" s="589"/>
      <c r="AF214" s="357" t="s">
        <v>19</v>
      </c>
      <c r="AG214" s="124">
        <v>1000</v>
      </c>
      <c r="AH214" s="124"/>
      <c r="AI214" s="124">
        <v>1000</v>
      </c>
      <c r="AJ214" s="125" t="s">
        <v>47</v>
      </c>
      <c r="AK214" s="125">
        <v>3320</v>
      </c>
      <c r="AL214" s="129">
        <v>44941</v>
      </c>
      <c r="AM214" s="341">
        <f>AG226+AH226-AI226</f>
        <v>0</v>
      </c>
      <c r="AN214" s="342" t="s">
        <v>979</v>
      </c>
    </row>
    <row r="215" spans="1:40" ht="21" customHeight="1" x14ac:dyDescent="0.25">
      <c r="A215" s="369"/>
      <c r="B215" s="877" t="s">
        <v>242</v>
      </c>
      <c r="C215" s="357" t="s">
        <v>20</v>
      </c>
      <c r="D215" s="124">
        <v>1000</v>
      </c>
      <c r="E215" s="124">
        <f>E216+10</f>
        <v>40</v>
      </c>
      <c r="F215" s="124">
        <v>0</v>
      </c>
      <c r="G215" s="125" t="s">
        <v>38</v>
      </c>
      <c r="H215" s="125" t="s">
        <v>38</v>
      </c>
      <c r="I215" s="129" t="s">
        <v>38</v>
      </c>
      <c r="J215" s="125"/>
      <c r="K215" s="358"/>
      <c r="L215" s="589"/>
      <c r="M215" s="357" t="s">
        <v>20</v>
      </c>
      <c r="N215" s="124">
        <v>1000</v>
      </c>
      <c r="O215" s="124">
        <v>0</v>
      </c>
      <c r="P215" s="124">
        <v>1000</v>
      </c>
      <c r="Q215" s="125" t="s">
        <v>38</v>
      </c>
      <c r="R215" s="125">
        <v>847</v>
      </c>
      <c r="S215" s="129">
        <v>44252</v>
      </c>
      <c r="T215" s="125"/>
      <c r="U215" s="358"/>
      <c r="V215" s="589"/>
      <c r="W215" s="357" t="s">
        <v>20</v>
      </c>
      <c r="X215" s="124">
        <v>1000</v>
      </c>
      <c r="Y215" s="124">
        <v>0</v>
      </c>
      <c r="Z215" s="124">
        <v>1000</v>
      </c>
      <c r="AA215" s="125" t="s">
        <v>38</v>
      </c>
      <c r="AB215" s="125">
        <v>2058</v>
      </c>
      <c r="AC215" s="129">
        <v>44604</v>
      </c>
      <c r="AD215" s="629"/>
      <c r="AE215" s="589"/>
      <c r="AF215" s="357" t="s">
        <v>20</v>
      </c>
      <c r="AG215" s="124">
        <v>1000</v>
      </c>
      <c r="AH215" s="124"/>
      <c r="AI215" s="124">
        <v>1000</v>
      </c>
      <c r="AJ215" s="125" t="s">
        <v>47</v>
      </c>
      <c r="AK215" s="125">
        <v>3401</v>
      </c>
      <c r="AL215" s="129">
        <v>44964</v>
      </c>
      <c r="AM215" s="336"/>
      <c r="AN215" s="335"/>
    </row>
    <row r="216" spans="1:40" x14ac:dyDescent="0.25">
      <c r="A216" s="369"/>
      <c r="B216" s="877"/>
      <c r="C216" s="357" t="s">
        <v>21</v>
      </c>
      <c r="D216" s="124">
        <v>1000</v>
      </c>
      <c r="E216" s="124">
        <f>E217+10</f>
        <v>30</v>
      </c>
      <c r="F216" s="124">
        <v>0</v>
      </c>
      <c r="G216" s="125" t="s">
        <v>38</v>
      </c>
      <c r="H216" s="125" t="s">
        <v>38</v>
      </c>
      <c r="I216" s="129" t="s">
        <v>38</v>
      </c>
      <c r="J216" s="125"/>
      <c r="K216" s="358"/>
      <c r="L216" s="589"/>
      <c r="M216" s="357" t="s">
        <v>21</v>
      </c>
      <c r="N216" s="124">
        <v>1000</v>
      </c>
      <c r="O216" s="124">
        <v>0</v>
      </c>
      <c r="P216" s="124">
        <v>1000</v>
      </c>
      <c r="Q216" s="125" t="s">
        <v>38</v>
      </c>
      <c r="R216" s="125">
        <v>906</v>
      </c>
      <c r="S216" s="129">
        <v>44282</v>
      </c>
      <c r="T216" s="125"/>
      <c r="U216" s="358"/>
      <c r="V216" s="589"/>
      <c r="W216" s="357" t="s">
        <v>21</v>
      </c>
      <c r="X216" s="124">
        <v>1000</v>
      </c>
      <c r="Y216" s="124">
        <v>0</v>
      </c>
      <c r="Z216" s="124">
        <v>1000</v>
      </c>
      <c r="AA216" s="125" t="s">
        <v>38</v>
      </c>
      <c r="AB216" s="125">
        <v>2184</v>
      </c>
      <c r="AC216" s="129">
        <v>44649</v>
      </c>
      <c r="AD216" s="629"/>
      <c r="AE216" s="589"/>
      <c r="AF216" s="357" t="s">
        <v>21</v>
      </c>
      <c r="AG216" s="124">
        <v>1000</v>
      </c>
      <c r="AH216" s="124"/>
      <c r="AI216" s="124">
        <v>1000</v>
      </c>
      <c r="AJ216" s="125" t="s">
        <v>47</v>
      </c>
      <c r="AK216" s="125">
        <v>3523</v>
      </c>
      <c r="AL216" s="129">
        <v>45004</v>
      </c>
      <c r="AM216" s="336"/>
      <c r="AN216" s="335"/>
    </row>
    <row r="217" spans="1:40" x14ac:dyDescent="0.25">
      <c r="A217" s="369"/>
      <c r="B217" s="877"/>
      <c r="C217" s="357" t="s">
        <v>22</v>
      </c>
      <c r="D217" s="124">
        <v>1000</v>
      </c>
      <c r="E217" s="124">
        <f>E218+10</f>
        <v>20</v>
      </c>
      <c r="F217" s="124">
        <v>0</v>
      </c>
      <c r="G217" s="125" t="s">
        <v>38</v>
      </c>
      <c r="H217" s="125" t="s">
        <v>38</v>
      </c>
      <c r="I217" s="129" t="s">
        <v>38</v>
      </c>
      <c r="J217" s="125"/>
      <c r="K217" s="358"/>
      <c r="L217" s="589"/>
      <c r="M217" s="357" t="s">
        <v>22</v>
      </c>
      <c r="N217" s="124">
        <v>1000</v>
      </c>
      <c r="O217" s="124">
        <v>20</v>
      </c>
      <c r="P217" s="124">
        <v>0</v>
      </c>
      <c r="Q217" s="125" t="s">
        <v>38</v>
      </c>
      <c r="R217" s="126">
        <v>1017</v>
      </c>
      <c r="S217" s="391">
        <v>44303</v>
      </c>
      <c r="T217" s="125"/>
      <c r="U217" s="358"/>
      <c r="V217" s="589"/>
      <c r="W217" s="357" t="s">
        <v>22</v>
      </c>
      <c r="X217" s="124">
        <v>1000</v>
      </c>
      <c r="Y217" s="124">
        <v>0</v>
      </c>
      <c r="Z217" s="124">
        <v>1000</v>
      </c>
      <c r="AA217" s="125" t="s">
        <v>38</v>
      </c>
      <c r="AB217" s="125">
        <v>2265</v>
      </c>
      <c r="AC217" s="129">
        <v>44677</v>
      </c>
      <c r="AD217" s="629"/>
      <c r="AE217" s="589"/>
      <c r="AF217" s="357" t="s">
        <v>22</v>
      </c>
      <c r="AG217" s="124">
        <v>1000</v>
      </c>
      <c r="AH217" s="124"/>
      <c r="AI217" s="124">
        <v>3000</v>
      </c>
      <c r="AJ217" s="125" t="s">
        <v>47</v>
      </c>
      <c r="AK217" s="125">
        <v>3597</v>
      </c>
      <c r="AL217" s="129">
        <v>45021</v>
      </c>
      <c r="AM217" s="336"/>
      <c r="AN217" s="335"/>
    </row>
    <row r="218" spans="1:40" x14ac:dyDescent="0.25">
      <c r="A218" s="369"/>
      <c r="B218" s="877"/>
      <c r="C218" s="357" t="s">
        <v>23</v>
      </c>
      <c r="D218" s="124">
        <v>1000</v>
      </c>
      <c r="E218" s="124">
        <f>E219+10</f>
        <v>10</v>
      </c>
      <c r="F218" s="124">
        <v>0</v>
      </c>
      <c r="G218" s="125" t="s">
        <v>38</v>
      </c>
      <c r="H218" s="125" t="s">
        <v>38</v>
      </c>
      <c r="I218" s="129" t="s">
        <v>38</v>
      </c>
      <c r="J218" s="125"/>
      <c r="K218" s="358"/>
      <c r="L218" s="589"/>
      <c r="M218" s="357" t="s">
        <v>23</v>
      </c>
      <c r="N218" s="124">
        <v>1000</v>
      </c>
      <c r="O218" s="124">
        <v>10</v>
      </c>
      <c r="P218" s="124">
        <v>0</v>
      </c>
      <c r="Q218" s="125" t="s">
        <v>38</v>
      </c>
      <c r="R218" s="126">
        <v>1017</v>
      </c>
      <c r="S218" s="391">
        <v>44320</v>
      </c>
      <c r="T218" s="125"/>
      <c r="U218" s="358"/>
      <c r="V218" s="589"/>
      <c r="W218" s="357" t="s">
        <v>23</v>
      </c>
      <c r="X218" s="124">
        <v>1000</v>
      </c>
      <c r="Y218" s="124">
        <v>0</v>
      </c>
      <c r="Z218" s="124">
        <v>1000</v>
      </c>
      <c r="AA218" s="125" t="s">
        <v>38</v>
      </c>
      <c r="AB218" s="125">
        <v>2355</v>
      </c>
      <c r="AC218" s="129">
        <v>44684</v>
      </c>
      <c r="AD218" s="629"/>
      <c r="AE218" s="589"/>
      <c r="AF218" s="357" t="s">
        <v>23</v>
      </c>
      <c r="AG218" s="124">
        <v>1000</v>
      </c>
      <c r="AH218" s="124"/>
      <c r="AI218" s="124"/>
      <c r="AJ218" s="125"/>
      <c r="AK218" s="125"/>
      <c r="AL218" s="129"/>
      <c r="AM218" s="336"/>
      <c r="AN218" s="335"/>
    </row>
    <row r="219" spans="1:40" x14ac:dyDescent="0.25">
      <c r="A219" s="369"/>
      <c r="B219" s="877"/>
      <c r="C219" s="357" t="s">
        <v>24</v>
      </c>
      <c r="D219" s="124">
        <v>1000</v>
      </c>
      <c r="E219" s="124">
        <v>0</v>
      </c>
      <c r="F219" s="124">
        <v>6000</v>
      </c>
      <c r="G219" s="125" t="s">
        <v>38</v>
      </c>
      <c r="H219" s="125">
        <v>183</v>
      </c>
      <c r="I219" s="129">
        <v>43990</v>
      </c>
      <c r="J219" s="125"/>
      <c r="K219" s="358"/>
      <c r="L219" s="589"/>
      <c r="M219" s="357" t="s">
        <v>24</v>
      </c>
      <c r="N219" s="124">
        <v>1000</v>
      </c>
      <c r="O219" s="124">
        <v>0</v>
      </c>
      <c r="P219" s="124">
        <v>3000</v>
      </c>
      <c r="Q219" s="125" t="s">
        <v>38</v>
      </c>
      <c r="R219" s="126">
        <v>1017</v>
      </c>
      <c r="S219" s="391">
        <v>44349</v>
      </c>
      <c r="T219" s="125"/>
      <c r="U219" s="358"/>
      <c r="V219" s="589"/>
      <c r="W219" s="357" t="s">
        <v>24</v>
      </c>
      <c r="X219" s="124">
        <v>1000</v>
      </c>
      <c r="Y219" s="124">
        <v>0</v>
      </c>
      <c r="Z219" s="124">
        <v>1000</v>
      </c>
      <c r="AA219" s="125" t="s">
        <v>47</v>
      </c>
      <c r="AB219" s="125">
        <v>2452</v>
      </c>
      <c r="AC219" s="129">
        <v>44740</v>
      </c>
      <c r="AD219" s="629"/>
      <c r="AE219" s="589"/>
      <c r="AF219" s="357" t="s">
        <v>24</v>
      </c>
      <c r="AG219" s="124">
        <v>1000</v>
      </c>
      <c r="AH219" s="124"/>
      <c r="AI219" s="124" t="s">
        <v>974</v>
      </c>
      <c r="AJ219" s="125"/>
      <c r="AK219" s="125"/>
      <c r="AL219" s="129"/>
      <c r="AM219" s="336"/>
      <c r="AN219" s="335"/>
    </row>
    <row r="220" spans="1:40" x14ac:dyDescent="0.25">
      <c r="A220" s="369"/>
      <c r="B220" s="877"/>
      <c r="C220" s="357" t="s">
        <v>25</v>
      </c>
      <c r="D220" s="124">
        <v>1000</v>
      </c>
      <c r="E220" s="124">
        <v>10</v>
      </c>
      <c r="F220" s="124">
        <v>0</v>
      </c>
      <c r="G220" s="125" t="s">
        <v>38</v>
      </c>
      <c r="H220" s="125" t="s">
        <v>38</v>
      </c>
      <c r="I220" s="129" t="s">
        <v>38</v>
      </c>
      <c r="J220" s="125"/>
      <c r="K220" s="358"/>
      <c r="L220" s="585"/>
      <c r="M220" s="357" t="s">
        <v>25</v>
      </c>
      <c r="N220" s="124">
        <v>1000</v>
      </c>
      <c r="O220" s="124">
        <v>0</v>
      </c>
      <c r="P220" s="124">
        <v>1000</v>
      </c>
      <c r="Q220" s="125" t="s">
        <v>38</v>
      </c>
      <c r="R220" s="125">
        <v>1160</v>
      </c>
      <c r="S220" s="129">
        <v>44403</v>
      </c>
      <c r="T220" s="125"/>
      <c r="U220" s="358"/>
      <c r="V220" s="585"/>
      <c r="W220" s="357" t="s">
        <v>25</v>
      </c>
      <c r="X220" s="124">
        <v>1000</v>
      </c>
      <c r="Y220" s="124">
        <v>0</v>
      </c>
      <c r="Z220" s="124">
        <v>1000</v>
      </c>
      <c r="AA220" s="125" t="s">
        <v>47</v>
      </c>
      <c r="AB220" s="125">
        <v>2550</v>
      </c>
      <c r="AC220" s="129">
        <v>44769</v>
      </c>
      <c r="AD220" s="629"/>
      <c r="AE220" s="585"/>
      <c r="AF220" s="357" t="s">
        <v>25</v>
      </c>
      <c r="AG220" s="124">
        <v>1000</v>
      </c>
      <c r="AH220" s="124"/>
      <c r="AI220" s="124">
        <v>3000</v>
      </c>
      <c r="AJ220" s="125" t="s">
        <v>47</v>
      </c>
      <c r="AK220" s="125">
        <v>3950</v>
      </c>
      <c r="AL220" s="129">
        <v>45115</v>
      </c>
      <c r="AM220" s="336"/>
      <c r="AN220" s="335"/>
    </row>
    <row r="221" spans="1:40" x14ac:dyDescent="0.25">
      <c r="A221" s="369"/>
      <c r="B221" s="877"/>
      <c r="C221" s="357" t="s">
        <v>26</v>
      </c>
      <c r="D221" s="124">
        <v>1000</v>
      </c>
      <c r="E221" s="124">
        <v>0</v>
      </c>
      <c r="F221" s="124">
        <v>2000</v>
      </c>
      <c r="G221" s="125" t="s">
        <v>38</v>
      </c>
      <c r="H221" s="125">
        <v>423</v>
      </c>
      <c r="I221" s="129">
        <v>44065</v>
      </c>
      <c r="J221" s="125"/>
      <c r="K221" s="358"/>
      <c r="L221" s="585"/>
      <c r="M221" s="357" t="s">
        <v>26</v>
      </c>
      <c r="N221" s="124">
        <v>1000</v>
      </c>
      <c r="O221" s="124">
        <v>0</v>
      </c>
      <c r="P221" s="124">
        <v>1000</v>
      </c>
      <c r="Q221" s="125" t="s">
        <v>38</v>
      </c>
      <c r="R221" s="125">
        <v>1232</v>
      </c>
      <c r="S221" s="129">
        <v>44434</v>
      </c>
      <c r="T221" s="125"/>
      <c r="U221" s="358"/>
      <c r="V221" s="585"/>
      <c r="W221" s="357" t="s">
        <v>26</v>
      </c>
      <c r="X221" s="124">
        <v>1000</v>
      </c>
      <c r="Y221" s="124">
        <v>0</v>
      </c>
      <c r="Z221" s="124">
        <v>1000</v>
      </c>
      <c r="AA221" s="125" t="s">
        <v>47</v>
      </c>
      <c r="AB221" s="125">
        <v>2668</v>
      </c>
      <c r="AC221" s="129">
        <v>44800</v>
      </c>
      <c r="AD221" s="629"/>
      <c r="AE221" s="585"/>
      <c r="AF221" s="357" t="s">
        <v>26</v>
      </c>
      <c r="AG221" s="124">
        <v>1000</v>
      </c>
      <c r="AH221" s="124"/>
      <c r="AI221" s="124"/>
      <c r="AJ221" s="125"/>
      <c r="AK221" s="125"/>
      <c r="AL221" s="129"/>
      <c r="AM221" s="336"/>
      <c r="AN221" s="335"/>
    </row>
    <row r="222" spans="1:40" x14ac:dyDescent="0.25">
      <c r="A222" s="369"/>
      <c r="B222" s="877"/>
      <c r="C222" s="357" t="s">
        <v>27</v>
      </c>
      <c r="D222" s="124">
        <v>1000</v>
      </c>
      <c r="E222" s="124">
        <v>10</v>
      </c>
      <c r="F222" s="124">
        <v>1000</v>
      </c>
      <c r="G222" s="125" t="s">
        <v>38</v>
      </c>
      <c r="H222" s="125">
        <v>556</v>
      </c>
      <c r="I222" s="127">
        <v>44106</v>
      </c>
      <c r="J222" s="125"/>
      <c r="K222" s="358"/>
      <c r="L222" s="585"/>
      <c r="M222" s="357" t="s">
        <v>27</v>
      </c>
      <c r="N222" s="124">
        <v>1000</v>
      </c>
      <c r="O222" s="124">
        <v>0</v>
      </c>
      <c r="P222" s="124">
        <v>1000</v>
      </c>
      <c r="Q222" s="125" t="s">
        <v>38</v>
      </c>
      <c r="R222" s="125">
        <v>1320</v>
      </c>
      <c r="S222" s="129">
        <v>44463</v>
      </c>
      <c r="T222" s="125"/>
      <c r="U222" s="358"/>
      <c r="V222" s="585"/>
      <c r="W222" s="357" t="s">
        <v>27</v>
      </c>
      <c r="X222" s="124">
        <v>1000</v>
      </c>
      <c r="Y222" s="124">
        <v>0</v>
      </c>
      <c r="Z222" s="124">
        <v>1240</v>
      </c>
      <c r="AA222" s="125" t="s">
        <v>47</v>
      </c>
      <c r="AB222" s="125">
        <v>2854</v>
      </c>
      <c r="AC222" s="129">
        <v>44822</v>
      </c>
      <c r="AD222" s="629"/>
      <c r="AE222" s="585"/>
      <c r="AF222" s="357" t="s">
        <v>27</v>
      </c>
      <c r="AG222" s="124">
        <v>1000</v>
      </c>
      <c r="AH222" s="124"/>
      <c r="AI222" s="124"/>
      <c r="AJ222" s="125"/>
      <c r="AK222" s="125"/>
      <c r="AL222" s="129"/>
      <c r="AM222" s="336"/>
      <c r="AN222" s="335"/>
    </row>
    <row r="223" spans="1:40" x14ac:dyDescent="0.25">
      <c r="A223" s="369"/>
      <c r="B223" s="877"/>
      <c r="C223" s="357" t="s">
        <v>28</v>
      </c>
      <c r="D223" s="124">
        <v>1000</v>
      </c>
      <c r="E223" s="124">
        <v>10</v>
      </c>
      <c r="F223" s="124">
        <v>1000</v>
      </c>
      <c r="G223" s="125" t="s">
        <v>38</v>
      </c>
      <c r="H223" s="125">
        <v>619</v>
      </c>
      <c r="I223" s="127">
        <v>44161</v>
      </c>
      <c r="J223" s="125"/>
      <c r="K223" s="358"/>
      <c r="L223" s="585"/>
      <c r="M223" s="357" t="s">
        <v>28</v>
      </c>
      <c r="N223" s="124">
        <v>1000</v>
      </c>
      <c r="O223" s="124">
        <v>0</v>
      </c>
      <c r="P223" s="124">
        <v>1000</v>
      </c>
      <c r="Q223" s="125" t="s">
        <v>38</v>
      </c>
      <c r="R223" s="125">
        <v>1398</v>
      </c>
      <c r="S223" s="129">
        <v>44500</v>
      </c>
      <c r="T223" s="125"/>
      <c r="U223" s="358"/>
      <c r="V223" s="585"/>
      <c r="W223" s="357" t="s">
        <v>28</v>
      </c>
      <c r="X223" s="124">
        <v>1000</v>
      </c>
      <c r="Y223" s="124">
        <v>0</v>
      </c>
      <c r="Z223" s="124">
        <v>1000</v>
      </c>
      <c r="AA223" s="125" t="s">
        <v>47</v>
      </c>
      <c r="AB223" s="125">
        <v>2945</v>
      </c>
      <c r="AC223" s="129">
        <v>44844</v>
      </c>
      <c r="AD223" s="629"/>
      <c r="AE223" s="585"/>
      <c r="AF223" s="357" t="s">
        <v>28</v>
      </c>
      <c r="AG223" s="124"/>
      <c r="AH223" s="124"/>
      <c r="AI223" s="124"/>
      <c r="AJ223" s="125"/>
      <c r="AK223" s="125"/>
      <c r="AL223" s="129"/>
      <c r="AM223" s="336"/>
      <c r="AN223" s="335"/>
    </row>
    <row r="224" spans="1:40" x14ac:dyDescent="0.25">
      <c r="A224" s="369"/>
      <c r="B224" s="877"/>
      <c r="C224" s="357" t="s">
        <v>29</v>
      </c>
      <c r="D224" s="124">
        <v>1000</v>
      </c>
      <c r="E224" s="124">
        <f>E225+10</f>
        <v>20</v>
      </c>
      <c r="F224" s="124">
        <v>0</v>
      </c>
      <c r="G224" s="125" t="s">
        <v>38</v>
      </c>
      <c r="H224" s="125" t="s">
        <v>38</v>
      </c>
      <c r="I224" s="129" t="s">
        <v>38</v>
      </c>
      <c r="J224" s="125"/>
      <c r="K224" s="358"/>
      <c r="L224" s="585"/>
      <c r="M224" s="357" t="s">
        <v>29</v>
      </c>
      <c r="N224" s="124">
        <v>1000</v>
      </c>
      <c r="O224" s="124">
        <v>0</v>
      </c>
      <c r="P224" s="124">
        <v>1000</v>
      </c>
      <c r="Q224" s="125" t="s">
        <v>38</v>
      </c>
      <c r="R224" s="125">
        <v>1574</v>
      </c>
      <c r="S224" s="129">
        <v>44530</v>
      </c>
      <c r="T224" s="125"/>
      <c r="U224" s="358"/>
      <c r="V224" s="585"/>
      <c r="W224" s="357" t="s">
        <v>29</v>
      </c>
      <c r="X224" s="124">
        <v>1000</v>
      </c>
      <c r="Y224" s="124">
        <v>0</v>
      </c>
      <c r="Z224" s="124">
        <v>1000</v>
      </c>
      <c r="AA224" s="125" t="s">
        <v>47</v>
      </c>
      <c r="AB224" s="125">
        <v>3047</v>
      </c>
      <c r="AC224" s="129">
        <v>44883</v>
      </c>
      <c r="AD224" s="629"/>
      <c r="AE224" s="585"/>
      <c r="AF224" s="357" t="s">
        <v>29</v>
      </c>
      <c r="AG224" s="124"/>
      <c r="AH224" s="124"/>
      <c r="AI224" s="124"/>
      <c r="AJ224" s="125"/>
      <c r="AK224" s="125"/>
      <c r="AL224" s="129"/>
      <c r="AM224" s="336"/>
      <c r="AN224" s="335"/>
    </row>
    <row r="225" spans="1:40" x14ac:dyDescent="0.25">
      <c r="A225" s="369"/>
      <c r="B225" s="877"/>
      <c r="C225" s="360" t="s">
        <v>30</v>
      </c>
      <c r="D225" s="278">
        <v>1000</v>
      </c>
      <c r="E225" s="124">
        <v>10</v>
      </c>
      <c r="F225" s="124">
        <v>2000</v>
      </c>
      <c r="G225" s="125" t="s">
        <v>38</v>
      </c>
      <c r="H225" s="125">
        <v>447</v>
      </c>
      <c r="I225" s="127">
        <v>44214</v>
      </c>
      <c r="J225" s="361"/>
      <c r="K225" s="362"/>
      <c r="L225" s="586"/>
      <c r="M225" s="360" t="s">
        <v>30</v>
      </c>
      <c r="N225" s="278">
        <v>1000</v>
      </c>
      <c r="O225" s="124">
        <v>0</v>
      </c>
      <c r="P225" s="124">
        <v>1000</v>
      </c>
      <c r="Q225" s="125" t="s">
        <v>38</v>
      </c>
      <c r="R225" s="125">
        <v>1657</v>
      </c>
      <c r="S225" s="129">
        <v>44560</v>
      </c>
      <c r="T225" s="125"/>
      <c r="U225" s="358"/>
      <c r="V225" s="586"/>
      <c r="W225" s="360" t="s">
        <v>30</v>
      </c>
      <c r="X225" s="278">
        <v>1000</v>
      </c>
      <c r="Y225" s="124">
        <v>0</v>
      </c>
      <c r="Z225" s="124">
        <v>1000</v>
      </c>
      <c r="AA225" s="125" t="s">
        <v>47</v>
      </c>
      <c r="AB225" s="125">
        <v>3146</v>
      </c>
      <c r="AC225" s="129">
        <v>41258</v>
      </c>
      <c r="AD225" s="629"/>
      <c r="AE225" s="586"/>
      <c r="AF225" s="360" t="s">
        <v>30</v>
      </c>
      <c r="AG225" s="278"/>
      <c r="AH225" s="124"/>
      <c r="AI225" s="124"/>
      <c r="AJ225" s="125"/>
      <c r="AK225" s="125"/>
      <c r="AL225" s="129"/>
      <c r="AM225" s="338"/>
      <c r="AN225" s="339"/>
    </row>
    <row r="226" spans="1:40" ht="21" x14ac:dyDescent="0.25">
      <c r="A226" s="370"/>
      <c r="B226" s="878"/>
      <c r="C226" s="364"/>
      <c r="D226" s="365">
        <f>SUM(D214:D225)</f>
        <v>12000</v>
      </c>
      <c r="E226" s="365">
        <f>SUM(E214:E225)</f>
        <v>210</v>
      </c>
      <c r="F226" s="365">
        <f>SUM(F214:F225)</f>
        <v>12000</v>
      </c>
      <c r="G226" s="340"/>
      <c r="H226" s="340"/>
      <c r="I226" s="366"/>
      <c r="J226" s="340"/>
      <c r="K226" s="367"/>
      <c r="L226" s="587"/>
      <c r="M226" s="364"/>
      <c r="N226" s="365">
        <f>SUM(N213:N225)</f>
        <v>24000</v>
      </c>
      <c r="O226" s="365">
        <f>SUM(O213:O225)</f>
        <v>240</v>
      </c>
      <c r="P226" s="365">
        <f>SUM(P213:P225)</f>
        <v>24000</v>
      </c>
      <c r="Q226" s="340"/>
      <c r="R226" s="340"/>
      <c r="S226" s="340"/>
      <c r="T226" s="340"/>
      <c r="U226" s="367"/>
      <c r="V226" s="587"/>
      <c r="W226" s="364"/>
      <c r="X226" s="365">
        <f>SUM(X213:X225)</f>
        <v>36000</v>
      </c>
      <c r="Y226" s="365">
        <f>SUM(Y213:Y225)</f>
        <v>240</v>
      </c>
      <c r="Z226" s="365">
        <f>SUM(Z213:Z225)</f>
        <v>36240</v>
      </c>
      <c r="AA226" s="340"/>
      <c r="AB226" s="340"/>
      <c r="AC226" s="340"/>
      <c r="AD226" s="340"/>
      <c r="AE226" s="587"/>
      <c r="AF226" s="364"/>
      <c r="AG226" s="365">
        <f>SUM(AG213:AG225)</f>
        <v>45000</v>
      </c>
      <c r="AH226" s="365">
        <f>SUM(AH213:AH225)</f>
        <v>240</v>
      </c>
      <c r="AI226" s="365">
        <f>SUM(AI213:AI225)</f>
        <v>45240</v>
      </c>
      <c r="AJ226" s="340"/>
      <c r="AK226" s="340"/>
      <c r="AL226" s="340"/>
      <c r="AM226" s="365"/>
      <c r="AN226" s="340"/>
    </row>
    <row r="227" spans="1:40" x14ac:dyDescent="0.25">
      <c r="B227" s="106"/>
      <c r="C227" s="65"/>
      <c r="D227" s="66"/>
      <c r="E227" s="66"/>
      <c r="F227" s="66"/>
      <c r="G227" s="67"/>
      <c r="H227" s="67"/>
      <c r="I227" s="68"/>
      <c r="J227" s="67"/>
      <c r="K227" s="67"/>
      <c r="L227" s="588"/>
      <c r="M227" s="67"/>
      <c r="N227" s="66"/>
      <c r="O227" s="66"/>
      <c r="P227" s="66"/>
      <c r="Q227" s="67"/>
      <c r="R227" s="67"/>
      <c r="S227" s="67"/>
      <c r="T227" s="67"/>
      <c r="U227" s="67"/>
      <c r="V227" s="588"/>
      <c r="W227" s="67"/>
      <c r="X227" s="66"/>
      <c r="Y227" s="66"/>
      <c r="Z227" s="66"/>
      <c r="AA227" s="67"/>
      <c r="AB227" s="67"/>
      <c r="AC227" s="67"/>
      <c r="AD227" s="67"/>
      <c r="AE227" s="588"/>
      <c r="AF227" s="67"/>
      <c r="AG227" s="66"/>
      <c r="AH227" s="66"/>
      <c r="AI227" s="66"/>
      <c r="AJ227" s="67"/>
      <c r="AK227" s="67"/>
      <c r="AL227" s="67"/>
      <c r="AM227" s="777"/>
      <c r="AN227" s="123"/>
    </row>
    <row r="228" spans="1:40" ht="21" x14ac:dyDescent="0.25">
      <c r="B228" s="107"/>
      <c r="C228" s="70"/>
      <c r="D228" s="71"/>
      <c r="E228" s="72"/>
      <c r="F228" s="73"/>
      <c r="G228" s="72"/>
      <c r="H228" s="73"/>
      <c r="I228" s="73"/>
      <c r="J228" s="73"/>
      <c r="K228" s="74"/>
      <c r="L228" s="584"/>
      <c r="M228" s="75" t="s">
        <v>42</v>
      </c>
      <c r="N228" s="76">
        <f>D241</f>
        <v>12000</v>
      </c>
      <c r="O228" s="76">
        <f>E241</f>
        <v>900</v>
      </c>
      <c r="P228" s="76">
        <f>F241</f>
        <v>0</v>
      </c>
      <c r="Q228" s="72"/>
      <c r="R228" s="73"/>
      <c r="S228" s="73"/>
      <c r="T228" s="73"/>
      <c r="U228" s="74"/>
      <c r="V228" s="584"/>
      <c r="W228" s="75" t="s">
        <v>42</v>
      </c>
      <c r="X228" s="76">
        <f>N241</f>
        <v>24000</v>
      </c>
      <c r="Y228" s="76">
        <f>O241</f>
        <v>1090</v>
      </c>
      <c r="Z228" s="76">
        <f>P241</f>
        <v>23620</v>
      </c>
      <c r="AA228" s="72"/>
      <c r="AB228" s="73"/>
      <c r="AC228" s="73"/>
      <c r="AD228" s="73"/>
      <c r="AE228" s="584"/>
      <c r="AF228" s="75" t="s">
        <v>42</v>
      </c>
      <c r="AG228" s="76">
        <f>X241</f>
        <v>36000</v>
      </c>
      <c r="AH228" s="76">
        <v>2080</v>
      </c>
      <c r="AI228" s="76">
        <f>Z241</f>
        <v>23620</v>
      </c>
      <c r="AJ228" s="72"/>
      <c r="AK228" s="73"/>
      <c r="AL228" s="73"/>
      <c r="AM228" s="776" t="s">
        <v>221</v>
      </c>
      <c r="AN228" s="183" t="s">
        <v>36</v>
      </c>
    </row>
    <row r="229" spans="1:40" x14ac:dyDescent="0.25">
      <c r="A229" s="97" t="s">
        <v>134</v>
      </c>
      <c r="B229" s="108">
        <v>128</v>
      </c>
      <c r="C229" s="77" t="s">
        <v>19</v>
      </c>
      <c r="D229" s="78">
        <v>1000</v>
      </c>
      <c r="E229" s="78">
        <f t="shared" ref="E229:E238" si="12">E230+10</f>
        <v>130</v>
      </c>
      <c r="F229" s="78">
        <v>0</v>
      </c>
      <c r="G229" s="79" t="s">
        <v>38</v>
      </c>
      <c r="H229" s="79" t="s">
        <v>38</v>
      </c>
      <c r="I229" s="80" t="s">
        <v>38</v>
      </c>
      <c r="J229" s="79"/>
      <c r="K229" s="81"/>
      <c r="L229" s="585"/>
      <c r="M229" s="77" t="s">
        <v>19</v>
      </c>
      <c r="N229" s="78">
        <v>1000</v>
      </c>
      <c r="O229" s="78">
        <v>10</v>
      </c>
      <c r="P229" s="78">
        <v>0</v>
      </c>
      <c r="Q229" s="79" t="s">
        <v>38</v>
      </c>
      <c r="R229" s="79" t="s">
        <v>38</v>
      </c>
      <c r="S229" s="80" t="s">
        <v>38</v>
      </c>
      <c r="T229" s="79"/>
      <c r="U229" s="81"/>
      <c r="V229" s="585"/>
      <c r="W229" s="77" t="s">
        <v>19</v>
      </c>
      <c r="X229" s="78">
        <v>1000</v>
      </c>
      <c r="Y229" s="78">
        <v>170</v>
      </c>
      <c r="Z229" s="78">
        <v>0</v>
      </c>
      <c r="AA229" s="79" t="s">
        <v>38</v>
      </c>
      <c r="AB229" s="79" t="s">
        <v>38</v>
      </c>
      <c r="AC229" s="80" t="s">
        <v>38</v>
      </c>
      <c r="AD229" s="651"/>
      <c r="AE229" s="585"/>
      <c r="AF229" s="77" t="s">
        <v>19</v>
      </c>
      <c r="AG229" s="78">
        <v>1000</v>
      </c>
      <c r="AH229" s="78">
        <v>50</v>
      </c>
      <c r="AI229" s="78"/>
      <c r="AJ229" s="79"/>
      <c r="AK229" s="79"/>
      <c r="AL229" s="80"/>
      <c r="AM229" s="177">
        <f>AG241+AH241-AI241</f>
        <v>20610</v>
      </c>
      <c r="AN229" s="813" t="s">
        <v>961</v>
      </c>
    </row>
    <row r="230" spans="1:40" ht="21" customHeight="1" x14ac:dyDescent="0.25">
      <c r="A230" s="82"/>
      <c r="B230" s="879" t="s">
        <v>136</v>
      </c>
      <c r="C230" s="77" t="s">
        <v>20</v>
      </c>
      <c r="D230" s="78">
        <v>1000</v>
      </c>
      <c r="E230" s="78">
        <f t="shared" si="12"/>
        <v>120</v>
      </c>
      <c r="F230" s="78">
        <v>0</v>
      </c>
      <c r="G230" s="79" t="s">
        <v>38</v>
      </c>
      <c r="H230" s="79" t="s">
        <v>38</v>
      </c>
      <c r="I230" s="80" t="s">
        <v>38</v>
      </c>
      <c r="J230" s="79"/>
      <c r="K230" s="81"/>
      <c r="L230" s="585"/>
      <c r="M230" s="77" t="s">
        <v>20</v>
      </c>
      <c r="N230" s="78">
        <v>1000</v>
      </c>
      <c r="O230" s="78">
        <v>0</v>
      </c>
      <c r="P230" s="78">
        <f>12120+11500</f>
        <v>23620</v>
      </c>
      <c r="Q230" s="79" t="s">
        <v>47</v>
      </c>
      <c r="R230" s="79">
        <v>841</v>
      </c>
      <c r="S230" s="80">
        <v>44248</v>
      </c>
      <c r="T230" s="80">
        <v>44248</v>
      </c>
      <c r="U230" s="81"/>
      <c r="V230" s="585"/>
      <c r="W230" s="77" t="s">
        <v>20</v>
      </c>
      <c r="X230" s="78">
        <v>1000</v>
      </c>
      <c r="Y230" s="78">
        <v>160</v>
      </c>
      <c r="Z230" s="78">
        <v>0</v>
      </c>
      <c r="AA230" s="79" t="s">
        <v>38</v>
      </c>
      <c r="AB230" s="79" t="s">
        <v>38</v>
      </c>
      <c r="AC230" s="80" t="s">
        <v>38</v>
      </c>
      <c r="AD230" s="558"/>
      <c r="AE230" s="585"/>
      <c r="AF230" s="77" t="s">
        <v>20</v>
      </c>
      <c r="AG230" s="78">
        <v>1000</v>
      </c>
      <c r="AH230" s="78">
        <v>40</v>
      </c>
      <c r="AI230" s="78"/>
      <c r="AJ230" s="79"/>
      <c r="AK230" s="79"/>
      <c r="AL230" s="80"/>
      <c r="AM230" s="180"/>
      <c r="AN230" s="179"/>
    </row>
    <row r="231" spans="1:40" x14ac:dyDescent="0.25">
      <c r="A231" s="82"/>
      <c r="B231" s="879"/>
      <c r="C231" s="77" t="s">
        <v>21</v>
      </c>
      <c r="D231" s="78">
        <v>1000</v>
      </c>
      <c r="E231" s="78">
        <f t="shared" si="12"/>
        <v>110</v>
      </c>
      <c r="F231" s="78">
        <v>0</v>
      </c>
      <c r="G231" s="79" t="s">
        <v>38</v>
      </c>
      <c r="H231" s="79" t="s">
        <v>38</v>
      </c>
      <c r="I231" s="80" t="s">
        <v>38</v>
      </c>
      <c r="J231" s="79"/>
      <c r="K231" s="81"/>
      <c r="L231" s="585"/>
      <c r="M231" s="77" t="s">
        <v>21</v>
      </c>
      <c r="N231" s="78">
        <v>1000</v>
      </c>
      <c r="O231" s="78">
        <v>0</v>
      </c>
      <c r="P231" s="78">
        <v>0</v>
      </c>
      <c r="Q231" s="79" t="s">
        <v>38</v>
      </c>
      <c r="R231" s="79" t="s">
        <v>38</v>
      </c>
      <c r="S231" s="80" t="s">
        <v>38</v>
      </c>
      <c r="T231" s="79"/>
      <c r="U231" s="81"/>
      <c r="V231" s="585"/>
      <c r="W231" s="77" t="s">
        <v>21</v>
      </c>
      <c r="X231" s="78">
        <v>1000</v>
      </c>
      <c r="Y231" s="78">
        <v>150</v>
      </c>
      <c r="Z231" s="78">
        <v>0</v>
      </c>
      <c r="AA231" s="79" t="s">
        <v>38</v>
      </c>
      <c r="AB231" s="79" t="s">
        <v>38</v>
      </c>
      <c r="AC231" s="80" t="s">
        <v>38</v>
      </c>
      <c r="AD231" s="558"/>
      <c r="AE231" s="585"/>
      <c r="AF231" s="77" t="s">
        <v>21</v>
      </c>
      <c r="AG231" s="78">
        <v>1000</v>
      </c>
      <c r="AH231" s="78">
        <v>30</v>
      </c>
      <c r="AI231" s="78"/>
      <c r="AJ231" s="79"/>
      <c r="AK231" s="79"/>
      <c r="AL231" s="80"/>
      <c r="AM231" s="180"/>
      <c r="AN231" s="179"/>
    </row>
    <row r="232" spans="1:40" x14ac:dyDescent="0.25">
      <c r="A232" s="82"/>
      <c r="B232" s="879"/>
      <c r="C232" s="77" t="s">
        <v>22</v>
      </c>
      <c r="D232" s="78">
        <v>1000</v>
      </c>
      <c r="E232" s="78">
        <f t="shared" si="12"/>
        <v>100</v>
      </c>
      <c r="F232" s="78">
        <v>0</v>
      </c>
      <c r="G232" s="79" t="s">
        <v>38</v>
      </c>
      <c r="H232" s="79" t="s">
        <v>38</v>
      </c>
      <c r="I232" s="80" t="s">
        <v>38</v>
      </c>
      <c r="J232" s="79"/>
      <c r="K232" s="81"/>
      <c r="L232" s="585"/>
      <c r="M232" s="77" t="s">
        <v>22</v>
      </c>
      <c r="N232" s="78">
        <v>1000</v>
      </c>
      <c r="O232" s="78">
        <v>0</v>
      </c>
      <c r="P232" s="78">
        <v>0</v>
      </c>
      <c r="Q232" s="79" t="s">
        <v>38</v>
      </c>
      <c r="R232" s="79" t="s">
        <v>38</v>
      </c>
      <c r="S232" s="80" t="s">
        <v>38</v>
      </c>
      <c r="T232" s="79"/>
      <c r="U232" s="81"/>
      <c r="V232" s="585"/>
      <c r="W232" s="77" t="s">
        <v>22</v>
      </c>
      <c r="X232" s="78">
        <v>1000</v>
      </c>
      <c r="Y232" s="78">
        <v>140</v>
      </c>
      <c r="Z232" s="78">
        <v>0</v>
      </c>
      <c r="AA232" s="79" t="s">
        <v>38</v>
      </c>
      <c r="AB232" s="79" t="s">
        <v>38</v>
      </c>
      <c r="AC232" s="80" t="s">
        <v>38</v>
      </c>
      <c r="AD232" s="558"/>
      <c r="AE232" s="585"/>
      <c r="AF232" s="77" t="s">
        <v>22</v>
      </c>
      <c r="AG232" s="78">
        <v>1000</v>
      </c>
      <c r="AH232" s="78">
        <v>20</v>
      </c>
      <c r="AI232" s="78"/>
      <c r="AJ232" s="79"/>
      <c r="AK232" s="79"/>
      <c r="AL232" s="80"/>
      <c r="AM232" s="180">
        <v>19000</v>
      </c>
      <c r="AN232" s="179" t="s">
        <v>847</v>
      </c>
    </row>
    <row r="233" spans="1:40" x14ac:dyDescent="0.25">
      <c r="A233" s="82"/>
      <c r="B233" s="879"/>
      <c r="C233" s="77" t="s">
        <v>23</v>
      </c>
      <c r="D233" s="78">
        <v>1000</v>
      </c>
      <c r="E233" s="78">
        <f t="shared" si="12"/>
        <v>90</v>
      </c>
      <c r="F233" s="78">
        <v>0</v>
      </c>
      <c r="G233" s="79" t="s">
        <v>38</v>
      </c>
      <c r="H233" s="79" t="s">
        <v>38</v>
      </c>
      <c r="I233" s="80" t="s">
        <v>38</v>
      </c>
      <c r="J233" s="79"/>
      <c r="K233" s="81"/>
      <c r="L233" s="585"/>
      <c r="M233" s="77" t="s">
        <v>23</v>
      </c>
      <c r="N233" s="78">
        <v>1000</v>
      </c>
      <c r="O233" s="78">
        <v>0</v>
      </c>
      <c r="P233" s="78">
        <v>0</v>
      </c>
      <c r="Q233" s="79" t="s">
        <v>38</v>
      </c>
      <c r="R233" s="79" t="s">
        <v>38</v>
      </c>
      <c r="S233" s="80" t="s">
        <v>38</v>
      </c>
      <c r="T233" s="79"/>
      <c r="U233" s="81"/>
      <c r="V233" s="585"/>
      <c r="W233" s="77" t="s">
        <v>23</v>
      </c>
      <c r="X233" s="78">
        <v>1000</v>
      </c>
      <c r="Y233" s="78">
        <v>130</v>
      </c>
      <c r="Z233" s="78">
        <v>0</v>
      </c>
      <c r="AA233" s="79" t="s">
        <v>38</v>
      </c>
      <c r="AB233" s="79" t="s">
        <v>38</v>
      </c>
      <c r="AC233" s="80" t="s">
        <v>38</v>
      </c>
      <c r="AD233" s="558"/>
      <c r="AE233" s="585"/>
      <c r="AF233" s="77" t="s">
        <v>23</v>
      </c>
      <c r="AG233" s="78">
        <v>1000</v>
      </c>
      <c r="AH233" s="78">
        <v>10</v>
      </c>
      <c r="AI233" s="78"/>
      <c r="AJ233" s="79"/>
      <c r="AK233" s="79"/>
      <c r="AL233" s="80"/>
      <c r="AM233" s="180">
        <v>1610</v>
      </c>
      <c r="AN233" s="179" t="s">
        <v>848</v>
      </c>
    </row>
    <row r="234" spans="1:40" x14ac:dyDescent="0.25">
      <c r="A234" s="82"/>
      <c r="B234" s="879"/>
      <c r="C234" s="77" t="s">
        <v>24</v>
      </c>
      <c r="D234" s="78">
        <v>1000</v>
      </c>
      <c r="E234" s="78">
        <f t="shared" si="12"/>
        <v>80</v>
      </c>
      <c r="F234" s="78">
        <v>0</v>
      </c>
      <c r="G234" s="79" t="s">
        <v>38</v>
      </c>
      <c r="H234" s="79" t="s">
        <v>38</v>
      </c>
      <c r="I234" s="80" t="s">
        <v>38</v>
      </c>
      <c r="J234" s="79"/>
      <c r="K234" s="81"/>
      <c r="L234" s="585"/>
      <c r="M234" s="77" t="s">
        <v>24</v>
      </c>
      <c r="N234" s="78">
        <v>1000</v>
      </c>
      <c r="O234" s="78">
        <v>0</v>
      </c>
      <c r="P234" s="78">
        <v>0</v>
      </c>
      <c r="Q234" s="79" t="s">
        <v>38</v>
      </c>
      <c r="R234" s="79" t="s">
        <v>38</v>
      </c>
      <c r="S234" s="80" t="s">
        <v>38</v>
      </c>
      <c r="T234" s="79"/>
      <c r="U234" s="81"/>
      <c r="V234" s="585"/>
      <c r="W234" s="77" t="s">
        <v>24</v>
      </c>
      <c r="X234" s="78">
        <v>1000</v>
      </c>
      <c r="Y234" s="78">
        <v>120</v>
      </c>
      <c r="Z234" s="78">
        <v>0</v>
      </c>
      <c r="AA234" s="79" t="s">
        <v>38</v>
      </c>
      <c r="AB234" s="79" t="s">
        <v>38</v>
      </c>
      <c r="AC234" s="80" t="s">
        <v>38</v>
      </c>
      <c r="AD234" s="558"/>
      <c r="AE234" s="585"/>
      <c r="AF234" s="77" t="s">
        <v>24</v>
      </c>
      <c r="AG234" s="78">
        <v>1000</v>
      </c>
      <c r="AH234" s="78"/>
      <c r="AI234" s="78"/>
      <c r="AJ234" s="79"/>
      <c r="AK234" s="79"/>
      <c r="AL234" s="80"/>
      <c r="AM234" s="180"/>
      <c r="AN234" s="179"/>
    </row>
    <row r="235" spans="1:40" x14ac:dyDescent="0.25">
      <c r="A235" s="82"/>
      <c r="B235" s="879"/>
      <c r="C235" s="77" t="s">
        <v>25</v>
      </c>
      <c r="D235" s="78">
        <v>1000</v>
      </c>
      <c r="E235" s="78">
        <f t="shared" si="12"/>
        <v>70</v>
      </c>
      <c r="F235" s="78">
        <v>0</v>
      </c>
      <c r="G235" s="79" t="s">
        <v>38</v>
      </c>
      <c r="H235" s="79" t="s">
        <v>38</v>
      </c>
      <c r="I235" s="80" t="s">
        <v>38</v>
      </c>
      <c r="J235" s="79"/>
      <c r="K235" s="81"/>
      <c r="L235" s="585"/>
      <c r="M235" s="77" t="s">
        <v>25</v>
      </c>
      <c r="N235" s="78">
        <v>1000</v>
      </c>
      <c r="O235" s="78">
        <v>0</v>
      </c>
      <c r="P235" s="78">
        <v>0</v>
      </c>
      <c r="Q235" s="79" t="s">
        <v>38</v>
      </c>
      <c r="R235" s="79" t="s">
        <v>38</v>
      </c>
      <c r="S235" s="80" t="s">
        <v>38</v>
      </c>
      <c r="T235" s="79"/>
      <c r="U235" s="81"/>
      <c r="V235" s="585"/>
      <c r="W235" s="77" t="s">
        <v>25</v>
      </c>
      <c r="X235" s="78">
        <v>1000</v>
      </c>
      <c r="Y235" s="78">
        <v>110</v>
      </c>
      <c r="Z235" s="78">
        <v>0</v>
      </c>
      <c r="AA235" s="79" t="s">
        <v>38</v>
      </c>
      <c r="AB235" s="79" t="s">
        <v>38</v>
      </c>
      <c r="AC235" s="80" t="s">
        <v>38</v>
      </c>
      <c r="AD235" s="558"/>
      <c r="AE235" s="585"/>
      <c r="AF235" s="77" t="s">
        <v>25</v>
      </c>
      <c r="AG235" s="78"/>
      <c r="AH235" s="78"/>
      <c r="AI235" s="78"/>
      <c r="AJ235" s="79"/>
      <c r="AK235" s="79"/>
      <c r="AL235" s="80"/>
      <c r="AM235" s="180"/>
      <c r="AN235" s="179"/>
    </row>
    <row r="236" spans="1:40" x14ac:dyDescent="0.25">
      <c r="A236" s="82"/>
      <c r="B236" s="879"/>
      <c r="C236" s="77" t="s">
        <v>26</v>
      </c>
      <c r="D236" s="78">
        <v>1000</v>
      </c>
      <c r="E236" s="78">
        <f t="shared" si="12"/>
        <v>60</v>
      </c>
      <c r="F236" s="78">
        <v>0</v>
      </c>
      <c r="G236" s="79" t="s">
        <v>38</v>
      </c>
      <c r="H236" s="79" t="s">
        <v>38</v>
      </c>
      <c r="I236" s="80" t="s">
        <v>38</v>
      </c>
      <c r="J236" s="79"/>
      <c r="K236" s="81"/>
      <c r="L236" s="585"/>
      <c r="M236" s="77" t="s">
        <v>26</v>
      </c>
      <c r="N236" s="78">
        <v>1000</v>
      </c>
      <c r="O236" s="78">
        <v>0</v>
      </c>
      <c r="P236" s="78">
        <v>0</v>
      </c>
      <c r="Q236" s="79" t="s">
        <v>38</v>
      </c>
      <c r="R236" s="79" t="s">
        <v>38</v>
      </c>
      <c r="S236" s="80" t="s">
        <v>38</v>
      </c>
      <c r="T236" s="79"/>
      <c r="U236" s="81"/>
      <c r="V236" s="585"/>
      <c r="W236" s="77" t="s">
        <v>26</v>
      </c>
      <c r="X236" s="78">
        <v>1000</v>
      </c>
      <c r="Y236" s="78">
        <v>100</v>
      </c>
      <c r="Z236" s="78">
        <v>0</v>
      </c>
      <c r="AA236" s="79" t="s">
        <v>38</v>
      </c>
      <c r="AB236" s="79" t="s">
        <v>38</v>
      </c>
      <c r="AC236" s="80" t="s">
        <v>38</v>
      </c>
      <c r="AD236" s="558"/>
      <c r="AE236" s="585"/>
      <c r="AF236" s="77" t="s">
        <v>26</v>
      </c>
      <c r="AG236" s="78"/>
      <c r="AH236" s="78"/>
      <c r="AI236" s="78"/>
      <c r="AJ236" s="79"/>
      <c r="AK236" s="79"/>
      <c r="AL236" s="80"/>
      <c r="AM236" s="180"/>
      <c r="AN236" s="179"/>
    </row>
    <row r="237" spans="1:40" x14ac:dyDescent="0.25">
      <c r="A237" s="82"/>
      <c r="B237" s="879"/>
      <c r="C237" s="77" t="s">
        <v>27</v>
      </c>
      <c r="D237" s="78">
        <v>1000</v>
      </c>
      <c r="E237" s="78">
        <f t="shared" si="12"/>
        <v>50</v>
      </c>
      <c r="F237" s="78">
        <v>0</v>
      </c>
      <c r="G237" s="79" t="s">
        <v>38</v>
      </c>
      <c r="H237" s="79" t="s">
        <v>38</v>
      </c>
      <c r="I237" s="80" t="s">
        <v>38</v>
      </c>
      <c r="J237" s="79"/>
      <c r="K237" s="81"/>
      <c r="L237" s="585"/>
      <c r="M237" s="77" t="s">
        <v>27</v>
      </c>
      <c r="N237" s="78">
        <v>1000</v>
      </c>
      <c r="O237" s="78">
        <v>0</v>
      </c>
      <c r="P237" s="78">
        <v>0</v>
      </c>
      <c r="Q237" s="79" t="s">
        <v>38</v>
      </c>
      <c r="R237" s="79" t="s">
        <v>38</v>
      </c>
      <c r="S237" s="80" t="s">
        <v>38</v>
      </c>
      <c r="T237" s="79"/>
      <c r="U237" s="81"/>
      <c r="V237" s="585"/>
      <c r="W237" s="77" t="s">
        <v>27</v>
      </c>
      <c r="X237" s="78">
        <v>1000</v>
      </c>
      <c r="Y237" s="78">
        <v>90</v>
      </c>
      <c r="Z237" s="78">
        <v>0</v>
      </c>
      <c r="AA237" s="79" t="s">
        <v>38</v>
      </c>
      <c r="AB237" s="79" t="s">
        <v>38</v>
      </c>
      <c r="AC237" s="80" t="s">
        <v>38</v>
      </c>
      <c r="AD237" s="558"/>
      <c r="AE237" s="585"/>
      <c r="AF237" s="77" t="s">
        <v>27</v>
      </c>
      <c r="AG237" s="78"/>
      <c r="AH237" s="78"/>
      <c r="AI237" s="78"/>
      <c r="AJ237" s="79"/>
      <c r="AK237" s="79"/>
      <c r="AL237" s="80"/>
      <c r="AM237" s="180"/>
      <c r="AN237" s="179"/>
    </row>
    <row r="238" spans="1:40" x14ac:dyDescent="0.25">
      <c r="A238" s="82"/>
      <c r="B238" s="879"/>
      <c r="C238" s="77" t="s">
        <v>28</v>
      </c>
      <c r="D238" s="78">
        <v>1000</v>
      </c>
      <c r="E238" s="78">
        <f t="shared" si="12"/>
        <v>40</v>
      </c>
      <c r="F238" s="78">
        <v>0</v>
      </c>
      <c r="G238" s="79" t="s">
        <v>38</v>
      </c>
      <c r="H238" s="79" t="s">
        <v>38</v>
      </c>
      <c r="I238" s="80" t="s">
        <v>38</v>
      </c>
      <c r="J238" s="79"/>
      <c r="K238" s="81"/>
      <c r="L238" s="585"/>
      <c r="M238" s="77" t="s">
        <v>28</v>
      </c>
      <c r="N238" s="78">
        <v>1000</v>
      </c>
      <c r="O238" s="78">
        <v>0</v>
      </c>
      <c r="P238" s="78">
        <v>0</v>
      </c>
      <c r="Q238" s="79" t="s">
        <v>38</v>
      </c>
      <c r="R238" s="79" t="s">
        <v>38</v>
      </c>
      <c r="S238" s="80" t="s">
        <v>38</v>
      </c>
      <c r="T238" s="79"/>
      <c r="U238" s="81"/>
      <c r="V238" s="585"/>
      <c r="W238" s="77" t="s">
        <v>28</v>
      </c>
      <c r="X238" s="78">
        <v>1000</v>
      </c>
      <c r="Y238" s="78">
        <v>80</v>
      </c>
      <c r="Z238" s="78">
        <v>0</v>
      </c>
      <c r="AA238" s="79" t="s">
        <v>38</v>
      </c>
      <c r="AB238" s="79" t="s">
        <v>38</v>
      </c>
      <c r="AC238" s="80" t="s">
        <v>38</v>
      </c>
      <c r="AD238" s="558"/>
      <c r="AE238" s="585"/>
      <c r="AF238" s="77" t="s">
        <v>28</v>
      </c>
      <c r="AG238" s="78"/>
      <c r="AH238" s="78"/>
      <c r="AI238" s="78"/>
      <c r="AJ238" s="79"/>
      <c r="AK238" s="79"/>
      <c r="AL238" s="80"/>
      <c r="AM238" s="180"/>
      <c r="AN238" s="179"/>
    </row>
    <row r="239" spans="1:40" x14ac:dyDescent="0.25">
      <c r="A239" s="82"/>
      <c r="B239" s="879"/>
      <c r="C239" s="77" t="s">
        <v>29</v>
      </c>
      <c r="D239" s="78">
        <v>1000</v>
      </c>
      <c r="E239" s="78">
        <f>E240+10</f>
        <v>30</v>
      </c>
      <c r="F239" s="78">
        <v>0</v>
      </c>
      <c r="G239" s="79" t="s">
        <v>38</v>
      </c>
      <c r="H239" s="79" t="s">
        <v>38</v>
      </c>
      <c r="I239" s="80" t="s">
        <v>38</v>
      </c>
      <c r="J239" s="79"/>
      <c r="K239" s="81"/>
      <c r="L239" s="585"/>
      <c r="M239" s="77" t="s">
        <v>29</v>
      </c>
      <c r="N239" s="78">
        <v>1000</v>
      </c>
      <c r="O239" s="78">
        <v>0</v>
      </c>
      <c r="P239" s="78">
        <v>0</v>
      </c>
      <c r="Q239" s="79" t="s">
        <v>38</v>
      </c>
      <c r="R239" s="79" t="s">
        <v>38</v>
      </c>
      <c r="S239" s="80" t="s">
        <v>38</v>
      </c>
      <c r="T239" s="79"/>
      <c r="U239" s="81"/>
      <c r="V239" s="585"/>
      <c r="W239" s="77" t="s">
        <v>29</v>
      </c>
      <c r="X239" s="78">
        <v>1000</v>
      </c>
      <c r="Y239" s="78">
        <v>70</v>
      </c>
      <c r="Z239" s="78">
        <v>0</v>
      </c>
      <c r="AA239" s="79" t="s">
        <v>38</v>
      </c>
      <c r="AB239" s="79" t="s">
        <v>38</v>
      </c>
      <c r="AC239" s="80" t="s">
        <v>38</v>
      </c>
      <c r="AD239" s="558"/>
      <c r="AE239" s="585"/>
      <c r="AF239" s="77" t="s">
        <v>29</v>
      </c>
      <c r="AG239" s="78"/>
      <c r="AH239" s="78"/>
      <c r="AI239" s="78"/>
      <c r="AJ239" s="79"/>
      <c r="AK239" s="79"/>
      <c r="AL239" s="80"/>
      <c r="AM239" s="180"/>
      <c r="AN239" s="179"/>
    </row>
    <row r="240" spans="1:40" x14ac:dyDescent="0.25">
      <c r="A240" s="82"/>
      <c r="B240" s="879"/>
      <c r="C240" s="83" t="s">
        <v>30</v>
      </c>
      <c r="D240" s="84">
        <v>1000</v>
      </c>
      <c r="E240" s="78">
        <v>20</v>
      </c>
      <c r="F240" s="78">
        <v>0</v>
      </c>
      <c r="G240" s="79" t="s">
        <v>38</v>
      </c>
      <c r="H240" s="79" t="s">
        <v>38</v>
      </c>
      <c r="I240" s="80" t="s">
        <v>38</v>
      </c>
      <c r="J240" s="85"/>
      <c r="K240" s="86"/>
      <c r="L240" s="586"/>
      <c r="M240" s="83" t="s">
        <v>30</v>
      </c>
      <c r="N240" s="84">
        <v>1000</v>
      </c>
      <c r="O240" s="78">
        <v>180</v>
      </c>
      <c r="P240" s="78">
        <v>0</v>
      </c>
      <c r="Q240" s="79" t="s">
        <v>38</v>
      </c>
      <c r="R240" s="79" t="s">
        <v>38</v>
      </c>
      <c r="S240" s="80" t="s">
        <v>38</v>
      </c>
      <c r="T240" s="79"/>
      <c r="U240" s="81"/>
      <c r="V240" s="586"/>
      <c r="W240" s="83" t="s">
        <v>30</v>
      </c>
      <c r="X240" s="78">
        <v>1000</v>
      </c>
      <c r="Y240" s="78">
        <v>60</v>
      </c>
      <c r="Z240" s="78">
        <v>0</v>
      </c>
      <c r="AA240" s="79" t="s">
        <v>38</v>
      </c>
      <c r="AB240" s="79" t="s">
        <v>38</v>
      </c>
      <c r="AC240" s="80" t="s">
        <v>38</v>
      </c>
      <c r="AD240" s="558"/>
      <c r="AE240" s="586"/>
      <c r="AF240" s="83" t="s">
        <v>30</v>
      </c>
      <c r="AG240" s="78"/>
      <c r="AH240" s="78"/>
      <c r="AI240" s="78"/>
      <c r="AJ240" s="79"/>
      <c r="AK240" s="79"/>
      <c r="AL240" s="80"/>
      <c r="AM240" s="181"/>
      <c r="AN240" s="182"/>
    </row>
    <row r="241" spans="1:40" ht="21.75" thickBot="1" x14ac:dyDescent="0.3">
      <c r="A241" s="88"/>
      <c r="B241" s="880"/>
      <c r="C241" s="89"/>
      <c r="D241" s="90">
        <f>SUM(D229:D240)</f>
        <v>12000</v>
      </c>
      <c r="E241" s="90">
        <f>SUM(E229:E240)</f>
        <v>900</v>
      </c>
      <c r="F241" s="90">
        <f>SUM(F229:F240)</f>
        <v>0</v>
      </c>
      <c r="G241" s="91"/>
      <c r="H241" s="91"/>
      <c r="I241" s="92"/>
      <c r="J241" s="91"/>
      <c r="K241" s="93"/>
      <c r="L241" s="612"/>
      <c r="M241" s="89"/>
      <c r="N241" s="90">
        <f>SUM(N228:N240)</f>
        <v>24000</v>
      </c>
      <c r="O241" s="90">
        <f>SUM(O228:O240)</f>
        <v>1090</v>
      </c>
      <c r="P241" s="90">
        <f>SUM(P228:P240)</f>
        <v>23620</v>
      </c>
      <c r="Q241" s="91"/>
      <c r="R241" s="91"/>
      <c r="S241" s="91"/>
      <c r="T241" s="91"/>
      <c r="U241" s="93"/>
      <c r="V241" s="612"/>
      <c r="W241" s="89"/>
      <c r="X241" s="90">
        <f>SUM(X228:X240)</f>
        <v>36000</v>
      </c>
      <c r="Y241" s="90">
        <f>SUM(Y228:Y240)</f>
        <v>2470</v>
      </c>
      <c r="Z241" s="90">
        <f>SUM(Z228:Z240)</f>
        <v>23620</v>
      </c>
      <c r="AA241" s="91"/>
      <c r="AB241" s="91"/>
      <c r="AC241" s="91"/>
      <c r="AD241" s="91"/>
      <c r="AE241" s="612"/>
      <c r="AF241" s="89"/>
      <c r="AG241" s="90">
        <f>SUM(AG228:AG240)</f>
        <v>42000</v>
      </c>
      <c r="AH241" s="90">
        <f>SUM(AH228:AH240)</f>
        <v>2230</v>
      </c>
      <c r="AI241" s="90">
        <f>SUM(AI228:AI240)</f>
        <v>23620</v>
      </c>
      <c r="AJ241" s="91"/>
      <c r="AK241" s="91"/>
      <c r="AL241" s="91"/>
      <c r="AM241" s="90"/>
      <c r="AN241" s="91"/>
    </row>
  </sheetData>
  <sheetProtection algorithmName="SHA-512" hashValue="hjPXnSSD2GWp2W9hxfCt+w2EZxE6FFBgM5PsnBkup3rHVh7vwMUA7af2jM2ocFCOBBJiCF0McNlgDnUjtRdHzQ==" saltValue="RJ5ztsyH2x+Wqy/ZpEqWyw==" spinCount="100000" sheet="1" objects="1" scenarios="1" selectLockedCells="1" selectUnlockedCells="1"/>
  <mergeCells count="16">
    <mergeCell ref="B185:B196"/>
    <mergeCell ref="B200:B211"/>
    <mergeCell ref="B215:B226"/>
    <mergeCell ref="B230:B241"/>
    <mergeCell ref="B95:B106"/>
    <mergeCell ref="B110:B121"/>
    <mergeCell ref="B125:B136"/>
    <mergeCell ref="B140:B151"/>
    <mergeCell ref="B155:B166"/>
    <mergeCell ref="B170:B181"/>
    <mergeCell ref="B80:B91"/>
    <mergeCell ref="B5:B16"/>
    <mergeCell ref="B20:B31"/>
    <mergeCell ref="B35:B46"/>
    <mergeCell ref="B50:B61"/>
    <mergeCell ref="B65:B76"/>
  </mergeCells>
  <pageMargins left="0.39370078740157483" right="0" top="0.11811023622047245" bottom="0.11811023622047245" header="0" footer="0"/>
  <pageSetup paperSize="9" scale="29" orientation="landscape" r:id="rId1"/>
  <rowBreaks count="3" manualBreakCount="3">
    <brk id="61" max="37" man="1"/>
    <brk id="121" max="37" man="1"/>
    <brk id="181" max="3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O242"/>
  <sheetViews>
    <sheetView view="pageBreakPreview" topLeftCell="K1" zoomScale="58" zoomScaleNormal="55" zoomScaleSheetLayoutView="58" workbookViewId="0">
      <pane ySplit="1" topLeftCell="A2" activePane="bottomLeft" state="frozen"/>
      <selection pane="bottomLeft" activeCell="AO216" sqref="AO216"/>
    </sheetView>
  </sheetViews>
  <sheetFormatPr defaultRowHeight="23.25" x14ac:dyDescent="0.25"/>
  <cols>
    <col min="1" max="1" width="8.42578125" style="109" customWidth="1"/>
    <col min="2" max="2" width="9.7109375" style="109" customWidth="1"/>
    <col min="3" max="3" width="7.7109375" style="63" customWidth="1"/>
    <col min="4" max="4" width="16.28515625" style="94" customWidth="1"/>
    <col min="5" max="5" width="14.85546875" style="63" customWidth="1"/>
    <col min="6" max="6" width="16.28515625" style="63" customWidth="1"/>
    <col min="7" max="8" width="7" style="63" bestFit="1" customWidth="1"/>
    <col min="9" max="9" width="14.42578125" style="63" bestFit="1" customWidth="1"/>
    <col min="10" max="10" width="12.7109375" style="63" bestFit="1" customWidth="1"/>
    <col min="11" max="11" width="12.28515625" style="63" customWidth="1"/>
    <col min="12" max="12" width="1.85546875" style="63" customWidth="1"/>
    <col min="13" max="13" width="7.42578125" style="63" bestFit="1" customWidth="1"/>
    <col min="14" max="14" width="16.7109375" style="94" customWidth="1"/>
    <col min="15" max="15" width="14.85546875" style="63" bestFit="1" customWidth="1"/>
    <col min="16" max="16" width="16.7109375" style="63" bestFit="1" customWidth="1"/>
    <col min="17" max="17" width="7.28515625" style="63" bestFit="1" customWidth="1"/>
    <col min="18" max="18" width="7.5703125" style="63" bestFit="1" customWidth="1"/>
    <col min="19" max="19" width="14.140625" style="63" bestFit="1" customWidth="1"/>
    <col min="20" max="20" width="12.140625" style="63" bestFit="1" customWidth="1"/>
    <col min="21" max="21" width="12.28515625" style="63" customWidth="1"/>
    <col min="22" max="22" width="1.42578125" style="63" customWidth="1"/>
    <col min="23" max="23" width="6.85546875" style="63" bestFit="1" customWidth="1"/>
    <col min="24" max="24" width="16.7109375" style="94" customWidth="1"/>
    <col min="25" max="25" width="14.85546875" style="63" customWidth="1"/>
    <col min="26" max="26" width="16.7109375" style="63" bestFit="1" customWidth="1"/>
    <col min="27" max="27" width="8.7109375" style="63" bestFit="1" customWidth="1"/>
    <col min="28" max="28" width="7.5703125" style="63" bestFit="1" customWidth="1"/>
    <col min="29" max="29" width="14.7109375" style="63" bestFit="1" customWidth="1"/>
    <col min="30" max="30" width="17.42578125" style="63" bestFit="1" customWidth="1"/>
    <col min="31" max="31" width="1.85546875" style="63" customWidth="1"/>
    <col min="32" max="32" width="6.85546875" style="63" bestFit="1" customWidth="1"/>
    <col min="33" max="33" width="16.7109375" style="94" customWidth="1"/>
    <col min="34" max="34" width="14.85546875" style="63" customWidth="1"/>
    <col min="35" max="35" width="16.7109375" style="63" bestFit="1" customWidth="1"/>
    <col min="36" max="36" width="8.7109375" style="63" bestFit="1" customWidth="1"/>
    <col min="37" max="37" width="7.5703125" style="63" bestFit="1" customWidth="1"/>
    <col min="38" max="38" width="14.7109375" style="63" bestFit="1" customWidth="1"/>
    <col min="39" max="39" width="14.7109375" style="63" customWidth="1"/>
    <col min="40" max="40" width="17.7109375" style="7" bestFit="1" customWidth="1"/>
    <col min="41" max="41" width="23.140625" style="1" customWidth="1"/>
    <col min="42" max="16384" width="9.140625" style="63"/>
  </cols>
  <sheetData>
    <row r="1" spans="1:41" ht="92.25" thickBot="1" x14ac:dyDescent="0.3">
      <c r="A1" s="117" t="s">
        <v>0</v>
      </c>
      <c r="B1" s="104" t="s">
        <v>1</v>
      </c>
      <c r="C1" s="58">
        <v>2020</v>
      </c>
      <c r="D1" s="96" t="s">
        <v>60</v>
      </c>
      <c r="E1" s="59" t="s">
        <v>39</v>
      </c>
      <c r="F1" s="60" t="s">
        <v>31</v>
      </c>
      <c r="G1" s="59" t="s">
        <v>34</v>
      </c>
      <c r="H1" s="59" t="s">
        <v>32</v>
      </c>
      <c r="I1" s="60" t="s">
        <v>33</v>
      </c>
      <c r="J1" s="60" t="s">
        <v>35</v>
      </c>
      <c r="K1" s="61" t="s">
        <v>36</v>
      </c>
      <c r="L1" s="582"/>
      <c r="M1" s="58">
        <v>2021</v>
      </c>
      <c r="N1" s="96" t="s">
        <v>60</v>
      </c>
      <c r="O1" s="59" t="s">
        <v>39</v>
      </c>
      <c r="P1" s="60" t="s">
        <v>31</v>
      </c>
      <c r="Q1" s="59" t="s">
        <v>34</v>
      </c>
      <c r="R1" s="59" t="s">
        <v>32</v>
      </c>
      <c r="S1" s="60" t="s">
        <v>33</v>
      </c>
      <c r="T1" s="60" t="s">
        <v>35</v>
      </c>
      <c r="U1" s="61" t="s">
        <v>36</v>
      </c>
      <c r="V1" s="582"/>
      <c r="W1" s="58">
        <v>2022</v>
      </c>
      <c r="X1" s="96" t="s">
        <v>60</v>
      </c>
      <c r="Y1" s="59" t="s">
        <v>39</v>
      </c>
      <c r="Z1" s="60" t="s">
        <v>31</v>
      </c>
      <c r="AA1" s="59" t="s">
        <v>34</v>
      </c>
      <c r="AB1" s="59" t="s">
        <v>32</v>
      </c>
      <c r="AC1" s="60" t="s">
        <v>33</v>
      </c>
      <c r="AD1" s="61" t="s">
        <v>36</v>
      </c>
      <c r="AE1" s="582"/>
      <c r="AF1" s="58">
        <v>2023</v>
      </c>
      <c r="AG1" s="96" t="s">
        <v>60</v>
      </c>
      <c r="AH1" s="59" t="s">
        <v>39</v>
      </c>
      <c r="AI1" s="60" t="s">
        <v>31</v>
      </c>
      <c r="AJ1" s="59" t="s">
        <v>34</v>
      </c>
      <c r="AK1" s="59" t="s">
        <v>32</v>
      </c>
      <c r="AL1" s="60" t="s">
        <v>33</v>
      </c>
      <c r="AM1" s="60"/>
      <c r="AN1" s="792" t="s">
        <v>35</v>
      </c>
      <c r="AO1" s="12" t="s">
        <v>36</v>
      </c>
    </row>
    <row r="2" spans="1:41" ht="23.25" customHeight="1" x14ac:dyDescent="0.25">
      <c r="B2" s="106"/>
      <c r="C2" s="65"/>
      <c r="D2" s="66"/>
      <c r="E2" s="66"/>
      <c r="F2" s="66"/>
      <c r="G2" s="67"/>
      <c r="H2" s="67"/>
      <c r="I2" s="68"/>
      <c r="J2" s="67"/>
      <c r="K2" s="67"/>
      <c r="L2" s="583"/>
      <c r="M2" s="67"/>
      <c r="N2" s="66"/>
      <c r="O2" s="66"/>
      <c r="P2" s="66"/>
      <c r="Q2" s="67"/>
      <c r="R2" s="67"/>
      <c r="S2" s="67"/>
      <c r="T2" s="67"/>
      <c r="U2" s="67"/>
      <c r="V2" s="583"/>
      <c r="W2" s="67"/>
      <c r="X2" s="66"/>
      <c r="Y2" s="66"/>
      <c r="Z2" s="66"/>
      <c r="AA2" s="67"/>
      <c r="AB2" s="67"/>
      <c r="AC2" s="67"/>
      <c r="AD2" s="67"/>
      <c r="AE2" s="583"/>
      <c r="AF2" s="67"/>
      <c r="AG2" s="66"/>
      <c r="AH2" s="66"/>
      <c r="AI2" s="66"/>
      <c r="AJ2" s="67"/>
      <c r="AK2" s="67"/>
      <c r="AL2" s="67"/>
      <c r="AM2" s="67"/>
      <c r="AN2" s="777"/>
      <c r="AO2" s="123"/>
    </row>
    <row r="3" spans="1:41" ht="23.25" customHeight="1" x14ac:dyDescent="0.25">
      <c r="B3" s="107"/>
      <c r="C3" s="70"/>
      <c r="D3" s="71"/>
      <c r="E3" s="72"/>
      <c r="F3" s="73"/>
      <c r="G3" s="72"/>
      <c r="H3" s="73"/>
      <c r="I3" s="73"/>
      <c r="J3" s="73"/>
      <c r="K3" s="74"/>
      <c r="L3" s="584"/>
      <c r="M3" s="75" t="s">
        <v>42</v>
      </c>
      <c r="N3" s="76">
        <f>D16</f>
        <v>12000</v>
      </c>
      <c r="O3" s="76">
        <f>E16</f>
        <v>290</v>
      </c>
      <c r="P3" s="76">
        <f>F16</f>
        <v>12000</v>
      </c>
      <c r="Q3" s="72"/>
      <c r="R3" s="73"/>
      <c r="S3" s="73"/>
      <c r="T3" s="73"/>
      <c r="U3" s="74"/>
      <c r="V3" s="584"/>
      <c r="W3" s="75" t="s">
        <v>42</v>
      </c>
      <c r="X3" s="76">
        <f>N16</f>
        <v>24000</v>
      </c>
      <c r="Y3" s="76">
        <f>O16</f>
        <v>740</v>
      </c>
      <c r="Z3" s="76">
        <f>P16</f>
        <v>24000</v>
      </c>
      <c r="AA3" s="72"/>
      <c r="AB3" s="73"/>
      <c r="AC3" s="73"/>
      <c r="AD3" s="73"/>
      <c r="AE3" s="584"/>
      <c r="AF3" s="75" t="s">
        <v>42</v>
      </c>
      <c r="AG3" s="76">
        <f>X16</f>
        <v>35500</v>
      </c>
      <c r="AH3" s="76">
        <f>Y16</f>
        <v>740</v>
      </c>
      <c r="AI3" s="76">
        <f>Z16</f>
        <v>35500</v>
      </c>
      <c r="AJ3" s="72"/>
      <c r="AK3" s="73"/>
      <c r="AL3" s="73"/>
      <c r="AM3" s="73"/>
      <c r="AN3" s="776" t="s">
        <v>221</v>
      </c>
      <c r="AO3" s="183" t="s">
        <v>36</v>
      </c>
    </row>
    <row r="4" spans="1:41" ht="23.25" customHeight="1" x14ac:dyDescent="0.25">
      <c r="A4" s="97" t="s">
        <v>13</v>
      </c>
      <c r="B4" s="105">
        <v>49</v>
      </c>
      <c r="C4" s="77" t="s">
        <v>19</v>
      </c>
      <c r="D4" s="78">
        <v>1000</v>
      </c>
      <c r="E4" s="78">
        <f>E5+10</f>
        <v>10</v>
      </c>
      <c r="F4" s="78">
        <v>0</v>
      </c>
      <c r="G4" s="79" t="s">
        <v>38</v>
      </c>
      <c r="H4" s="79" t="s">
        <v>38</v>
      </c>
      <c r="I4" s="80" t="s">
        <v>38</v>
      </c>
      <c r="J4" s="79"/>
      <c r="K4" s="81"/>
      <c r="L4" s="585"/>
      <c r="M4" s="77" t="s">
        <v>19</v>
      </c>
      <c r="N4" s="78">
        <v>1000</v>
      </c>
      <c r="O4" s="78">
        <f t="shared" ref="O4:O11" si="0">O5+10</f>
        <v>90</v>
      </c>
      <c r="P4" s="78">
        <v>0</v>
      </c>
      <c r="Q4" s="79" t="s">
        <v>38</v>
      </c>
      <c r="R4" s="79" t="s">
        <v>38</v>
      </c>
      <c r="S4" s="80" t="s">
        <v>38</v>
      </c>
      <c r="T4" s="79"/>
      <c r="U4" s="81"/>
      <c r="V4" s="585"/>
      <c r="W4" s="77" t="s">
        <v>19</v>
      </c>
      <c r="X4" s="78">
        <v>1000</v>
      </c>
      <c r="Y4" s="78">
        <v>0</v>
      </c>
      <c r="Z4" s="78">
        <v>11500</v>
      </c>
      <c r="AA4" s="79" t="s">
        <v>38</v>
      </c>
      <c r="AB4" s="79">
        <v>1895</v>
      </c>
      <c r="AC4" s="80">
        <v>44589</v>
      </c>
      <c r="AD4" s="651"/>
      <c r="AE4" s="585"/>
      <c r="AF4" s="77" t="s">
        <v>19</v>
      </c>
      <c r="AG4" s="78">
        <v>1000</v>
      </c>
      <c r="AH4" s="78"/>
      <c r="AI4" s="78">
        <v>11000</v>
      </c>
      <c r="AJ4" s="79" t="s">
        <v>936</v>
      </c>
      <c r="AK4" s="79">
        <v>3242</v>
      </c>
      <c r="AL4" s="80">
        <v>44931</v>
      </c>
      <c r="AM4" s="651"/>
      <c r="AN4" s="177">
        <f>AG16+AH16-AI16</f>
        <v>740</v>
      </c>
      <c r="AO4" s="178" t="s">
        <v>980</v>
      </c>
    </row>
    <row r="5" spans="1:41" x14ac:dyDescent="0.25">
      <c r="A5" s="120"/>
      <c r="B5" s="904" t="s">
        <v>273</v>
      </c>
      <c r="C5" s="77" t="s">
        <v>20</v>
      </c>
      <c r="D5" s="78">
        <v>1000</v>
      </c>
      <c r="E5" s="78">
        <v>0</v>
      </c>
      <c r="F5" s="78">
        <v>2000</v>
      </c>
      <c r="G5" s="79" t="s">
        <v>38</v>
      </c>
      <c r="H5" s="79">
        <v>62</v>
      </c>
      <c r="I5" s="80">
        <v>43869</v>
      </c>
      <c r="J5" s="79"/>
      <c r="K5" s="81"/>
      <c r="L5" s="585"/>
      <c r="M5" s="77" t="s">
        <v>20</v>
      </c>
      <c r="N5" s="78">
        <v>1000</v>
      </c>
      <c r="O5" s="78">
        <f t="shared" si="0"/>
        <v>80</v>
      </c>
      <c r="P5" s="78">
        <v>0</v>
      </c>
      <c r="Q5" s="79" t="s">
        <v>38</v>
      </c>
      <c r="R5" s="79" t="s">
        <v>38</v>
      </c>
      <c r="S5" s="80" t="s">
        <v>38</v>
      </c>
      <c r="T5" s="79"/>
      <c r="U5" s="81"/>
      <c r="V5" s="585"/>
      <c r="W5" s="77" t="s">
        <v>20</v>
      </c>
      <c r="X5" s="78">
        <v>1000</v>
      </c>
      <c r="Y5" s="78">
        <v>0</v>
      </c>
      <c r="Z5" s="78">
        <v>0</v>
      </c>
      <c r="AA5" s="79" t="s">
        <v>38</v>
      </c>
      <c r="AB5" s="79" t="s">
        <v>38</v>
      </c>
      <c r="AC5" s="80" t="s">
        <v>38</v>
      </c>
      <c r="AD5" s="558"/>
      <c r="AE5" s="585"/>
      <c r="AF5" s="77" t="s">
        <v>20</v>
      </c>
      <c r="AG5" s="78">
        <v>1000</v>
      </c>
      <c r="AH5" s="78"/>
      <c r="AI5" s="78"/>
      <c r="AJ5" s="79"/>
      <c r="AK5" s="79"/>
      <c r="AL5" s="80"/>
      <c r="AM5" s="558"/>
      <c r="AN5" s="180"/>
      <c r="AO5" s="179"/>
    </row>
    <row r="6" spans="1:41" x14ac:dyDescent="0.25">
      <c r="A6" s="120"/>
      <c r="B6" s="904"/>
      <c r="C6" s="77" t="s">
        <v>21</v>
      </c>
      <c r="D6" s="78">
        <v>1000</v>
      </c>
      <c r="E6" s="78">
        <f t="shared" ref="E6:E11" si="1">E7+10</f>
        <v>70</v>
      </c>
      <c r="F6" s="78">
        <v>0</v>
      </c>
      <c r="G6" s="79" t="s">
        <v>38</v>
      </c>
      <c r="H6" s="79" t="s">
        <v>38</v>
      </c>
      <c r="I6" s="80" t="s">
        <v>38</v>
      </c>
      <c r="J6" s="79"/>
      <c r="K6" s="81"/>
      <c r="L6" s="585"/>
      <c r="M6" s="77" t="s">
        <v>21</v>
      </c>
      <c r="N6" s="78">
        <v>1000</v>
      </c>
      <c r="O6" s="78">
        <f t="shared" si="0"/>
        <v>70</v>
      </c>
      <c r="P6" s="78">
        <v>0</v>
      </c>
      <c r="Q6" s="79" t="s">
        <v>38</v>
      </c>
      <c r="R6" s="79" t="s">
        <v>38</v>
      </c>
      <c r="S6" s="80" t="s">
        <v>38</v>
      </c>
      <c r="T6" s="79"/>
      <c r="U6" s="81"/>
      <c r="V6" s="585"/>
      <c r="W6" s="77" t="s">
        <v>21</v>
      </c>
      <c r="X6" s="78">
        <v>1000</v>
      </c>
      <c r="Y6" s="78">
        <v>0</v>
      </c>
      <c r="Z6" s="78">
        <v>0</v>
      </c>
      <c r="AA6" s="79" t="s">
        <v>38</v>
      </c>
      <c r="AB6" s="79" t="s">
        <v>38</v>
      </c>
      <c r="AC6" s="80" t="s">
        <v>38</v>
      </c>
      <c r="AD6" s="558"/>
      <c r="AE6" s="585"/>
      <c r="AF6" s="77" t="s">
        <v>21</v>
      </c>
      <c r="AG6" s="78">
        <v>1000</v>
      </c>
      <c r="AH6" s="78"/>
      <c r="AI6" s="78"/>
      <c r="AJ6" s="79"/>
      <c r="AK6" s="79"/>
      <c r="AL6" s="80"/>
      <c r="AM6" s="558"/>
      <c r="AN6" s="180"/>
      <c r="AO6" s="179" t="s">
        <v>987</v>
      </c>
    </row>
    <row r="7" spans="1:41" x14ac:dyDescent="0.25">
      <c r="A7" s="120"/>
      <c r="B7" s="904"/>
      <c r="C7" s="77" t="s">
        <v>22</v>
      </c>
      <c r="D7" s="78">
        <v>1000</v>
      </c>
      <c r="E7" s="78">
        <f t="shared" si="1"/>
        <v>60</v>
      </c>
      <c r="F7" s="78">
        <v>0</v>
      </c>
      <c r="G7" s="79" t="s">
        <v>38</v>
      </c>
      <c r="H7" s="79" t="s">
        <v>38</v>
      </c>
      <c r="I7" s="80" t="s">
        <v>38</v>
      </c>
      <c r="J7" s="79"/>
      <c r="K7" s="81"/>
      <c r="L7" s="585"/>
      <c r="M7" s="77" t="s">
        <v>22</v>
      </c>
      <c r="N7" s="78">
        <v>1000</v>
      </c>
      <c r="O7" s="78">
        <f t="shared" si="0"/>
        <v>60</v>
      </c>
      <c r="P7" s="78">
        <v>0</v>
      </c>
      <c r="Q7" s="79" t="s">
        <v>38</v>
      </c>
      <c r="R7" s="79" t="s">
        <v>38</v>
      </c>
      <c r="S7" s="80" t="s">
        <v>38</v>
      </c>
      <c r="T7" s="79"/>
      <c r="U7" s="81"/>
      <c r="V7" s="585"/>
      <c r="W7" s="77" t="s">
        <v>22</v>
      </c>
      <c r="X7" s="78">
        <v>1000</v>
      </c>
      <c r="Y7" s="78">
        <v>0</v>
      </c>
      <c r="Z7" s="78">
        <v>0</v>
      </c>
      <c r="AA7" s="79" t="s">
        <v>38</v>
      </c>
      <c r="AB7" s="79" t="s">
        <v>38</v>
      </c>
      <c r="AC7" s="80" t="s">
        <v>38</v>
      </c>
      <c r="AD7" s="558"/>
      <c r="AE7" s="585"/>
      <c r="AF7" s="77" t="s">
        <v>22</v>
      </c>
      <c r="AG7" s="78">
        <v>1000</v>
      </c>
      <c r="AH7" s="78"/>
      <c r="AI7" s="78"/>
      <c r="AJ7" s="79"/>
      <c r="AK7" s="79"/>
      <c r="AL7" s="80"/>
      <c r="AM7" s="558"/>
      <c r="AN7" s="180"/>
      <c r="AO7" s="179"/>
    </row>
    <row r="8" spans="1:41" x14ac:dyDescent="0.25">
      <c r="A8" s="120"/>
      <c r="B8" s="904"/>
      <c r="C8" s="77" t="s">
        <v>23</v>
      </c>
      <c r="D8" s="78">
        <v>1000</v>
      </c>
      <c r="E8" s="78">
        <f t="shared" si="1"/>
        <v>50</v>
      </c>
      <c r="F8" s="78">
        <v>0</v>
      </c>
      <c r="G8" s="79" t="s">
        <v>38</v>
      </c>
      <c r="H8" s="79" t="s">
        <v>38</v>
      </c>
      <c r="I8" s="80" t="s">
        <v>38</v>
      </c>
      <c r="J8" s="79"/>
      <c r="K8" s="81"/>
      <c r="L8" s="585"/>
      <c r="M8" s="77" t="s">
        <v>23</v>
      </c>
      <c r="N8" s="78">
        <v>1000</v>
      </c>
      <c r="O8" s="78">
        <f t="shared" si="0"/>
        <v>50</v>
      </c>
      <c r="P8" s="78">
        <v>0</v>
      </c>
      <c r="Q8" s="79" t="s">
        <v>38</v>
      </c>
      <c r="R8" s="79" t="s">
        <v>38</v>
      </c>
      <c r="S8" s="80" t="s">
        <v>38</v>
      </c>
      <c r="T8" s="79"/>
      <c r="U8" s="81"/>
      <c r="V8" s="585"/>
      <c r="W8" s="77" t="s">
        <v>23</v>
      </c>
      <c r="X8" s="78">
        <v>1000</v>
      </c>
      <c r="Y8" s="78">
        <v>0</v>
      </c>
      <c r="Z8" s="78">
        <v>0</v>
      </c>
      <c r="AA8" s="79" t="s">
        <v>38</v>
      </c>
      <c r="AB8" s="79" t="s">
        <v>38</v>
      </c>
      <c r="AC8" s="80" t="s">
        <v>38</v>
      </c>
      <c r="AD8" s="558"/>
      <c r="AE8" s="585"/>
      <c r="AF8" s="77" t="s">
        <v>23</v>
      </c>
      <c r="AG8" s="78">
        <v>1000</v>
      </c>
      <c r="AH8" s="78"/>
      <c r="AI8" s="78"/>
      <c r="AJ8" s="79"/>
      <c r="AK8" s="79"/>
      <c r="AL8" s="80"/>
      <c r="AM8" s="558"/>
      <c r="AN8" s="180"/>
      <c r="AO8" s="179"/>
    </row>
    <row r="9" spans="1:41" x14ac:dyDescent="0.25">
      <c r="A9" s="120"/>
      <c r="B9" s="904"/>
      <c r="C9" s="77" t="s">
        <v>24</v>
      </c>
      <c r="D9" s="78">
        <v>1000</v>
      </c>
      <c r="E9" s="78">
        <f t="shared" si="1"/>
        <v>40</v>
      </c>
      <c r="F9" s="78">
        <v>0</v>
      </c>
      <c r="G9" s="79" t="s">
        <v>38</v>
      </c>
      <c r="H9" s="79" t="s">
        <v>38</v>
      </c>
      <c r="I9" s="80" t="s">
        <v>38</v>
      </c>
      <c r="J9" s="79"/>
      <c r="K9" s="81"/>
      <c r="L9" s="585"/>
      <c r="M9" s="77" t="s">
        <v>24</v>
      </c>
      <c r="N9" s="78">
        <v>1000</v>
      </c>
      <c r="O9" s="78">
        <f t="shared" si="0"/>
        <v>40</v>
      </c>
      <c r="P9" s="78">
        <v>0</v>
      </c>
      <c r="Q9" s="79" t="s">
        <v>38</v>
      </c>
      <c r="R9" s="79" t="s">
        <v>38</v>
      </c>
      <c r="S9" s="80" t="s">
        <v>38</v>
      </c>
      <c r="T9" s="79"/>
      <c r="U9" s="81"/>
      <c r="V9" s="585"/>
      <c r="W9" s="77" t="s">
        <v>24</v>
      </c>
      <c r="X9" s="78">
        <v>1000</v>
      </c>
      <c r="Y9" s="78">
        <v>0</v>
      </c>
      <c r="Z9" s="78">
        <v>0</v>
      </c>
      <c r="AA9" s="79" t="s">
        <v>38</v>
      </c>
      <c r="AB9" s="79" t="s">
        <v>38</v>
      </c>
      <c r="AC9" s="80" t="s">
        <v>38</v>
      </c>
      <c r="AD9" s="558"/>
      <c r="AE9" s="585"/>
      <c r="AF9" s="77" t="s">
        <v>24</v>
      </c>
      <c r="AG9" s="78">
        <v>1000</v>
      </c>
      <c r="AH9" s="78"/>
      <c r="AI9" s="78"/>
      <c r="AJ9" s="79"/>
      <c r="AK9" s="79"/>
      <c r="AL9" s="80"/>
      <c r="AM9" s="558"/>
      <c r="AN9" s="180"/>
      <c r="AO9" s="179"/>
    </row>
    <row r="10" spans="1:41" x14ac:dyDescent="0.25">
      <c r="A10" s="120"/>
      <c r="B10" s="904"/>
      <c r="C10" s="77" t="s">
        <v>25</v>
      </c>
      <c r="D10" s="78">
        <v>1000</v>
      </c>
      <c r="E10" s="78">
        <f t="shared" si="1"/>
        <v>30</v>
      </c>
      <c r="F10" s="78">
        <v>0</v>
      </c>
      <c r="G10" s="79" t="s">
        <v>38</v>
      </c>
      <c r="H10" s="79" t="s">
        <v>38</v>
      </c>
      <c r="I10" s="80" t="s">
        <v>38</v>
      </c>
      <c r="J10" s="79"/>
      <c r="K10" s="81"/>
      <c r="L10" s="585"/>
      <c r="M10" s="77" t="s">
        <v>25</v>
      </c>
      <c r="N10" s="78">
        <v>1000</v>
      </c>
      <c r="O10" s="78">
        <f t="shared" si="0"/>
        <v>30</v>
      </c>
      <c r="P10" s="78">
        <v>0</v>
      </c>
      <c r="Q10" s="79" t="s">
        <v>38</v>
      </c>
      <c r="R10" s="79" t="s">
        <v>38</v>
      </c>
      <c r="S10" s="80" t="s">
        <v>38</v>
      </c>
      <c r="T10" s="79"/>
      <c r="U10" s="81"/>
      <c r="V10" s="585"/>
      <c r="W10" s="77" t="s">
        <v>25</v>
      </c>
      <c r="X10" s="78">
        <v>1000</v>
      </c>
      <c r="Y10" s="78">
        <v>0</v>
      </c>
      <c r="Z10" s="78">
        <v>0</v>
      </c>
      <c r="AA10" s="79" t="s">
        <v>38</v>
      </c>
      <c r="AB10" s="79" t="s">
        <v>38</v>
      </c>
      <c r="AC10" s="80" t="s">
        <v>38</v>
      </c>
      <c r="AD10" s="558"/>
      <c r="AE10" s="585"/>
      <c r="AF10" s="77" t="s">
        <v>25</v>
      </c>
      <c r="AG10" s="78">
        <v>1000</v>
      </c>
      <c r="AH10" s="78"/>
      <c r="AI10" s="78"/>
      <c r="AJ10" s="79"/>
      <c r="AK10" s="79"/>
      <c r="AL10" s="80"/>
      <c r="AM10" s="558"/>
      <c r="AN10" s="180"/>
      <c r="AO10" s="179"/>
    </row>
    <row r="11" spans="1:41" x14ac:dyDescent="0.25">
      <c r="A11" s="120"/>
      <c r="B11" s="904"/>
      <c r="C11" s="77" t="s">
        <v>26</v>
      </c>
      <c r="D11" s="78">
        <v>1000</v>
      </c>
      <c r="E11" s="78">
        <f t="shared" si="1"/>
        <v>20</v>
      </c>
      <c r="F11" s="78">
        <v>0</v>
      </c>
      <c r="G11" s="79" t="s">
        <v>38</v>
      </c>
      <c r="H11" s="79" t="s">
        <v>38</v>
      </c>
      <c r="I11" s="80" t="s">
        <v>38</v>
      </c>
      <c r="J11" s="79"/>
      <c r="K11" s="81"/>
      <c r="L11" s="585"/>
      <c r="M11" s="77" t="s">
        <v>26</v>
      </c>
      <c r="N11" s="78">
        <v>1000</v>
      </c>
      <c r="O11" s="78">
        <f t="shared" si="0"/>
        <v>20</v>
      </c>
      <c r="P11" s="78">
        <v>0</v>
      </c>
      <c r="Q11" s="79" t="s">
        <v>38</v>
      </c>
      <c r="R11" s="79" t="s">
        <v>38</v>
      </c>
      <c r="S11" s="80" t="s">
        <v>38</v>
      </c>
      <c r="T11" s="79"/>
      <c r="U11" s="81"/>
      <c r="V11" s="585"/>
      <c r="W11" s="77" t="s">
        <v>26</v>
      </c>
      <c r="X11" s="78">
        <v>1000</v>
      </c>
      <c r="Y11" s="78">
        <v>0</v>
      </c>
      <c r="Z11" s="78">
        <v>0</v>
      </c>
      <c r="AA11" s="79" t="s">
        <v>38</v>
      </c>
      <c r="AB11" s="79" t="s">
        <v>38</v>
      </c>
      <c r="AC11" s="80" t="s">
        <v>38</v>
      </c>
      <c r="AD11" s="558"/>
      <c r="AE11" s="585"/>
      <c r="AF11" s="77" t="s">
        <v>26</v>
      </c>
      <c r="AG11" s="78">
        <v>1000</v>
      </c>
      <c r="AH11" s="78"/>
      <c r="AI11" s="78"/>
      <c r="AJ11" s="79"/>
      <c r="AK11" s="79"/>
      <c r="AL11" s="80"/>
      <c r="AM11" s="558"/>
      <c r="AN11" s="180"/>
      <c r="AO11" s="179"/>
    </row>
    <row r="12" spans="1:41" x14ac:dyDescent="0.25">
      <c r="A12" s="120"/>
      <c r="B12" s="904"/>
      <c r="C12" s="77" t="s">
        <v>27</v>
      </c>
      <c r="D12" s="78">
        <v>1000</v>
      </c>
      <c r="E12" s="78">
        <f>E13+10</f>
        <v>10</v>
      </c>
      <c r="F12" s="78">
        <v>0</v>
      </c>
      <c r="G12" s="79" t="s">
        <v>38</v>
      </c>
      <c r="H12" s="79" t="s">
        <v>38</v>
      </c>
      <c r="I12" s="80" t="s">
        <v>38</v>
      </c>
      <c r="J12" s="79"/>
      <c r="K12" s="81"/>
      <c r="L12" s="585"/>
      <c r="M12" s="77" t="s">
        <v>27</v>
      </c>
      <c r="N12" s="78">
        <v>1000</v>
      </c>
      <c r="O12" s="78">
        <f>O13+10</f>
        <v>10</v>
      </c>
      <c r="P12" s="78">
        <v>0</v>
      </c>
      <c r="Q12" s="79" t="s">
        <v>38</v>
      </c>
      <c r="R12" s="79" t="s">
        <v>38</v>
      </c>
      <c r="S12" s="80" t="s">
        <v>38</v>
      </c>
      <c r="T12" s="79"/>
      <c r="U12" s="81"/>
      <c r="V12" s="585"/>
      <c r="W12" s="77" t="s">
        <v>27</v>
      </c>
      <c r="X12" s="78">
        <v>1000</v>
      </c>
      <c r="Y12" s="78">
        <v>0</v>
      </c>
      <c r="Z12" s="78">
        <v>0</v>
      </c>
      <c r="AA12" s="79" t="s">
        <v>38</v>
      </c>
      <c r="AB12" s="79" t="s">
        <v>38</v>
      </c>
      <c r="AC12" s="80" t="s">
        <v>38</v>
      </c>
      <c r="AD12" s="558"/>
      <c r="AE12" s="585"/>
      <c r="AF12" s="77" t="s">
        <v>27</v>
      </c>
      <c r="AG12" s="78">
        <v>1000</v>
      </c>
      <c r="AH12" s="78"/>
      <c r="AI12" s="78"/>
      <c r="AJ12" s="79"/>
      <c r="AK12" s="79"/>
      <c r="AL12" s="80"/>
      <c r="AM12" s="558"/>
      <c r="AN12" s="180"/>
      <c r="AO12" s="179"/>
    </row>
    <row r="13" spans="1:41" x14ac:dyDescent="0.25">
      <c r="A13" s="120"/>
      <c r="B13" s="904"/>
      <c r="C13" s="77" t="s">
        <v>28</v>
      </c>
      <c r="D13" s="78">
        <v>1000</v>
      </c>
      <c r="E13" s="78">
        <v>0</v>
      </c>
      <c r="F13" s="78">
        <v>10000</v>
      </c>
      <c r="G13" s="79" t="s">
        <v>38</v>
      </c>
      <c r="H13" s="79">
        <v>518</v>
      </c>
      <c r="I13" s="80">
        <v>44110</v>
      </c>
      <c r="J13" s="79"/>
      <c r="K13" s="81"/>
      <c r="L13" s="585"/>
      <c r="M13" s="77" t="s">
        <v>28</v>
      </c>
      <c r="N13" s="78">
        <v>1000</v>
      </c>
      <c r="O13" s="78">
        <v>0</v>
      </c>
      <c r="P13" s="78">
        <v>12000</v>
      </c>
      <c r="Q13" s="79" t="s">
        <v>38</v>
      </c>
      <c r="R13" s="79">
        <v>1328</v>
      </c>
      <c r="S13" s="80">
        <v>44470</v>
      </c>
      <c r="T13" s="79"/>
      <c r="U13" s="81"/>
      <c r="V13" s="585"/>
      <c r="W13" s="77" t="s">
        <v>28</v>
      </c>
      <c r="X13" s="78">
        <v>1000</v>
      </c>
      <c r="Y13" s="78">
        <v>0</v>
      </c>
      <c r="Z13" s="78">
        <v>0</v>
      </c>
      <c r="AA13" s="79" t="s">
        <v>38</v>
      </c>
      <c r="AB13" s="79" t="s">
        <v>38</v>
      </c>
      <c r="AC13" s="80" t="s">
        <v>38</v>
      </c>
      <c r="AD13" s="558"/>
      <c r="AE13" s="585"/>
      <c r="AF13" s="77" t="s">
        <v>28</v>
      </c>
      <c r="AG13" s="78">
        <v>1000</v>
      </c>
      <c r="AH13" s="78"/>
      <c r="AI13" s="78"/>
      <c r="AJ13" s="79"/>
      <c r="AK13" s="79"/>
      <c r="AL13" s="80"/>
      <c r="AM13" s="558"/>
      <c r="AN13" s="180"/>
      <c r="AO13" s="179"/>
    </row>
    <row r="14" spans="1:41" x14ac:dyDescent="0.25">
      <c r="A14" s="120"/>
      <c r="B14" s="904"/>
      <c r="C14" s="77" t="s">
        <v>29</v>
      </c>
      <c r="D14" s="78">
        <v>1000</v>
      </c>
      <c r="E14" s="78">
        <v>0</v>
      </c>
      <c r="F14" s="78">
        <v>0</v>
      </c>
      <c r="G14" s="79" t="s">
        <v>38</v>
      </c>
      <c r="H14" s="79" t="s">
        <v>38</v>
      </c>
      <c r="I14" s="80" t="s">
        <v>38</v>
      </c>
      <c r="J14" s="79"/>
      <c r="K14" s="81"/>
      <c r="L14" s="585"/>
      <c r="M14" s="77" t="s">
        <v>29</v>
      </c>
      <c r="N14" s="78">
        <v>1000</v>
      </c>
      <c r="O14" s="78">
        <v>0</v>
      </c>
      <c r="P14" s="78">
        <v>0</v>
      </c>
      <c r="Q14" s="79" t="s">
        <v>38</v>
      </c>
      <c r="R14" s="79" t="s">
        <v>38</v>
      </c>
      <c r="S14" s="80" t="s">
        <v>38</v>
      </c>
      <c r="T14" s="79"/>
      <c r="U14" s="81"/>
      <c r="V14" s="585"/>
      <c r="W14" s="77" t="s">
        <v>29</v>
      </c>
      <c r="X14" s="78">
        <v>1000</v>
      </c>
      <c r="Y14" s="78">
        <v>0</v>
      </c>
      <c r="Z14" s="78">
        <v>0</v>
      </c>
      <c r="AA14" s="79" t="s">
        <v>38</v>
      </c>
      <c r="AB14" s="79" t="s">
        <v>38</v>
      </c>
      <c r="AC14" s="80" t="s">
        <v>38</v>
      </c>
      <c r="AD14" s="558"/>
      <c r="AE14" s="585"/>
      <c r="AF14" s="77" t="s">
        <v>29</v>
      </c>
      <c r="AG14" s="78">
        <v>1000</v>
      </c>
      <c r="AH14" s="78"/>
      <c r="AI14" s="78"/>
      <c r="AJ14" s="79"/>
      <c r="AK14" s="79"/>
      <c r="AL14" s="80"/>
      <c r="AM14" s="558"/>
      <c r="AN14" s="180"/>
      <c r="AO14" s="179"/>
    </row>
    <row r="15" spans="1:41" ht="23.25" customHeight="1" x14ac:dyDescent="0.25">
      <c r="A15" s="120"/>
      <c r="B15" s="904"/>
      <c r="C15" s="83" t="s">
        <v>30</v>
      </c>
      <c r="D15" s="84">
        <v>1000</v>
      </c>
      <c r="E15" s="78">
        <v>0</v>
      </c>
      <c r="F15" s="78">
        <v>0</v>
      </c>
      <c r="G15" s="79" t="s">
        <v>38</v>
      </c>
      <c r="H15" s="79" t="s">
        <v>38</v>
      </c>
      <c r="I15" s="80" t="s">
        <v>38</v>
      </c>
      <c r="J15" s="79"/>
      <c r="K15" s="81"/>
      <c r="L15" s="586"/>
      <c r="M15" s="83" t="s">
        <v>30</v>
      </c>
      <c r="N15" s="84">
        <v>1000</v>
      </c>
      <c r="O15" s="78">
        <v>0</v>
      </c>
      <c r="P15" s="78">
        <v>0</v>
      </c>
      <c r="Q15" s="79" t="s">
        <v>38</v>
      </c>
      <c r="R15" s="79" t="s">
        <v>38</v>
      </c>
      <c r="S15" s="80" t="s">
        <v>38</v>
      </c>
      <c r="T15" s="79"/>
      <c r="U15" s="81"/>
      <c r="V15" s="586"/>
      <c r="W15" s="83" t="s">
        <v>30</v>
      </c>
      <c r="X15" s="48">
        <v>500</v>
      </c>
      <c r="Y15" s="78">
        <v>0</v>
      </c>
      <c r="Z15" s="78">
        <v>0</v>
      </c>
      <c r="AA15" s="79" t="s">
        <v>38</v>
      </c>
      <c r="AB15" s="79" t="s">
        <v>38</v>
      </c>
      <c r="AC15" s="80" t="s">
        <v>38</v>
      </c>
      <c r="AD15" s="558"/>
      <c r="AE15" s="586"/>
      <c r="AF15" s="83" t="s">
        <v>30</v>
      </c>
      <c r="AG15" s="48"/>
      <c r="AH15" s="78"/>
      <c r="AI15" s="78"/>
      <c r="AJ15" s="79"/>
      <c r="AK15" s="79"/>
      <c r="AL15" s="80"/>
      <c r="AM15" s="558"/>
      <c r="AN15" s="181"/>
      <c r="AO15" s="182"/>
    </row>
    <row r="16" spans="1:41" ht="23.25" customHeight="1" x14ac:dyDescent="0.25">
      <c r="A16" s="121"/>
      <c r="B16" s="905"/>
      <c r="C16" s="89"/>
      <c r="D16" s="90">
        <f>SUM(D4:D15)</f>
        <v>12000</v>
      </c>
      <c r="E16" s="90">
        <f>SUM(E4:E15)</f>
        <v>290</v>
      </c>
      <c r="F16" s="90">
        <f>SUM(F4:F15)</f>
        <v>12000</v>
      </c>
      <c r="G16" s="91"/>
      <c r="H16" s="91"/>
      <c r="I16" s="92"/>
      <c r="J16" s="91"/>
      <c r="K16" s="93"/>
      <c r="L16" s="587"/>
      <c r="M16" s="89"/>
      <c r="N16" s="90">
        <f>SUM(N3:N15)</f>
        <v>24000</v>
      </c>
      <c r="O16" s="90">
        <f>SUM(O3:O15)</f>
        <v>740</v>
      </c>
      <c r="P16" s="90">
        <f>SUM(P3:P15)</f>
        <v>24000</v>
      </c>
      <c r="Q16" s="91"/>
      <c r="R16" s="91"/>
      <c r="S16" s="91"/>
      <c r="T16" s="91"/>
      <c r="U16" s="93"/>
      <c r="V16" s="587"/>
      <c r="W16" s="89"/>
      <c r="X16" s="90">
        <f>SUM(X3:X15)</f>
        <v>35500</v>
      </c>
      <c r="Y16" s="90">
        <f>SUM(Y3:Y15)</f>
        <v>740</v>
      </c>
      <c r="Z16" s="90">
        <f>SUM(Z3:Z15)</f>
        <v>35500</v>
      </c>
      <c r="AA16" s="91"/>
      <c r="AB16" s="91"/>
      <c r="AC16" s="91"/>
      <c r="AD16" s="91"/>
      <c r="AE16" s="587"/>
      <c r="AF16" s="89"/>
      <c r="AG16" s="90">
        <f>SUM(AG3:AG15)</f>
        <v>46500</v>
      </c>
      <c r="AH16" s="90">
        <f>SUM(AH3:AH15)</f>
        <v>740</v>
      </c>
      <c r="AI16" s="90">
        <f>SUM(AI3:AI15)</f>
        <v>46500</v>
      </c>
      <c r="AJ16" s="91"/>
      <c r="AK16" s="91"/>
      <c r="AL16" s="91"/>
      <c r="AM16" s="91"/>
      <c r="AN16" s="90"/>
      <c r="AO16" s="91"/>
    </row>
    <row r="17" spans="1:41" ht="23.25" customHeight="1" x14ac:dyDescent="0.25">
      <c r="B17" s="106"/>
      <c r="C17" s="65"/>
      <c r="D17" s="66"/>
      <c r="E17" s="66"/>
      <c r="F17" s="66"/>
      <c r="G17" s="67"/>
      <c r="H17" s="67"/>
      <c r="I17" s="68"/>
      <c r="J17" s="67"/>
      <c r="K17" s="67"/>
      <c r="L17" s="588"/>
      <c r="M17" s="67"/>
      <c r="N17" s="66"/>
      <c r="O17" s="66"/>
      <c r="P17" s="66"/>
      <c r="Q17" s="67"/>
      <c r="R17" s="67"/>
      <c r="S17" s="67"/>
      <c r="T17" s="67"/>
      <c r="U17" s="67"/>
      <c r="V17" s="588"/>
      <c r="W17" s="67"/>
      <c r="X17" s="66"/>
      <c r="Y17" s="66"/>
      <c r="Z17" s="66"/>
      <c r="AA17" s="67"/>
      <c r="AB17" s="67"/>
      <c r="AC17" s="67"/>
      <c r="AD17" s="67"/>
      <c r="AE17" s="588"/>
      <c r="AF17" s="67"/>
      <c r="AG17" s="66"/>
      <c r="AH17" s="66"/>
      <c r="AI17" s="66"/>
      <c r="AJ17" s="67"/>
      <c r="AK17" s="67"/>
      <c r="AL17" s="67"/>
      <c r="AM17" s="67"/>
      <c r="AN17" s="777"/>
      <c r="AO17" s="123"/>
    </row>
    <row r="18" spans="1:41" x14ac:dyDescent="0.25">
      <c r="B18" s="107"/>
      <c r="C18" s="70"/>
      <c r="D18" s="71"/>
      <c r="E18" s="72"/>
      <c r="F18" s="73"/>
      <c r="G18" s="72"/>
      <c r="H18" s="73"/>
      <c r="I18" s="73"/>
      <c r="J18" s="73"/>
      <c r="K18" s="74"/>
      <c r="L18" s="584"/>
      <c r="M18" s="75" t="s">
        <v>42</v>
      </c>
      <c r="N18" s="76">
        <f>D31</f>
        <v>11500</v>
      </c>
      <c r="O18" s="76">
        <f>E31</f>
        <v>10</v>
      </c>
      <c r="P18" s="76">
        <f>F31</f>
        <v>11500</v>
      </c>
      <c r="Q18" s="72"/>
      <c r="R18" s="73"/>
      <c r="S18" s="73"/>
      <c r="T18" s="73"/>
      <c r="U18" s="74"/>
      <c r="V18" s="584"/>
      <c r="W18" s="75" t="s">
        <v>42</v>
      </c>
      <c r="X18" s="76">
        <f>N31</f>
        <v>23000</v>
      </c>
      <c r="Y18" s="76">
        <f>O31</f>
        <v>10</v>
      </c>
      <c r="Z18" s="76">
        <f>P31</f>
        <v>23000</v>
      </c>
      <c r="AA18" s="72"/>
      <c r="AB18" s="73"/>
      <c r="AC18" s="73"/>
      <c r="AD18" s="73"/>
      <c r="AE18" s="584"/>
      <c r="AF18" s="75" t="s">
        <v>42</v>
      </c>
      <c r="AG18" s="76">
        <f>X31</f>
        <v>34500</v>
      </c>
      <c r="AH18" s="76">
        <f>Y31</f>
        <v>10</v>
      </c>
      <c r="AI18" s="76">
        <f>Z31</f>
        <v>34500</v>
      </c>
      <c r="AJ18" s="72"/>
      <c r="AK18" s="73"/>
      <c r="AL18" s="73"/>
      <c r="AM18" s="73"/>
      <c r="AN18" s="776" t="s">
        <v>221</v>
      </c>
      <c r="AO18" s="183" t="s">
        <v>36</v>
      </c>
    </row>
    <row r="19" spans="1:41" x14ac:dyDescent="0.25">
      <c r="A19" s="97" t="s">
        <v>13</v>
      </c>
      <c r="B19" s="105">
        <v>50</v>
      </c>
      <c r="C19" s="77" t="s">
        <v>19</v>
      </c>
      <c r="D19" s="78">
        <v>1000</v>
      </c>
      <c r="E19" s="78">
        <v>10</v>
      </c>
      <c r="F19" s="78">
        <v>0</v>
      </c>
      <c r="G19" s="79" t="s">
        <v>38</v>
      </c>
      <c r="H19" s="79" t="s">
        <v>38</v>
      </c>
      <c r="I19" s="80" t="s">
        <v>38</v>
      </c>
      <c r="J19" s="79"/>
      <c r="K19" s="81"/>
      <c r="L19" s="585"/>
      <c r="M19" s="77" t="s">
        <v>19</v>
      </c>
      <c r="N19" s="78">
        <v>1000</v>
      </c>
      <c r="O19" s="78">
        <v>0</v>
      </c>
      <c r="P19" s="78">
        <v>11500</v>
      </c>
      <c r="Q19" s="79" t="s">
        <v>38</v>
      </c>
      <c r="R19" s="79">
        <v>792</v>
      </c>
      <c r="S19" s="80">
        <v>44227</v>
      </c>
      <c r="T19" s="79"/>
      <c r="U19" s="81"/>
      <c r="V19" s="585"/>
      <c r="W19" s="77" t="s">
        <v>19</v>
      </c>
      <c r="X19" s="78">
        <v>1000</v>
      </c>
      <c r="Y19" s="78">
        <v>0</v>
      </c>
      <c r="Z19" s="78">
        <v>11500</v>
      </c>
      <c r="AA19" s="79" t="s">
        <v>38</v>
      </c>
      <c r="AB19" s="79">
        <v>1852</v>
      </c>
      <c r="AC19" s="80">
        <v>44573</v>
      </c>
      <c r="AD19" s="651"/>
      <c r="AE19" s="585"/>
      <c r="AF19" s="77" t="s">
        <v>19</v>
      </c>
      <c r="AG19" s="78">
        <v>1000</v>
      </c>
      <c r="AH19" s="78"/>
      <c r="AI19" s="78">
        <v>3000</v>
      </c>
      <c r="AJ19" s="79" t="s">
        <v>47</v>
      </c>
      <c r="AK19" s="79">
        <v>3229</v>
      </c>
      <c r="AL19" s="80">
        <v>44930</v>
      </c>
      <c r="AM19" s="651"/>
      <c r="AN19" s="177">
        <f>AG31+AH31-AI31</f>
        <v>-490</v>
      </c>
      <c r="AO19" s="178" t="s">
        <v>980</v>
      </c>
    </row>
    <row r="20" spans="1:41" x14ac:dyDescent="0.25">
      <c r="A20" s="120"/>
      <c r="B20" s="904" t="s">
        <v>277</v>
      </c>
      <c r="C20" s="77" t="s">
        <v>20</v>
      </c>
      <c r="D20" s="78">
        <v>1000</v>
      </c>
      <c r="E20" s="78">
        <v>0</v>
      </c>
      <c r="F20" s="78">
        <v>11500</v>
      </c>
      <c r="G20" s="79" t="s">
        <v>38</v>
      </c>
      <c r="H20" s="79">
        <v>46</v>
      </c>
      <c r="I20" s="80">
        <v>43863</v>
      </c>
      <c r="J20" s="79"/>
      <c r="K20" s="81"/>
      <c r="L20" s="585"/>
      <c r="M20" s="77" t="s">
        <v>20</v>
      </c>
      <c r="N20" s="78">
        <v>1000</v>
      </c>
      <c r="O20" s="78">
        <v>0</v>
      </c>
      <c r="P20" s="78">
        <v>0</v>
      </c>
      <c r="Q20" s="79" t="s">
        <v>38</v>
      </c>
      <c r="R20" s="79" t="s">
        <v>38</v>
      </c>
      <c r="S20" s="80" t="s">
        <v>38</v>
      </c>
      <c r="T20" s="79"/>
      <c r="U20" s="81"/>
      <c r="V20" s="585"/>
      <c r="W20" s="77" t="s">
        <v>20</v>
      </c>
      <c r="X20" s="78">
        <v>1000</v>
      </c>
      <c r="Y20" s="78">
        <v>0</v>
      </c>
      <c r="Z20" s="78">
        <v>0</v>
      </c>
      <c r="AA20" s="79" t="s">
        <v>38</v>
      </c>
      <c r="AB20" s="79" t="s">
        <v>38</v>
      </c>
      <c r="AC20" s="80" t="s">
        <v>38</v>
      </c>
      <c r="AD20" s="558"/>
      <c r="AE20" s="585"/>
      <c r="AF20" s="77" t="s">
        <v>20</v>
      </c>
      <c r="AG20" s="78">
        <v>1000</v>
      </c>
      <c r="AH20" s="78"/>
      <c r="AI20" s="78">
        <v>8500</v>
      </c>
      <c r="AJ20" s="79" t="s">
        <v>47</v>
      </c>
      <c r="AK20" s="79">
        <v>3300</v>
      </c>
      <c r="AL20" s="80">
        <v>44936</v>
      </c>
      <c r="AM20" s="558"/>
      <c r="AN20" s="180"/>
      <c r="AO20" s="179"/>
    </row>
    <row r="21" spans="1:41" x14ac:dyDescent="0.25">
      <c r="A21" s="120"/>
      <c r="B21" s="904"/>
      <c r="C21" s="77" t="s">
        <v>21</v>
      </c>
      <c r="D21" s="78">
        <v>1000</v>
      </c>
      <c r="E21" s="78">
        <v>0</v>
      </c>
      <c r="F21" s="78">
        <v>0</v>
      </c>
      <c r="G21" s="79" t="s">
        <v>38</v>
      </c>
      <c r="H21" s="79" t="s">
        <v>38</v>
      </c>
      <c r="I21" s="80" t="s">
        <v>38</v>
      </c>
      <c r="J21" s="79"/>
      <c r="K21" s="81"/>
      <c r="L21" s="585"/>
      <c r="M21" s="77" t="s">
        <v>21</v>
      </c>
      <c r="N21" s="78">
        <v>1000</v>
      </c>
      <c r="O21" s="78">
        <v>0</v>
      </c>
      <c r="P21" s="78">
        <v>0</v>
      </c>
      <c r="Q21" s="79" t="s">
        <v>38</v>
      </c>
      <c r="R21" s="79" t="s">
        <v>38</v>
      </c>
      <c r="S21" s="80" t="s">
        <v>38</v>
      </c>
      <c r="T21" s="79"/>
      <c r="U21" s="81"/>
      <c r="V21" s="585"/>
      <c r="W21" s="77" t="s">
        <v>21</v>
      </c>
      <c r="X21" s="78">
        <v>1000</v>
      </c>
      <c r="Y21" s="78">
        <v>0</v>
      </c>
      <c r="Z21" s="78">
        <v>0</v>
      </c>
      <c r="AA21" s="79" t="s">
        <v>38</v>
      </c>
      <c r="AB21" s="79" t="s">
        <v>38</v>
      </c>
      <c r="AC21" s="80" t="s">
        <v>38</v>
      </c>
      <c r="AD21" s="558"/>
      <c r="AE21" s="585"/>
      <c r="AF21" s="77" t="s">
        <v>21</v>
      </c>
      <c r="AG21" s="78">
        <v>1000</v>
      </c>
      <c r="AH21" s="78"/>
      <c r="AI21" s="78"/>
      <c r="AJ21" s="79"/>
      <c r="AK21" s="79"/>
      <c r="AL21" s="80"/>
      <c r="AM21" s="558"/>
      <c r="AN21" s="180"/>
      <c r="AO21" s="179"/>
    </row>
    <row r="22" spans="1:41" x14ac:dyDescent="0.25">
      <c r="A22" s="120"/>
      <c r="B22" s="904"/>
      <c r="C22" s="77" t="s">
        <v>22</v>
      </c>
      <c r="D22" s="78">
        <v>1000</v>
      </c>
      <c r="E22" s="78">
        <v>0</v>
      </c>
      <c r="F22" s="78">
        <v>0</v>
      </c>
      <c r="G22" s="79" t="s">
        <v>38</v>
      </c>
      <c r="H22" s="79" t="s">
        <v>38</v>
      </c>
      <c r="I22" s="80" t="s">
        <v>38</v>
      </c>
      <c r="J22" s="79"/>
      <c r="K22" s="81"/>
      <c r="L22" s="585"/>
      <c r="M22" s="77" t="s">
        <v>22</v>
      </c>
      <c r="N22" s="78">
        <v>1000</v>
      </c>
      <c r="O22" s="78">
        <v>0</v>
      </c>
      <c r="P22" s="78">
        <v>0</v>
      </c>
      <c r="Q22" s="79" t="s">
        <v>38</v>
      </c>
      <c r="R22" s="79" t="s">
        <v>38</v>
      </c>
      <c r="S22" s="80" t="s">
        <v>38</v>
      </c>
      <c r="T22" s="79"/>
      <c r="U22" s="81"/>
      <c r="V22" s="585"/>
      <c r="W22" s="77" t="s">
        <v>22</v>
      </c>
      <c r="X22" s="78">
        <v>1000</v>
      </c>
      <c r="Y22" s="78">
        <v>0</v>
      </c>
      <c r="Z22" s="78">
        <v>0</v>
      </c>
      <c r="AA22" s="79" t="s">
        <v>38</v>
      </c>
      <c r="AB22" s="79" t="s">
        <v>38</v>
      </c>
      <c r="AC22" s="80" t="s">
        <v>38</v>
      </c>
      <c r="AD22" s="558"/>
      <c r="AE22" s="585"/>
      <c r="AF22" s="77" t="s">
        <v>22</v>
      </c>
      <c r="AG22" s="78">
        <v>1000</v>
      </c>
      <c r="AH22" s="78"/>
      <c r="AI22" s="78"/>
      <c r="AJ22" s="79"/>
      <c r="AK22" s="79"/>
      <c r="AL22" s="80"/>
      <c r="AM22" s="558"/>
      <c r="AN22" s="180" t="s">
        <v>985</v>
      </c>
      <c r="AO22" s="179"/>
    </row>
    <row r="23" spans="1:41" x14ac:dyDescent="0.25">
      <c r="A23" s="120"/>
      <c r="B23" s="904"/>
      <c r="C23" s="77" t="s">
        <v>23</v>
      </c>
      <c r="D23" s="78">
        <v>1000</v>
      </c>
      <c r="E23" s="78">
        <v>0</v>
      </c>
      <c r="F23" s="78">
        <v>0</v>
      </c>
      <c r="G23" s="79" t="s">
        <v>38</v>
      </c>
      <c r="H23" s="79" t="s">
        <v>38</v>
      </c>
      <c r="I23" s="80" t="s">
        <v>38</v>
      </c>
      <c r="J23" s="79"/>
      <c r="K23" s="81"/>
      <c r="L23" s="585"/>
      <c r="M23" s="77" t="s">
        <v>23</v>
      </c>
      <c r="N23" s="78">
        <v>1000</v>
      </c>
      <c r="O23" s="78">
        <v>0</v>
      </c>
      <c r="P23" s="78">
        <v>0</v>
      </c>
      <c r="Q23" s="79" t="s">
        <v>38</v>
      </c>
      <c r="R23" s="79" t="s">
        <v>38</v>
      </c>
      <c r="S23" s="80" t="s">
        <v>38</v>
      </c>
      <c r="T23" s="79"/>
      <c r="U23" s="81"/>
      <c r="V23" s="585"/>
      <c r="W23" s="77" t="s">
        <v>23</v>
      </c>
      <c r="X23" s="78">
        <v>1000</v>
      </c>
      <c r="Y23" s="78">
        <v>0</v>
      </c>
      <c r="Z23" s="78">
        <v>0</v>
      </c>
      <c r="AA23" s="79" t="s">
        <v>38</v>
      </c>
      <c r="AB23" s="79" t="s">
        <v>38</v>
      </c>
      <c r="AC23" s="80" t="s">
        <v>38</v>
      </c>
      <c r="AD23" s="558"/>
      <c r="AE23" s="585"/>
      <c r="AF23" s="77" t="s">
        <v>23</v>
      </c>
      <c r="AG23" s="78">
        <v>1000</v>
      </c>
      <c r="AH23" s="78"/>
      <c r="AI23" s="78"/>
      <c r="AJ23" s="79"/>
      <c r="AK23" s="79"/>
      <c r="AL23" s="80"/>
      <c r="AM23" s="558"/>
      <c r="AN23" s="180"/>
      <c r="AO23" s="179"/>
    </row>
    <row r="24" spans="1:41" x14ac:dyDescent="0.25">
      <c r="A24" s="120"/>
      <c r="B24" s="904"/>
      <c r="C24" s="77" t="s">
        <v>24</v>
      </c>
      <c r="D24" s="78">
        <v>1000</v>
      </c>
      <c r="E24" s="78">
        <v>0</v>
      </c>
      <c r="F24" s="78">
        <v>0</v>
      </c>
      <c r="G24" s="79" t="s">
        <v>38</v>
      </c>
      <c r="H24" s="79" t="s">
        <v>38</v>
      </c>
      <c r="I24" s="80" t="s">
        <v>38</v>
      </c>
      <c r="J24" s="79"/>
      <c r="K24" s="81"/>
      <c r="L24" s="585"/>
      <c r="M24" s="77" t="s">
        <v>24</v>
      </c>
      <c r="N24" s="78">
        <v>1000</v>
      </c>
      <c r="O24" s="78">
        <v>0</v>
      </c>
      <c r="P24" s="78">
        <v>0</v>
      </c>
      <c r="Q24" s="79" t="s">
        <v>38</v>
      </c>
      <c r="R24" s="79" t="s">
        <v>38</v>
      </c>
      <c r="S24" s="80" t="s">
        <v>38</v>
      </c>
      <c r="T24" s="79"/>
      <c r="U24" s="81"/>
      <c r="V24" s="585"/>
      <c r="W24" s="77" t="s">
        <v>24</v>
      </c>
      <c r="X24" s="78">
        <v>1000</v>
      </c>
      <c r="Y24" s="78">
        <v>0</v>
      </c>
      <c r="Z24" s="78">
        <v>0</v>
      </c>
      <c r="AA24" s="79" t="s">
        <v>38</v>
      </c>
      <c r="AB24" s="79" t="s">
        <v>38</v>
      </c>
      <c r="AC24" s="80" t="s">
        <v>38</v>
      </c>
      <c r="AD24" s="558"/>
      <c r="AE24" s="585"/>
      <c r="AF24" s="77" t="s">
        <v>24</v>
      </c>
      <c r="AG24" s="78">
        <v>1000</v>
      </c>
      <c r="AH24" s="78"/>
      <c r="AI24" s="78"/>
      <c r="AJ24" s="79"/>
      <c r="AK24" s="79"/>
      <c r="AL24" s="80"/>
      <c r="AM24" s="558"/>
      <c r="AN24" s="180"/>
      <c r="AO24" s="179"/>
    </row>
    <row r="25" spans="1:41" x14ac:dyDescent="0.25">
      <c r="A25" s="120"/>
      <c r="B25" s="904"/>
      <c r="C25" s="77" t="s">
        <v>25</v>
      </c>
      <c r="D25" s="78">
        <v>1000</v>
      </c>
      <c r="E25" s="78">
        <v>0</v>
      </c>
      <c r="F25" s="78">
        <v>0</v>
      </c>
      <c r="G25" s="79" t="s">
        <v>38</v>
      </c>
      <c r="H25" s="79" t="s">
        <v>38</v>
      </c>
      <c r="I25" s="80" t="s">
        <v>38</v>
      </c>
      <c r="J25" s="79"/>
      <c r="K25" s="81"/>
      <c r="L25" s="585"/>
      <c r="M25" s="77" t="s">
        <v>25</v>
      </c>
      <c r="N25" s="78">
        <v>1000</v>
      </c>
      <c r="O25" s="78">
        <v>0</v>
      </c>
      <c r="P25" s="78">
        <v>0</v>
      </c>
      <c r="Q25" s="79" t="s">
        <v>38</v>
      </c>
      <c r="R25" s="79" t="s">
        <v>38</v>
      </c>
      <c r="S25" s="80" t="s">
        <v>38</v>
      </c>
      <c r="T25" s="79"/>
      <c r="U25" s="81"/>
      <c r="V25" s="585"/>
      <c r="W25" s="77" t="s">
        <v>25</v>
      </c>
      <c r="X25" s="78">
        <v>1000</v>
      </c>
      <c r="Y25" s="78">
        <v>0</v>
      </c>
      <c r="Z25" s="78">
        <v>0</v>
      </c>
      <c r="AA25" s="79" t="s">
        <v>38</v>
      </c>
      <c r="AB25" s="79" t="s">
        <v>38</v>
      </c>
      <c r="AC25" s="80" t="s">
        <v>38</v>
      </c>
      <c r="AD25" s="558"/>
      <c r="AE25" s="585"/>
      <c r="AF25" s="77" t="s">
        <v>25</v>
      </c>
      <c r="AG25" s="78">
        <v>1000</v>
      </c>
      <c r="AH25" s="78"/>
      <c r="AI25" s="78"/>
      <c r="AJ25" s="79"/>
      <c r="AK25" s="79"/>
      <c r="AL25" s="80"/>
      <c r="AM25" s="558"/>
      <c r="AN25" s="180"/>
      <c r="AO25" s="179"/>
    </row>
    <row r="26" spans="1:41" x14ac:dyDescent="0.25">
      <c r="A26" s="120"/>
      <c r="B26" s="904"/>
      <c r="C26" s="77" t="s">
        <v>26</v>
      </c>
      <c r="D26" s="78">
        <v>1000</v>
      </c>
      <c r="E26" s="78">
        <v>0</v>
      </c>
      <c r="F26" s="78">
        <v>0</v>
      </c>
      <c r="G26" s="79" t="s">
        <v>38</v>
      </c>
      <c r="H26" s="79" t="s">
        <v>38</v>
      </c>
      <c r="I26" s="80" t="s">
        <v>38</v>
      </c>
      <c r="J26" s="79"/>
      <c r="K26" s="81"/>
      <c r="L26" s="585"/>
      <c r="M26" s="77" t="s">
        <v>26</v>
      </c>
      <c r="N26" s="78">
        <v>1000</v>
      </c>
      <c r="O26" s="78">
        <v>0</v>
      </c>
      <c r="P26" s="78">
        <v>0</v>
      </c>
      <c r="Q26" s="79" t="s">
        <v>38</v>
      </c>
      <c r="R26" s="79" t="s">
        <v>38</v>
      </c>
      <c r="S26" s="80" t="s">
        <v>38</v>
      </c>
      <c r="T26" s="79"/>
      <c r="U26" s="81"/>
      <c r="V26" s="585"/>
      <c r="W26" s="77" t="s">
        <v>26</v>
      </c>
      <c r="X26" s="78">
        <v>1000</v>
      </c>
      <c r="Y26" s="78">
        <v>0</v>
      </c>
      <c r="Z26" s="78">
        <v>0</v>
      </c>
      <c r="AA26" s="79" t="s">
        <v>38</v>
      </c>
      <c r="AB26" s="79" t="s">
        <v>38</v>
      </c>
      <c r="AC26" s="80" t="s">
        <v>38</v>
      </c>
      <c r="AD26" s="558"/>
      <c r="AE26" s="585"/>
      <c r="AF26" s="77" t="s">
        <v>26</v>
      </c>
      <c r="AG26" s="78">
        <v>1000</v>
      </c>
      <c r="AH26" s="78"/>
      <c r="AI26" s="78"/>
      <c r="AJ26" s="79"/>
      <c r="AK26" s="79"/>
      <c r="AL26" s="80"/>
      <c r="AM26" s="558"/>
      <c r="AN26" s="180"/>
      <c r="AO26" s="179"/>
    </row>
    <row r="27" spans="1:41" x14ac:dyDescent="0.25">
      <c r="A27" s="120"/>
      <c r="B27" s="904"/>
      <c r="C27" s="77" t="s">
        <v>27</v>
      </c>
      <c r="D27" s="78">
        <v>1000</v>
      </c>
      <c r="E27" s="78">
        <v>0</v>
      </c>
      <c r="F27" s="78">
        <v>0</v>
      </c>
      <c r="G27" s="79" t="s">
        <v>38</v>
      </c>
      <c r="H27" s="79" t="s">
        <v>38</v>
      </c>
      <c r="I27" s="80" t="s">
        <v>38</v>
      </c>
      <c r="J27" s="79"/>
      <c r="K27" s="81"/>
      <c r="L27" s="585"/>
      <c r="M27" s="77" t="s">
        <v>27</v>
      </c>
      <c r="N27" s="78">
        <v>1000</v>
      </c>
      <c r="O27" s="78">
        <v>0</v>
      </c>
      <c r="P27" s="78">
        <v>0</v>
      </c>
      <c r="Q27" s="79" t="s">
        <v>38</v>
      </c>
      <c r="R27" s="79" t="s">
        <v>38</v>
      </c>
      <c r="S27" s="80" t="s">
        <v>38</v>
      </c>
      <c r="T27" s="79"/>
      <c r="U27" s="81"/>
      <c r="V27" s="585"/>
      <c r="W27" s="77" t="s">
        <v>27</v>
      </c>
      <c r="X27" s="78">
        <v>1000</v>
      </c>
      <c r="Y27" s="78">
        <v>0</v>
      </c>
      <c r="Z27" s="78">
        <v>0</v>
      </c>
      <c r="AA27" s="79" t="s">
        <v>38</v>
      </c>
      <c r="AB27" s="79" t="s">
        <v>38</v>
      </c>
      <c r="AC27" s="80" t="s">
        <v>38</v>
      </c>
      <c r="AD27" s="558"/>
      <c r="AE27" s="585"/>
      <c r="AF27" s="77" t="s">
        <v>27</v>
      </c>
      <c r="AG27" s="78">
        <v>1000</v>
      </c>
      <c r="AH27" s="78"/>
      <c r="AI27" s="78"/>
      <c r="AJ27" s="79"/>
      <c r="AK27" s="79"/>
      <c r="AL27" s="80"/>
      <c r="AM27" s="558"/>
      <c r="AN27" s="180"/>
      <c r="AO27" s="179"/>
    </row>
    <row r="28" spans="1:41" x14ac:dyDescent="0.25">
      <c r="A28" s="120"/>
      <c r="B28" s="904"/>
      <c r="C28" s="77" t="s">
        <v>28</v>
      </c>
      <c r="D28" s="78">
        <v>1000</v>
      </c>
      <c r="E28" s="78">
        <v>0</v>
      </c>
      <c r="F28" s="78">
        <v>0</v>
      </c>
      <c r="G28" s="79" t="s">
        <v>38</v>
      </c>
      <c r="H28" s="79" t="s">
        <v>38</v>
      </c>
      <c r="I28" s="80" t="s">
        <v>38</v>
      </c>
      <c r="J28" s="79"/>
      <c r="K28" s="81"/>
      <c r="L28" s="585"/>
      <c r="M28" s="77" t="s">
        <v>28</v>
      </c>
      <c r="N28" s="78">
        <v>1000</v>
      </c>
      <c r="O28" s="78">
        <v>0</v>
      </c>
      <c r="P28" s="78">
        <v>0</v>
      </c>
      <c r="Q28" s="79" t="s">
        <v>38</v>
      </c>
      <c r="R28" s="79" t="s">
        <v>38</v>
      </c>
      <c r="S28" s="80" t="s">
        <v>38</v>
      </c>
      <c r="T28" s="79"/>
      <c r="U28" s="81"/>
      <c r="V28" s="585"/>
      <c r="W28" s="77" t="s">
        <v>28</v>
      </c>
      <c r="X28" s="78">
        <v>1000</v>
      </c>
      <c r="Y28" s="78">
        <v>0</v>
      </c>
      <c r="Z28" s="78">
        <v>0</v>
      </c>
      <c r="AA28" s="79" t="s">
        <v>38</v>
      </c>
      <c r="AB28" s="79" t="s">
        <v>38</v>
      </c>
      <c r="AC28" s="80" t="s">
        <v>38</v>
      </c>
      <c r="AD28" s="558"/>
      <c r="AE28" s="585"/>
      <c r="AF28" s="77" t="s">
        <v>28</v>
      </c>
      <c r="AG28" s="78">
        <v>1000</v>
      </c>
      <c r="AH28" s="78"/>
      <c r="AI28" s="78"/>
      <c r="AJ28" s="79"/>
      <c r="AK28" s="79"/>
      <c r="AL28" s="80"/>
      <c r="AM28" s="558"/>
      <c r="AN28" s="180"/>
      <c r="AO28" s="179"/>
    </row>
    <row r="29" spans="1:41" x14ac:dyDescent="0.25">
      <c r="A29" s="120"/>
      <c r="B29" s="904"/>
      <c r="C29" s="77" t="s">
        <v>29</v>
      </c>
      <c r="D29" s="78">
        <v>1000</v>
      </c>
      <c r="E29" s="78">
        <v>0</v>
      </c>
      <c r="F29" s="78">
        <v>0</v>
      </c>
      <c r="G29" s="79" t="s">
        <v>38</v>
      </c>
      <c r="H29" s="79" t="s">
        <v>38</v>
      </c>
      <c r="I29" s="80" t="s">
        <v>38</v>
      </c>
      <c r="J29" s="79"/>
      <c r="K29" s="81"/>
      <c r="L29" s="585"/>
      <c r="M29" s="77" t="s">
        <v>29</v>
      </c>
      <c r="N29" s="78">
        <v>1000</v>
      </c>
      <c r="O29" s="78">
        <v>0</v>
      </c>
      <c r="P29" s="78">
        <v>0</v>
      </c>
      <c r="Q29" s="79" t="s">
        <v>38</v>
      </c>
      <c r="R29" s="79" t="s">
        <v>38</v>
      </c>
      <c r="S29" s="80" t="s">
        <v>38</v>
      </c>
      <c r="T29" s="79"/>
      <c r="U29" s="81"/>
      <c r="V29" s="585"/>
      <c r="W29" s="77" t="s">
        <v>29</v>
      </c>
      <c r="X29" s="78">
        <v>1000</v>
      </c>
      <c r="Y29" s="78">
        <v>0</v>
      </c>
      <c r="Z29" s="78">
        <v>0</v>
      </c>
      <c r="AA29" s="79" t="s">
        <v>38</v>
      </c>
      <c r="AB29" s="79" t="s">
        <v>38</v>
      </c>
      <c r="AC29" s="80" t="s">
        <v>38</v>
      </c>
      <c r="AD29" s="558"/>
      <c r="AE29" s="585"/>
      <c r="AF29" s="77" t="s">
        <v>29</v>
      </c>
      <c r="AG29" s="78">
        <v>1000</v>
      </c>
      <c r="AH29" s="78"/>
      <c r="AI29" s="78"/>
      <c r="AJ29" s="79"/>
      <c r="AK29" s="79"/>
      <c r="AL29" s="80"/>
      <c r="AM29" s="558"/>
      <c r="AN29" s="180"/>
      <c r="AO29" s="179"/>
    </row>
    <row r="30" spans="1:41" x14ac:dyDescent="0.25">
      <c r="A30" s="120"/>
      <c r="B30" s="904"/>
      <c r="C30" s="83" t="s">
        <v>30</v>
      </c>
      <c r="D30" s="42">
        <v>500</v>
      </c>
      <c r="E30" s="78">
        <v>0</v>
      </c>
      <c r="F30" s="78">
        <v>0</v>
      </c>
      <c r="G30" s="79" t="s">
        <v>38</v>
      </c>
      <c r="H30" s="79" t="s">
        <v>38</v>
      </c>
      <c r="I30" s="80" t="s">
        <v>38</v>
      </c>
      <c r="J30" s="85"/>
      <c r="K30" s="86"/>
      <c r="L30" s="586"/>
      <c r="M30" s="83" t="s">
        <v>30</v>
      </c>
      <c r="N30" s="42">
        <v>500</v>
      </c>
      <c r="O30" s="78">
        <v>0</v>
      </c>
      <c r="P30" s="78">
        <v>0</v>
      </c>
      <c r="Q30" s="79" t="s">
        <v>38</v>
      </c>
      <c r="R30" s="79" t="s">
        <v>38</v>
      </c>
      <c r="S30" s="80" t="s">
        <v>38</v>
      </c>
      <c r="T30" s="79"/>
      <c r="U30" s="81"/>
      <c r="V30" s="586"/>
      <c r="W30" s="83" t="s">
        <v>30</v>
      </c>
      <c r="X30" s="42">
        <v>500</v>
      </c>
      <c r="Y30" s="78">
        <v>0</v>
      </c>
      <c r="Z30" s="78">
        <v>0</v>
      </c>
      <c r="AA30" s="79" t="s">
        <v>38</v>
      </c>
      <c r="AB30" s="79" t="s">
        <v>38</v>
      </c>
      <c r="AC30" s="80" t="s">
        <v>38</v>
      </c>
      <c r="AD30" s="558"/>
      <c r="AE30" s="586"/>
      <c r="AF30" s="83" t="s">
        <v>30</v>
      </c>
      <c r="AG30" s="42"/>
      <c r="AH30" s="78"/>
      <c r="AI30" s="78"/>
      <c r="AJ30" s="79"/>
      <c r="AK30" s="79"/>
      <c r="AL30" s="80"/>
      <c r="AM30" s="558"/>
      <c r="AN30" s="181"/>
      <c r="AO30" s="182"/>
    </row>
    <row r="31" spans="1:41" x14ac:dyDescent="0.25">
      <c r="A31" s="121"/>
      <c r="B31" s="905"/>
      <c r="C31" s="89"/>
      <c r="D31" s="90">
        <f>SUM(D19:D30)</f>
        <v>11500</v>
      </c>
      <c r="E31" s="90">
        <f>SUM(E19:E30)</f>
        <v>10</v>
      </c>
      <c r="F31" s="90">
        <f>SUM(F19:F30)</f>
        <v>11500</v>
      </c>
      <c r="G31" s="91"/>
      <c r="H31" s="91"/>
      <c r="I31" s="92"/>
      <c r="J31" s="91"/>
      <c r="K31" s="93"/>
      <c r="L31" s="587"/>
      <c r="M31" s="89"/>
      <c r="N31" s="90">
        <f>SUM(N18:N30)</f>
        <v>23000</v>
      </c>
      <c r="O31" s="90">
        <f>SUM(O18:O30)</f>
        <v>10</v>
      </c>
      <c r="P31" s="90">
        <f>SUM(P18:P30)</f>
        <v>23000</v>
      </c>
      <c r="Q31" s="91"/>
      <c r="R31" s="91"/>
      <c r="S31" s="91"/>
      <c r="T31" s="91"/>
      <c r="U31" s="93"/>
      <c r="V31" s="587"/>
      <c r="W31" s="89"/>
      <c r="X31" s="90">
        <f>SUM(X18:X30)</f>
        <v>34500</v>
      </c>
      <c r="Y31" s="90">
        <f>SUM(Y18:Y30)</f>
        <v>10</v>
      </c>
      <c r="Z31" s="90">
        <f>SUM(Z18:Z30)</f>
        <v>34500</v>
      </c>
      <c r="AA31" s="91"/>
      <c r="AB31" s="91"/>
      <c r="AC31" s="91"/>
      <c r="AD31" s="91"/>
      <c r="AE31" s="587"/>
      <c r="AF31" s="89"/>
      <c r="AG31" s="90">
        <f>SUM(AG18:AG30)</f>
        <v>45500</v>
      </c>
      <c r="AH31" s="90">
        <f>SUM(AH18:AH30)</f>
        <v>10</v>
      </c>
      <c r="AI31" s="90">
        <f>SUM(AI18:AI30)</f>
        <v>46000</v>
      </c>
      <c r="AJ31" s="91"/>
      <c r="AK31" s="91"/>
      <c r="AL31" s="91"/>
      <c r="AM31" s="91"/>
      <c r="AN31" s="90"/>
      <c r="AO31" s="91"/>
    </row>
    <row r="32" spans="1:41" x14ac:dyDescent="0.25">
      <c r="B32" s="106"/>
      <c r="C32" s="65"/>
      <c r="D32" s="66"/>
      <c r="E32" s="66"/>
      <c r="F32" s="66"/>
      <c r="G32" s="67"/>
      <c r="H32" s="67"/>
      <c r="I32" s="68"/>
      <c r="J32" s="67"/>
      <c r="K32" s="67"/>
      <c r="L32" s="588"/>
      <c r="M32" s="67"/>
      <c r="N32" s="66"/>
      <c r="O32" s="66"/>
      <c r="P32" s="66"/>
      <c r="Q32" s="67"/>
      <c r="R32" s="67"/>
      <c r="S32" s="67"/>
      <c r="T32" s="67"/>
      <c r="U32" s="67"/>
      <c r="V32" s="588"/>
      <c r="W32" s="67"/>
      <c r="X32" s="66"/>
      <c r="Y32" s="66"/>
      <c r="Z32" s="66"/>
      <c r="AA32" s="67"/>
      <c r="AB32" s="67"/>
      <c r="AC32" s="67"/>
      <c r="AD32" s="67"/>
      <c r="AE32" s="588"/>
      <c r="AF32" s="67"/>
      <c r="AG32" s="66"/>
      <c r="AH32" s="66"/>
      <c r="AI32" s="66"/>
      <c r="AJ32" s="67"/>
      <c r="AK32" s="67"/>
      <c r="AL32" s="67"/>
      <c r="AM32" s="67"/>
      <c r="AN32" s="777"/>
      <c r="AO32" s="123"/>
    </row>
    <row r="33" spans="1:41" x14ac:dyDescent="0.25">
      <c r="B33" s="107"/>
      <c r="C33" s="70"/>
      <c r="D33" s="71"/>
      <c r="E33" s="72"/>
      <c r="F33" s="73"/>
      <c r="G33" s="72"/>
      <c r="H33" s="73"/>
      <c r="I33" s="73"/>
      <c r="J33" s="73"/>
      <c r="K33" s="74"/>
      <c r="L33" s="584"/>
      <c r="M33" s="75" t="s">
        <v>42</v>
      </c>
      <c r="N33" s="76">
        <f>D46</f>
        <v>12000</v>
      </c>
      <c r="O33" s="76">
        <f>E46</f>
        <v>10</v>
      </c>
      <c r="P33" s="76">
        <f>F46</f>
        <v>12000</v>
      </c>
      <c r="Q33" s="72"/>
      <c r="R33" s="73"/>
      <c r="S33" s="73"/>
      <c r="T33" s="73"/>
      <c r="U33" s="74"/>
      <c r="V33" s="584"/>
      <c r="W33" s="75" t="s">
        <v>42</v>
      </c>
      <c r="X33" s="76">
        <f>N46</f>
        <v>24000</v>
      </c>
      <c r="Y33" s="76">
        <f>O46</f>
        <v>10</v>
      </c>
      <c r="Z33" s="76">
        <f>P46</f>
        <v>24000</v>
      </c>
      <c r="AA33" s="72"/>
      <c r="AB33" s="73"/>
      <c r="AC33" s="73"/>
      <c r="AD33" s="73"/>
      <c r="AE33" s="584"/>
      <c r="AF33" s="75" t="s">
        <v>42</v>
      </c>
      <c r="AG33" s="76">
        <f>X46</f>
        <v>36000</v>
      </c>
      <c r="AH33" s="76">
        <f>Y46</f>
        <v>10</v>
      </c>
      <c r="AI33" s="76">
        <f>Z46</f>
        <v>36010</v>
      </c>
      <c r="AJ33" s="72"/>
      <c r="AK33" s="73"/>
      <c r="AL33" s="73"/>
      <c r="AM33" s="73"/>
      <c r="AN33" s="776" t="s">
        <v>221</v>
      </c>
      <c r="AO33" s="183" t="s">
        <v>36</v>
      </c>
    </row>
    <row r="34" spans="1:41" x14ac:dyDescent="0.25">
      <c r="A34" s="97" t="s">
        <v>13</v>
      </c>
      <c r="B34" s="105">
        <v>51</v>
      </c>
      <c r="C34" s="77" t="s">
        <v>19</v>
      </c>
      <c r="D34" s="78">
        <v>1000</v>
      </c>
      <c r="E34" s="78">
        <v>0</v>
      </c>
      <c r="F34" s="78">
        <v>1000</v>
      </c>
      <c r="G34" s="79" t="s">
        <v>38</v>
      </c>
      <c r="H34" s="79">
        <v>22</v>
      </c>
      <c r="I34" s="80">
        <v>43861</v>
      </c>
      <c r="J34" s="79"/>
      <c r="K34" s="81"/>
      <c r="L34" s="585"/>
      <c r="M34" s="77" t="s">
        <v>19</v>
      </c>
      <c r="N34" s="78">
        <v>1000</v>
      </c>
      <c r="O34" s="78">
        <v>0</v>
      </c>
      <c r="P34" s="78">
        <v>1000</v>
      </c>
      <c r="Q34" s="79" t="s">
        <v>38</v>
      </c>
      <c r="R34" s="79">
        <v>742</v>
      </c>
      <c r="S34" s="80">
        <v>44214</v>
      </c>
      <c r="T34" s="79"/>
      <c r="U34" s="81"/>
      <c r="V34" s="585"/>
      <c r="W34" s="77" t="s">
        <v>19</v>
      </c>
      <c r="X34" s="78">
        <v>1000</v>
      </c>
      <c r="Y34" s="78">
        <v>0</v>
      </c>
      <c r="Z34" s="78">
        <v>1000</v>
      </c>
      <c r="AA34" s="79" t="s">
        <v>38</v>
      </c>
      <c r="AB34" s="79">
        <v>1802</v>
      </c>
      <c r="AC34" s="80">
        <v>44567</v>
      </c>
      <c r="AD34" s="651"/>
      <c r="AE34" s="585"/>
      <c r="AF34" s="77" t="s">
        <v>19</v>
      </c>
      <c r="AG34" s="78">
        <v>1000</v>
      </c>
      <c r="AH34" s="78"/>
      <c r="AI34" s="78">
        <v>1000</v>
      </c>
      <c r="AJ34" s="79" t="s">
        <v>47</v>
      </c>
      <c r="AK34" s="79">
        <v>3266</v>
      </c>
      <c r="AL34" s="80">
        <v>44933</v>
      </c>
      <c r="AM34" s="651"/>
      <c r="AN34" s="177">
        <f>AG46+AH46-AI46</f>
        <v>0</v>
      </c>
      <c r="AO34" s="178" t="s">
        <v>998</v>
      </c>
    </row>
    <row r="35" spans="1:41" ht="21" customHeight="1" x14ac:dyDescent="0.25">
      <c r="A35" s="120"/>
      <c r="B35" s="904" t="s">
        <v>276</v>
      </c>
      <c r="C35" s="77" t="s">
        <v>20</v>
      </c>
      <c r="D35" s="78">
        <v>1000</v>
      </c>
      <c r="E35" s="78">
        <v>0</v>
      </c>
      <c r="F35" s="78">
        <v>1000</v>
      </c>
      <c r="G35" s="79" t="s">
        <v>38</v>
      </c>
      <c r="H35" s="79">
        <v>86</v>
      </c>
      <c r="I35" s="80">
        <v>43874</v>
      </c>
      <c r="J35" s="79"/>
      <c r="K35" s="81"/>
      <c r="L35" s="585"/>
      <c r="M35" s="77" t="s">
        <v>20</v>
      </c>
      <c r="N35" s="78">
        <v>1000</v>
      </c>
      <c r="O35" s="78">
        <v>0</v>
      </c>
      <c r="P35" s="78">
        <v>1000</v>
      </c>
      <c r="Q35" s="79" t="s">
        <v>38</v>
      </c>
      <c r="R35" s="79">
        <v>839</v>
      </c>
      <c r="S35" s="80">
        <v>44245</v>
      </c>
      <c r="T35" s="79"/>
      <c r="U35" s="81"/>
      <c r="V35" s="585"/>
      <c r="W35" s="77" t="s">
        <v>20</v>
      </c>
      <c r="X35" s="78">
        <v>1000</v>
      </c>
      <c r="Y35" s="78">
        <v>0</v>
      </c>
      <c r="Z35" s="78">
        <v>1000</v>
      </c>
      <c r="AA35" s="79" t="s">
        <v>38</v>
      </c>
      <c r="AB35" s="79">
        <v>2042</v>
      </c>
      <c r="AC35" s="80">
        <v>44600</v>
      </c>
      <c r="AD35" s="558"/>
      <c r="AE35" s="585"/>
      <c r="AF35" s="77" t="s">
        <v>20</v>
      </c>
      <c r="AG35" s="78">
        <v>1000</v>
      </c>
      <c r="AH35" s="78"/>
      <c r="AI35" s="78">
        <v>1000</v>
      </c>
      <c r="AJ35" s="79" t="s">
        <v>47</v>
      </c>
      <c r="AK35" s="79">
        <v>3443</v>
      </c>
      <c r="AL35" s="80">
        <v>44985</v>
      </c>
      <c r="AM35" s="558"/>
      <c r="AN35" s="180"/>
      <c r="AO35" s="179"/>
    </row>
    <row r="36" spans="1:41" x14ac:dyDescent="0.25">
      <c r="A36" s="120"/>
      <c r="B36" s="904"/>
      <c r="C36" s="77" t="s">
        <v>21</v>
      </c>
      <c r="D36" s="78">
        <v>1000</v>
      </c>
      <c r="E36" s="78">
        <v>0</v>
      </c>
      <c r="F36" s="78">
        <v>1000</v>
      </c>
      <c r="G36" s="79" t="s">
        <v>38</v>
      </c>
      <c r="H36" s="79">
        <v>155</v>
      </c>
      <c r="I36" s="80">
        <v>43910</v>
      </c>
      <c r="J36" s="79"/>
      <c r="K36" s="81"/>
      <c r="L36" s="585"/>
      <c r="M36" s="77" t="s">
        <v>21</v>
      </c>
      <c r="N36" s="78">
        <v>1000</v>
      </c>
      <c r="O36" s="78">
        <v>0</v>
      </c>
      <c r="P36" s="78">
        <v>1000</v>
      </c>
      <c r="Q36" s="79" t="s">
        <v>38</v>
      </c>
      <c r="R36" s="79">
        <v>891</v>
      </c>
      <c r="S36" s="80">
        <v>44272</v>
      </c>
      <c r="T36" s="79"/>
      <c r="U36" s="81"/>
      <c r="V36" s="585"/>
      <c r="W36" s="77" t="s">
        <v>21</v>
      </c>
      <c r="X36" s="78">
        <v>1000</v>
      </c>
      <c r="Y36" s="78">
        <v>0</v>
      </c>
      <c r="Z36" s="78">
        <v>1000</v>
      </c>
      <c r="AA36" s="79" t="s">
        <v>38</v>
      </c>
      <c r="AB36" s="79">
        <v>2125</v>
      </c>
      <c r="AC36" s="80">
        <v>44625</v>
      </c>
      <c r="AD36" s="558"/>
      <c r="AE36" s="585"/>
      <c r="AF36" s="77" t="s">
        <v>21</v>
      </c>
      <c r="AG36" s="78">
        <v>1000</v>
      </c>
      <c r="AH36" s="78"/>
      <c r="AI36" s="78">
        <v>1000</v>
      </c>
      <c r="AJ36" s="79" t="s">
        <v>47</v>
      </c>
      <c r="AK36" s="79">
        <v>3527</v>
      </c>
      <c r="AL36" s="80">
        <v>45007</v>
      </c>
      <c r="AM36" s="558"/>
      <c r="AN36" s="180"/>
      <c r="AO36" s="179"/>
    </row>
    <row r="37" spans="1:41" x14ac:dyDescent="0.25">
      <c r="A37" s="120"/>
      <c r="B37" s="904"/>
      <c r="C37" s="77" t="s">
        <v>22</v>
      </c>
      <c r="D37" s="78">
        <v>1000</v>
      </c>
      <c r="E37" s="78">
        <v>10</v>
      </c>
      <c r="F37" s="78">
        <v>0</v>
      </c>
      <c r="G37" s="79" t="s">
        <v>38</v>
      </c>
      <c r="H37" s="79" t="s">
        <v>38</v>
      </c>
      <c r="I37" s="80" t="s">
        <v>38</v>
      </c>
      <c r="J37" s="79"/>
      <c r="K37" s="81"/>
      <c r="L37" s="585"/>
      <c r="M37" s="77" t="s">
        <v>22</v>
      </c>
      <c r="N37" s="78">
        <v>1000</v>
      </c>
      <c r="O37" s="78">
        <v>0</v>
      </c>
      <c r="P37" s="78">
        <v>1000</v>
      </c>
      <c r="Q37" s="79" t="s">
        <v>38</v>
      </c>
      <c r="R37" s="79">
        <v>943</v>
      </c>
      <c r="S37" s="80">
        <v>44302</v>
      </c>
      <c r="T37" s="79"/>
      <c r="U37" s="81"/>
      <c r="V37" s="585"/>
      <c r="W37" s="77" t="s">
        <v>22</v>
      </c>
      <c r="X37" s="78">
        <v>1000</v>
      </c>
      <c r="Y37" s="78">
        <v>0</v>
      </c>
      <c r="Z37" s="78">
        <v>1000</v>
      </c>
      <c r="AA37" s="79" t="s">
        <v>38</v>
      </c>
      <c r="AB37" s="79">
        <v>2222</v>
      </c>
      <c r="AC37" s="80">
        <v>44657</v>
      </c>
      <c r="AD37" s="558"/>
      <c r="AE37" s="585"/>
      <c r="AF37" s="77" t="s">
        <v>22</v>
      </c>
      <c r="AG37" s="78">
        <v>1000</v>
      </c>
      <c r="AH37" s="78"/>
      <c r="AI37" s="78">
        <v>3000</v>
      </c>
      <c r="AJ37" s="79" t="s">
        <v>47</v>
      </c>
      <c r="AK37" s="79">
        <v>3681</v>
      </c>
      <c r="AL37" s="80">
        <v>45036</v>
      </c>
      <c r="AM37" s="558"/>
      <c r="AN37" s="180"/>
      <c r="AO37" s="179"/>
    </row>
    <row r="38" spans="1:41" x14ac:dyDescent="0.25">
      <c r="A38" s="120"/>
      <c r="B38" s="904"/>
      <c r="C38" s="77" t="s">
        <v>23</v>
      </c>
      <c r="D38" s="78">
        <v>1000</v>
      </c>
      <c r="E38" s="78">
        <v>0</v>
      </c>
      <c r="F38" s="78">
        <v>2000</v>
      </c>
      <c r="G38" s="79" t="s">
        <v>38</v>
      </c>
      <c r="H38" s="79">
        <v>218</v>
      </c>
      <c r="I38" s="80">
        <v>43957</v>
      </c>
      <c r="J38" s="79"/>
      <c r="K38" s="81"/>
      <c r="L38" s="585"/>
      <c r="M38" s="77" t="s">
        <v>23</v>
      </c>
      <c r="N38" s="78">
        <v>1000</v>
      </c>
      <c r="O38" s="78">
        <v>0</v>
      </c>
      <c r="P38" s="78">
        <v>1000</v>
      </c>
      <c r="Q38" s="79" t="s">
        <v>38</v>
      </c>
      <c r="R38" s="79">
        <v>997</v>
      </c>
      <c r="S38" s="80">
        <v>44336</v>
      </c>
      <c r="T38" s="79"/>
      <c r="U38" s="81"/>
      <c r="V38" s="585"/>
      <c r="W38" s="77" t="s">
        <v>23</v>
      </c>
      <c r="X38" s="78">
        <v>1000</v>
      </c>
      <c r="Y38" s="78">
        <v>0</v>
      </c>
      <c r="Z38" s="78">
        <v>1000</v>
      </c>
      <c r="AA38" s="79" t="s">
        <v>38</v>
      </c>
      <c r="AB38" s="79">
        <v>2323</v>
      </c>
      <c r="AC38" s="80">
        <v>44691</v>
      </c>
      <c r="AD38" s="558"/>
      <c r="AE38" s="585"/>
      <c r="AF38" s="77" t="s">
        <v>23</v>
      </c>
      <c r="AG38" s="78">
        <v>1000</v>
      </c>
      <c r="AH38" s="78"/>
      <c r="AI38" s="78"/>
      <c r="AJ38" s="79"/>
      <c r="AK38" s="79"/>
      <c r="AL38" s="80"/>
      <c r="AM38" s="558"/>
      <c r="AN38" s="180"/>
      <c r="AO38" s="179"/>
    </row>
    <row r="39" spans="1:41" x14ac:dyDescent="0.25">
      <c r="A39" s="120"/>
      <c r="B39" s="904"/>
      <c r="C39" s="77" t="s">
        <v>24</v>
      </c>
      <c r="D39" s="78">
        <v>1000</v>
      </c>
      <c r="E39" s="78">
        <v>0</v>
      </c>
      <c r="F39" s="78">
        <v>1000</v>
      </c>
      <c r="G39" s="79" t="s">
        <v>38</v>
      </c>
      <c r="H39" s="79">
        <v>300</v>
      </c>
      <c r="I39" s="80">
        <v>43999</v>
      </c>
      <c r="J39" s="79"/>
      <c r="K39" s="81"/>
      <c r="L39" s="585"/>
      <c r="M39" s="77" t="s">
        <v>24</v>
      </c>
      <c r="N39" s="78">
        <v>1000</v>
      </c>
      <c r="O39" s="78">
        <v>0</v>
      </c>
      <c r="P39" s="78">
        <v>1000</v>
      </c>
      <c r="Q39" s="79" t="s">
        <v>38</v>
      </c>
      <c r="R39" s="79">
        <v>1053</v>
      </c>
      <c r="S39" s="80">
        <v>44360</v>
      </c>
      <c r="T39" s="79"/>
      <c r="U39" s="81"/>
      <c r="V39" s="585"/>
      <c r="W39" s="77" t="s">
        <v>24</v>
      </c>
      <c r="X39" s="78">
        <v>1000</v>
      </c>
      <c r="Y39" s="78">
        <v>0</v>
      </c>
      <c r="Z39" s="78">
        <v>1000</v>
      </c>
      <c r="AA39" s="79" t="s">
        <v>47</v>
      </c>
      <c r="AB39" s="79">
        <v>2400</v>
      </c>
      <c r="AC39" s="80">
        <v>44720</v>
      </c>
      <c r="AD39" s="558"/>
      <c r="AE39" s="585"/>
      <c r="AF39" s="77" t="s">
        <v>24</v>
      </c>
      <c r="AG39" s="78">
        <v>1000</v>
      </c>
      <c r="AH39" s="78"/>
      <c r="AI39" s="78"/>
      <c r="AJ39" s="79"/>
      <c r="AK39" s="79"/>
      <c r="AL39" s="80"/>
      <c r="AM39" s="558"/>
      <c r="AN39" s="180"/>
      <c r="AO39" s="179"/>
    </row>
    <row r="40" spans="1:41" x14ac:dyDescent="0.25">
      <c r="A40" s="120"/>
      <c r="B40" s="904"/>
      <c r="C40" s="77" t="s">
        <v>25</v>
      </c>
      <c r="D40" s="78">
        <v>1000</v>
      </c>
      <c r="E40" s="78">
        <v>0</v>
      </c>
      <c r="F40" s="78">
        <v>1000</v>
      </c>
      <c r="G40" s="79" t="s">
        <v>38</v>
      </c>
      <c r="H40" s="79">
        <v>360</v>
      </c>
      <c r="I40" s="80">
        <v>44030</v>
      </c>
      <c r="J40" s="79"/>
      <c r="K40" s="81"/>
      <c r="L40" s="585"/>
      <c r="M40" s="77" t="s">
        <v>25</v>
      </c>
      <c r="N40" s="78">
        <v>1000</v>
      </c>
      <c r="O40" s="78">
        <v>0</v>
      </c>
      <c r="P40" s="78">
        <v>1000</v>
      </c>
      <c r="Q40" s="79" t="s">
        <v>38</v>
      </c>
      <c r="R40" s="79">
        <v>1157</v>
      </c>
      <c r="S40" s="80">
        <v>44401</v>
      </c>
      <c r="T40" s="79"/>
      <c r="U40" s="81"/>
      <c r="V40" s="585"/>
      <c r="W40" s="77" t="s">
        <v>25</v>
      </c>
      <c r="X40" s="78">
        <v>1000</v>
      </c>
      <c r="Y40" s="78">
        <v>0</v>
      </c>
      <c r="Z40" s="78">
        <v>1000</v>
      </c>
      <c r="AA40" s="79" t="s">
        <v>47</v>
      </c>
      <c r="AB40" s="79">
        <v>2506</v>
      </c>
      <c r="AC40" s="80">
        <v>44750</v>
      </c>
      <c r="AD40" s="558"/>
      <c r="AE40" s="585"/>
      <c r="AF40" s="77" t="s">
        <v>25</v>
      </c>
      <c r="AG40" s="78">
        <v>1000</v>
      </c>
      <c r="AH40" s="78"/>
      <c r="AI40" s="78">
        <v>3000</v>
      </c>
      <c r="AJ40" s="79" t="s">
        <v>47</v>
      </c>
      <c r="AK40" s="79">
        <v>3990</v>
      </c>
      <c r="AL40" s="80">
        <v>45124</v>
      </c>
      <c r="AM40" s="558"/>
      <c r="AN40" s="180"/>
      <c r="AO40" s="179"/>
    </row>
    <row r="41" spans="1:41" x14ac:dyDescent="0.25">
      <c r="A41" s="120"/>
      <c r="B41" s="904"/>
      <c r="C41" s="77" t="s">
        <v>26</v>
      </c>
      <c r="D41" s="78">
        <v>1000</v>
      </c>
      <c r="E41" s="78">
        <v>0</v>
      </c>
      <c r="F41" s="78">
        <v>1000</v>
      </c>
      <c r="G41" s="79" t="s">
        <v>38</v>
      </c>
      <c r="H41" s="79">
        <v>419</v>
      </c>
      <c r="I41" s="80">
        <v>44063</v>
      </c>
      <c r="J41" s="79"/>
      <c r="K41" s="81"/>
      <c r="L41" s="585"/>
      <c r="M41" s="77" t="s">
        <v>26</v>
      </c>
      <c r="N41" s="78">
        <v>1000</v>
      </c>
      <c r="O41" s="78">
        <v>0</v>
      </c>
      <c r="P41" s="78">
        <v>1000</v>
      </c>
      <c r="Q41" s="79" t="s">
        <v>38</v>
      </c>
      <c r="R41" s="79">
        <v>1224</v>
      </c>
      <c r="S41" s="80">
        <v>44425</v>
      </c>
      <c r="T41" s="79"/>
      <c r="U41" s="81"/>
      <c r="V41" s="585"/>
      <c r="W41" s="77" t="s">
        <v>26</v>
      </c>
      <c r="X41" s="78">
        <v>1000</v>
      </c>
      <c r="Y41" s="78">
        <v>0</v>
      </c>
      <c r="Z41" s="78">
        <v>1000</v>
      </c>
      <c r="AA41" s="79" t="s">
        <v>47</v>
      </c>
      <c r="AB41" s="79">
        <v>2613</v>
      </c>
      <c r="AC41" s="80">
        <v>44782</v>
      </c>
      <c r="AD41" s="558"/>
      <c r="AE41" s="585"/>
      <c r="AF41" s="77" t="s">
        <v>26</v>
      </c>
      <c r="AG41" s="78">
        <v>1000</v>
      </c>
      <c r="AH41" s="78"/>
      <c r="AI41" s="78"/>
      <c r="AJ41" s="79"/>
      <c r="AK41" s="79"/>
      <c r="AL41" s="80"/>
      <c r="AM41" s="558"/>
      <c r="AN41" s="180"/>
      <c r="AO41" s="179"/>
    </row>
    <row r="42" spans="1:41" x14ac:dyDescent="0.25">
      <c r="A42" s="120"/>
      <c r="B42" s="904"/>
      <c r="C42" s="77" t="s">
        <v>27</v>
      </c>
      <c r="D42" s="78">
        <v>1000</v>
      </c>
      <c r="E42" s="78">
        <v>0</v>
      </c>
      <c r="F42" s="78">
        <v>1000</v>
      </c>
      <c r="G42" s="79" t="s">
        <v>38</v>
      </c>
      <c r="H42" s="79">
        <v>484</v>
      </c>
      <c r="I42" s="80">
        <v>44095</v>
      </c>
      <c r="J42" s="79"/>
      <c r="K42" s="81"/>
      <c r="L42" s="585"/>
      <c r="M42" s="77" t="s">
        <v>27</v>
      </c>
      <c r="N42" s="78">
        <v>1000</v>
      </c>
      <c r="O42" s="78">
        <v>0</v>
      </c>
      <c r="P42" s="78">
        <v>1000</v>
      </c>
      <c r="Q42" s="79" t="s">
        <v>38</v>
      </c>
      <c r="R42" s="79">
        <v>1287</v>
      </c>
      <c r="S42" s="80">
        <v>44449</v>
      </c>
      <c r="T42" s="79"/>
      <c r="U42" s="81"/>
      <c r="V42" s="585"/>
      <c r="W42" s="77" t="s">
        <v>27</v>
      </c>
      <c r="X42" s="78">
        <v>1000</v>
      </c>
      <c r="Y42" s="78">
        <v>0</v>
      </c>
      <c r="Z42" s="78">
        <v>1000</v>
      </c>
      <c r="AA42" s="79" t="s">
        <v>47</v>
      </c>
      <c r="AB42" s="79">
        <v>2818</v>
      </c>
      <c r="AC42" s="80">
        <v>44811</v>
      </c>
      <c r="AD42" s="558"/>
      <c r="AE42" s="585"/>
      <c r="AF42" s="77" t="s">
        <v>27</v>
      </c>
      <c r="AG42" s="78">
        <v>1000</v>
      </c>
      <c r="AH42" s="78"/>
      <c r="AI42" s="78"/>
      <c r="AJ42" s="79"/>
      <c r="AK42" s="79"/>
      <c r="AL42" s="80"/>
      <c r="AM42" s="558"/>
      <c r="AN42" s="180"/>
      <c r="AO42" s="179"/>
    </row>
    <row r="43" spans="1:41" x14ac:dyDescent="0.25">
      <c r="A43" s="120"/>
      <c r="B43" s="904"/>
      <c r="C43" s="77" t="s">
        <v>28</v>
      </c>
      <c r="D43" s="78">
        <v>1000</v>
      </c>
      <c r="E43" s="78">
        <v>0</v>
      </c>
      <c r="F43" s="78">
        <v>1000</v>
      </c>
      <c r="G43" s="79" t="s">
        <v>38</v>
      </c>
      <c r="H43" s="79">
        <v>554</v>
      </c>
      <c r="I43" s="80">
        <v>44120</v>
      </c>
      <c r="J43" s="79"/>
      <c r="K43" s="81"/>
      <c r="L43" s="585"/>
      <c r="M43" s="77" t="s">
        <v>28</v>
      </c>
      <c r="N43" s="78">
        <v>1000</v>
      </c>
      <c r="O43" s="78">
        <v>0</v>
      </c>
      <c r="P43" s="78">
        <v>1000</v>
      </c>
      <c r="Q43" s="79" t="s">
        <v>38</v>
      </c>
      <c r="R43" s="79">
        <v>1350</v>
      </c>
      <c r="S43" s="80">
        <v>44476</v>
      </c>
      <c r="T43" s="79"/>
      <c r="U43" s="81"/>
      <c r="V43" s="585"/>
      <c r="W43" s="77" t="s">
        <v>28</v>
      </c>
      <c r="X43" s="78">
        <v>1000</v>
      </c>
      <c r="Y43" s="78">
        <v>0</v>
      </c>
      <c r="Z43" s="78">
        <v>1010</v>
      </c>
      <c r="AA43" s="79" t="s">
        <v>47</v>
      </c>
      <c r="AB43" s="79">
        <v>2924</v>
      </c>
      <c r="AC43" s="80">
        <v>44841</v>
      </c>
      <c r="AD43" s="558"/>
      <c r="AE43" s="585"/>
      <c r="AF43" s="77" t="s">
        <v>28</v>
      </c>
      <c r="AG43" s="78"/>
      <c r="AH43" s="78"/>
      <c r="AI43" s="78"/>
      <c r="AJ43" s="79"/>
      <c r="AK43" s="79"/>
      <c r="AL43" s="80"/>
      <c r="AM43" s="558"/>
      <c r="AN43" s="180"/>
      <c r="AO43" s="179"/>
    </row>
    <row r="44" spans="1:41" x14ac:dyDescent="0.25">
      <c r="A44" s="120"/>
      <c r="B44" s="904"/>
      <c r="C44" s="77" t="s">
        <v>29</v>
      </c>
      <c r="D44" s="78">
        <v>1000</v>
      </c>
      <c r="E44" s="78">
        <v>0</v>
      </c>
      <c r="F44" s="78">
        <v>1000</v>
      </c>
      <c r="G44" s="79" t="s">
        <v>38</v>
      </c>
      <c r="H44" s="79">
        <v>611</v>
      </c>
      <c r="I44" s="80">
        <v>44160</v>
      </c>
      <c r="J44" s="79"/>
      <c r="K44" s="81"/>
      <c r="L44" s="585"/>
      <c r="M44" s="77" t="s">
        <v>29</v>
      </c>
      <c r="N44" s="78">
        <v>1000</v>
      </c>
      <c r="O44" s="78">
        <v>0</v>
      </c>
      <c r="P44" s="78">
        <v>1000</v>
      </c>
      <c r="Q44" s="79" t="s">
        <v>38</v>
      </c>
      <c r="R44" s="79">
        <v>1519</v>
      </c>
      <c r="S44" s="80">
        <v>44506</v>
      </c>
      <c r="T44" s="79"/>
      <c r="U44" s="81"/>
      <c r="V44" s="585"/>
      <c r="W44" s="77" t="s">
        <v>29</v>
      </c>
      <c r="X44" s="78">
        <v>1000</v>
      </c>
      <c r="Y44" s="78">
        <v>0</v>
      </c>
      <c r="Z44" s="78">
        <v>1000</v>
      </c>
      <c r="AA44" s="79" t="s">
        <v>47</v>
      </c>
      <c r="AB44" s="79">
        <v>3037</v>
      </c>
      <c r="AC44" s="80">
        <v>44876</v>
      </c>
      <c r="AD44" s="558"/>
      <c r="AE44" s="585"/>
      <c r="AF44" s="77" t="s">
        <v>29</v>
      </c>
      <c r="AG44" s="78"/>
      <c r="AH44" s="78"/>
      <c r="AI44" s="78"/>
      <c r="AJ44" s="79"/>
      <c r="AK44" s="79"/>
      <c r="AL44" s="80"/>
      <c r="AM44" s="558"/>
      <c r="AN44" s="180"/>
      <c r="AO44" s="179"/>
    </row>
    <row r="45" spans="1:41" x14ac:dyDescent="0.25">
      <c r="A45" s="120"/>
      <c r="B45" s="904"/>
      <c r="C45" s="83" t="s">
        <v>30</v>
      </c>
      <c r="D45" s="84">
        <v>1000</v>
      </c>
      <c r="E45" s="78">
        <v>0</v>
      </c>
      <c r="F45" s="78">
        <v>1000</v>
      </c>
      <c r="G45" s="79" t="s">
        <v>38</v>
      </c>
      <c r="H45" s="79">
        <v>679</v>
      </c>
      <c r="I45" s="80">
        <v>44195</v>
      </c>
      <c r="J45" s="85"/>
      <c r="K45" s="86"/>
      <c r="L45" s="586"/>
      <c r="M45" s="83" t="s">
        <v>30</v>
      </c>
      <c r="N45" s="84">
        <v>1000</v>
      </c>
      <c r="O45" s="78">
        <v>0</v>
      </c>
      <c r="P45" s="78">
        <v>1000</v>
      </c>
      <c r="Q45" s="79" t="s">
        <v>38</v>
      </c>
      <c r="R45" s="79">
        <v>1602</v>
      </c>
      <c r="S45" s="80">
        <v>44537</v>
      </c>
      <c r="T45" s="79"/>
      <c r="U45" s="81"/>
      <c r="V45" s="586"/>
      <c r="W45" s="83" t="s">
        <v>30</v>
      </c>
      <c r="X45" s="84">
        <v>1000</v>
      </c>
      <c r="Y45" s="78">
        <v>0</v>
      </c>
      <c r="Z45" s="78">
        <v>1000</v>
      </c>
      <c r="AA45" s="79" t="s">
        <v>47</v>
      </c>
      <c r="AB45" s="79">
        <v>3108</v>
      </c>
      <c r="AC45" s="80">
        <v>44901</v>
      </c>
      <c r="AD45" s="558"/>
      <c r="AE45" s="586"/>
      <c r="AF45" s="83" t="s">
        <v>30</v>
      </c>
      <c r="AG45" s="84"/>
      <c r="AH45" s="78"/>
      <c r="AI45" s="78"/>
      <c r="AJ45" s="79"/>
      <c r="AK45" s="79"/>
      <c r="AL45" s="80"/>
      <c r="AM45" s="558"/>
      <c r="AN45" s="181"/>
      <c r="AO45" s="182"/>
    </row>
    <row r="46" spans="1:41" x14ac:dyDescent="0.25">
      <c r="A46" s="121"/>
      <c r="B46" s="905"/>
      <c r="C46" s="89"/>
      <c r="D46" s="90">
        <f>SUM(D34:D45)</f>
        <v>12000</v>
      </c>
      <c r="E46" s="90">
        <f>SUM(E34:E45)</f>
        <v>10</v>
      </c>
      <c r="F46" s="90">
        <f>SUM(F34:F45)</f>
        <v>12000</v>
      </c>
      <c r="G46" s="91"/>
      <c r="H46" s="91"/>
      <c r="I46" s="92"/>
      <c r="J46" s="91"/>
      <c r="K46" s="93"/>
      <c r="L46" s="587"/>
      <c r="M46" s="89"/>
      <c r="N46" s="90">
        <f>SUM(N33:N45)</f>
        <v>24000</v>
      </c>
      <c r="O46" s="90">
        <f>SUM(O33:O45)</f>
        <v>10</v>
      </c>
      <c r="P46" s="90">
        <f>SUM(P33:P45)</f>
        <v>24000</v>
      </c>
      <c r="Q46" s="91"/>
      <c r="R46" s="91"/>
      <c r="S46" s="91"/>
      <c r="T46" s="91"/>
      <c r="U46" s="93"/>
      <c r="V46" s="587"/>
      <c r="W46" s="89"/>
      <c r="X46" s="90">
        <f>SUM(X33:X45)</f>
        <v>36000</v>
      </c>
      <c r="Y46" s="90">
        <f>SUM(Y33:Y45)</f>
        <v>10</v>
      </c>
      <c r="Z46" s="90">
        <f>SUM(Z33:Z45)</f>
        <v>36010</v>
      </c>
      <c r="AA46" s="91"/>
      <c r="AB46" s="91"/>
      <c r="AC46" s="91"/>
      <c r="AD46" s="91"/>
      <c r="AE46" s="587"/>
      <c r="AF46" s="89"/>
      <c r="AG46" s="90">
        <f>SUM(AG33:AG45)</f>
        <v>45000</v>
      </c>
      <c r="AH46" s="90">
        <f>SUM(AH33:AH45)</f>
        <v>10</v>
      </c>
      <c r="AI46" s="90">
        <f>SUM(AI33:AI45)</f>
        <v>45010</v>
      </c>
      <c r="AJ46" s="91"/>
      <c r="AK46" s="91"/>
      <c r="AL46" s="91"/>
      <c r="AM46" s="91"/>
      <c r="AN46" s="90"/>
      <c r="AO46" s="91"/>
    </row>
    <row r="47" spans="1:41" x14ac:dyDescent="0.25">
      <c r="B47" s="106"/>
      <c r="C47" s="65"/>
      <c r="D47" s="66"/>
      <c r="E47" s="66"/>
      <c r="F47" s="66"/>
      <c r="G47" s="67"/>
      <c r="H47" s="67"/>
      <c r="I47" s="68"/>
      <c r="J47" s="67"/>
      <c r="K47" s="67"/>
      <c r="L47" s="588"/>
      <c r="M47" s="67"/>
      <c r="N47" s="66"/>
      <c r="O47" s="66"/>
      <c r="P47" s="66"/>
      <c r="Q47" s="67"/>
      <c r="R47" s="67"/>
      <c r="S47" s="67"/>
      <c r="T47" s="67"/>
      <c r="U47" s="67"/>
      <c r="V47" s="588"/>
      <c r="W47" s="67"/>
      <c r="X47" s="66"/>
      <c r="Y47" s="66"/>
      <c r="Z47" s="66"/>
      <c r="AA47" s="67"/>
      <c r="AB47" s="67"/>
      <c r="AC47" s="67"/>
      <c r="AD47" s="67"/>
      <c r="AE47" s="588"/>
      <c r="AF47" s="67"/>
      <c r="AG47" s="66"/>
      <c r="AH47" s="66"/>
      <c r="AI47" s="66"/>
      <c r="AJ47" s="67"/>
      <c r="AK47" s="67"/>
      <c r="AL47" s="67"/>
      <c r="AM47" s="67"/>
      <c r="AN47" s="777"/>
      <c r="AO47" s="123"/>
    </row>
    <row r="48" spans="1:41" x14ac:dyDescent="0.25">
      <c r="B48" s="107"/>
      <c r="C48" s="70"/>
      <c r="D48" s="71"/>
      <c r="E48" s="72"/>
      <c r="F48" s="73"/>
      <c r="G48" s="72"/>
      <c r="H48" s="73"/>
      <c r="I48" s="73"/>
      <c r="J48" s="73"/>
      <c r="K48" s="74"/>
      <c r="L48" s="584"/>
      <c r="M48" s="75" t="s">
        <v>42</v>
      </c>
      <c r="N48" s="76">
        <f>D62</f>
        <v>12000</v>
      </c>
      <c r="O48" s="76">
        <f>E62</f>
        <v>60</v>
      </c>
      <c r="P48" s="76">
        <f>F62</f>
        <v>12000</v>
      </c>
      <c r="Q48" s="72"/>
      <c r="R48" s="73"/>
      <c r="S48" s="73"/>
      <c r="T48" s="73"/>
      <c r="U48" s="74"/>
      <c r="V48" s="584"/>
      <c r="W48" s="75" t="s">
        <v>42</v>
      </c>
      <c r="X48" s="76">
        <f>N62</f>
        <v>24000</v>
      </c>
      <c r="Y48" s="76">
        <f>O62</f>
        <v>60</v>
      </c>
      <c r="Z48" s="76">
        <f>P62</f>
        <v>24000</v>
      </c>
      <c r="AA48" s="72"/>
      <c r="AB48" s="73"/>
      <c r="AC48" s="73"/>
      <c r="AD48" s="73"/>
      <c r="AE48" s="584"/>
      <c r="AF48" s="75" t="s">
        <v>42</v>
      </c>
      <c r="AG48" s="76">
        <f>X62</f>
        <v>36000</v>
      </c>
      <c r="AH48" s="76">
        <f>Y62</f>
        <v>60</v>
      </c>
      <c r="AI48" s="76">
        <f>Z62</f>
        <v>36060</v>
      </c>
      <c r="AJ48" s="72"/>
      <c r="AK48" s="73"/>
      <c r="AL48" s="73"/>
      <c r="AM48" s="73"/>
      <c r="AN48" s="776" t="s">
        <v>221</v>
      </c>
      <c r="AO48" s="183" t="s">
        <v>36</v>
      </c>
    </row>
    <row r="49" spans="1:41" x14ac:dyDescent="0.25">
      <c r="A49" s="97" t="s">
        <v>13</v>
      </c>
      <c r="B49" s="105">
        <v>52</v>
      </c>
      <c r="C49" s="77" t="s">
        <v>19</v>
      </c>
      <c r="D49" s="78">
        <v>1000</v>
      </c>
      <c r="E49" s="78">
        <f>E50+10</f>
        <v>20</v>
      </c>
      <c r="F49" s="78">
        <v>0</v>
      </c>
      <c r="G49" s="79" t="s">
        <v>38</v>
      </c>
      <c r="H49" s="79" t="s">
        <v>38</v>
      </c>
      <c r="I49" s="80" t="s">
        <v>38</v>
      </c>
      <c r="J49" s="79"/>
      <c r="K49" s="81"/>
      <c r="L49" s="585"/>
      <c r="M49" s="77" t="s">
        <v>19</v>
      </c>
      <c r="N49" s="78">
        <v>1000</v>
      </c>
      <c r="O49" s="78">
        <v>0</v>
      </c>
      <c r="P49" s="78">
        <v>1000</v>
      </c>
      <c r="Q49" s="79" t="s">
        <v>38</v>
      </c>
      <c r="R49" s="79">
        <v>727</v>
      </c>
      <c r="S49" s="80">
        <v>44211</v>
      </c>
      <c r="T49" s="79"/>
      <c r="U49" s="81"/>
      <c r="V49" s="585"/>
      <c r="W49" s="77" t="s">
        <v>19</v>
      </c>
      <c r="X49" s="78">
        <v>1000</v>
      </c>
      <c r="Y49" s="87">
        <v>0</v>
      </c>
      <c r="Z49" s="78">
        <v>1000</v>
      </c>
      <c r="AA49" s="79" t="s">
        <v>38</v>
      </c>
      <c r="AB49" s="79">
        <v>2064</v>
      </c>
      <c r="AC49" s="47">
        <v>44601</v>
      </c>
      <c r="AD49" s="280"/>
      <c r="AE49" s="585"/>
      <c r="AF49" s="77" t="s">
        <v>19</v>
      </c>
      <c r="AG49" s="78">
        <v>1000</v>
      </c>
      <c r="AH49" s="87"/>
      <c r="AI49" s="78">
        <v>1000</v>
      </c>
      <c r="AJ49" s="79" t="s">
        <v>47</v>
      </c>
      <c r="AK49" s="79">
        <v>3271</v>
      </c>
      <c r="AL49" s="130">
        <v>44933</v>
      </c>
      <c r="AM49" s="865"/>
      <c r="AN49" s="177">
        <f>AG62+AH62-AI62</f>
        <v>0</v>
      </c>
      <c r="AO49" s="178" t="s">
        <v>1028</v>
      </c>
    </row>
    <row r="50" spans="1:41" ht="21" customHeight="1" x14ac:dyDescent="0.25">
      <c r="A50" s="120"/>
      <c r="B50" s="908" t="s">
        <v>840</v>
      </c>
      <c r="C50" s="77" t="s">
        <v>20</v>
      </c>
      <c r="D50" s="78">
        <v>1000</v>
      </c>
      <c r="E50" s="78">
        <f>E51+10</f>
        <v>10</v>
      </c>
      <c r="F50" s="78">
        <v>0</v>
      </c>
      <c r="G50" s="79" t="s">
        <v>38</v>
      </c>
      <c r="H50" s="79" t="s">
        <v>38</v>
      </c>
      <c r="I50" s="80" t="s">
        <v>38</v>
      </c>
      <c r="J50" s="79"/>
      <c r="K50" s="81"/>
      <c r="L50" s="585"/>
      <c r="M50" s="77" t="s">
        <v>20</v>
      </c>
      <c r="N50" s="78">
        <v>1000</v>
      </c>
      <c r="O50" s="78">
        <v>0</v>
      </c>
      <c r="P50" s="78">
        <v>1000</v>
      </c>
      <c r="Q50" s="79" t="s">
        <v>38</v>
      </c>
      <c r="R50" s="79">
        <v>824</v>
      </c>
      <c r="S50" s="80">
        <v>44234</v>
      </c>
      <c r="T50" s="79"/>
      <c r="U50" s="81"/>
      <c r="V50" s="585"/>
      <c r="W50" s="77" t="s">
        <v>20</v>
      </c>
      <c r="X50" s="78">
        <v>1000</v>
      </c>
      <c r="Y50" s="87">
        <v>0</v>
      </c>
      <c r="Z50" s="78">
        <v>1000</v>
      </c>
      <c r="AA50" s="79" t="s">
        <v>38</v>
      </c>
      <c r="AB50" s="79">
        <v>2126</v>
      </c>
      <c r="AC50" s="47">
        <v>44625</v>
      </c>
      <c r="AD50" s="561"/>
      <c r="AE50" s="585"/>
      <c r="AF50" s="77" t="s">
        <v>20</v>
      </c>
      <c r="AG50" s="78">
        <v>1000</v>
      </c>
      <c r="AH50" s="87"/>
      <c r="AI50" s="78">
        <v>1000</v>
      </c>
      <c r="AJ50" s="79" t="s">
        <v>47</v>
      </c>
      <c r="AK50" s="79">
        <v>3371</v>
      </c>
      <c r="AL50" s="130">
        <v>44960</v>
      </c>
      <c r="AM50" s="708"/>
      <c r="AN50" s="180"/>
      <c r="AO50" s="179" t="s">
        <v>1011</v>
      </c>
    </row>
    <row r="51" spans="1:41" x14ac:dyDescent="0.25">
      <c r="A51" s="120"/>
      <c r="B51" s="904"/>
      <c r="C51" s="77" t="s">
        <v>21</v>
      </c>
      <c r="D51" s="78">
        <v>1000</v>
      </c>
      <c r="E51" s="78">
        <v>0</v>
      </c>
      <c r="F51" s="78">
        <v>3000</v>
      </c>
      <c r="G51" s="79" t="s">
        <v>38</v>
      </c>
      <c r="H51" s="79">
        <v>141</v>
      </c>
      <c r="I51" s="80">
        <v>43903</v>
      </c>
      <c r="J51" s="79"/>
      <c r="K51" s="81"/>
      <c r="L51" s="585"/>
      <c r="M51" s="77" t="s">
        <v>21</v>
      </c>
      <c r="N51" s="78">
        <v>1000</v>
      </c>
      <c r="O51" s="78">
        <v>0</v>
      </c>
      <c r="P51" s="78">
        <v>1000</v>
      </c>
      <c r="Q51" s="79" t="s">
        <v>38</v>
      </c>
      <c r="R51" s="79">
        <v>886</v>
      </c>
      <c r="S51" s="80">
        <v>44260</v>
      </c>
      <c r="T51" s="79"/>
      <c r="U51" s="81"/>
      <c r="V51" s="585"/>
      <c r="W51" s="77" t="s">
        <v>21</v>
      </c>
      <c r="X51" s="78">
        <v>1000</v>
      </c>
      <c r="Y51" s="87">
        <v>0</v>
      </c>
      <c r="Z51" s="78">
        <v>1000</v>
      </c>
      <c r="AA51" s="79" t="s">
        <v>38</v>
      </c>
      <c r="AB51" s="79">
        <v>2221</v>
      </c>
      <c r="AC51" s="47">
        <v>44657</v>
      </c>
      <c r="AD51" s="561"/>
      <c r="AE51" s="585"/>
      <c r="AF51" s="77" t="s">
        <v>21</v>
      </c>
      <c r="AG51" s="78">
        <v>1000</v>
      </c>
      <c r="AH51" s="87"/>
      <c r="AI51" s="78">
        <v>1000</v>
      </c>
      <c r="AJ51" s="79" t="s">
        <v>47</v>
      </c>
      <c r="AK51" s="79">
        <v>3537</v>
      </c>
      <c r="AL51" s="130">
        <v>44990</v>
      </c>
      <c r="AM51" s="708"/>
      <c r="AN51" s="180"/>
      <c r="AO51" s="179"/>
    </row>
    <row r="52" spans="1:41" x14ac:dyDescent="0.25">
      <c r="A52" s="120"/>
      <c r="B52" s="904"/>
      <c r="C52" s="77" t="s">
        <v>22</v>
      </c>
      <c r="D52" s="78">
        <v>1000</v>
      </c>
      <c r="E52" s="78">
        <v>0</v>
      </c>
      <c r="F52" s="78">
        <v>1000</v>
      </c>
      <c r="G52" s="79" t="s">
        <v>38</v>
      </c>
      <c r="H52" s="79">
        <v>191</v>
      </c>
      <c r="I52" s="80">
        <v>43937</v>
      </c>
      <c r="J52" s="172"/>
      <c r="K52" s="81"/>
      <c r="L52" s="585"/>
      <c r="M52" s="77" t="s">
        <v>22</v>
      </c>
      <c r="N52" s="78">
        <v>1000</v>
      </c>
      <c r="O52" s="78">
        <v>0</v>
      </c>
      <c r="P52" s="78">
        <v>1000</v>
      </c>
      <c r="Q52" s="79" t="s">
        <v>38</v>
      </c>
      <c r="R52" s="79">
        <v>938</v>
      </c>
      <c r="S52" s="80">
        <v>44300</v>
      </c>
      <c r="T52" s="79"/>
      <c r="U52" s="81"/>
      <c r="V52" s="585"/>
      <c r="W52" s="77" t="s">
        <v>22</v>
      </c>
      <c r="X52" s="78">
        <v>1000</v>
      </c>
      <c r="Y52" s="87">
        <v>0</v>
      </c>
      <c r="Z52" s="78">
        <v>1000</v>
      </c>
      <c r="AA52" s="79" t="s">
        <v>38</v>
      </c>
      <c r="AB52" s="79">
        <v>2228</v>
      </c>
      <c r="AC52" s="47">
        <v>44683</v>
      </c>
      <c r="AD52" s="561"/>
      <c r="AE52" s="585"/>
      <c r="AF52" s="77" t="s">
        <v>22</v>
      </c>
      <c r="AG52" s="78">
        <v>1000</v>
      </c>
      <c r="AH52" s="87">
        <v>10</v>
      </c>
      <c r="AI52" s="78"/>
      <c r="AJ52" s="79"/>
      <c r="AK52" s="79"/>
      <c r="AL52" s="47"/>
      <c r="AM52" s="561"/>
      <c r="AN52" s="180"/>
      <c r="AO52" s="179"/>
    </row>
    <row r="53" spans="1:41" x14ac:dyDescent="0.25">
      <c r="A53" s="120"/>
      <c r="B53" s="904"/>
      <c r="C53" s="77" t="s">
        <v>23</v>
      </c>
      <c r="D53" s="78">
        <v>1000</v>
      </c>
      <c r="E53" s="78">
        <v>0</v>
      </c>
      <c r="F53" s="78">
        <v>1000</v>
      </c>
      <c r="G53" s="79" t="s">
        <v>38</v>
      </c>
      <c r="H53" s="79">
        <v>245</v>
      </c>
      <c r="I53" s="80">
        <v>43977</v>
      </c>
      <c r="J53" s="172"/>
      <c r="K53" s="81"/>
      <c r="L53" s="585"/>
      <c r="M53" s="77" t="s">
        <v>23</v>
      </c>
      <c r="N53" s="78">
        <v>1000</v>
      </c>
      <c r="O53" s="87">
        <v>0</v>
      </c>
      <c r="P53" s="78">
        <v>1000</v>
      </c>
      <c r="Q53" s="79" t="s">
        <v>38</v>
      </c>
      <c r="R53" s="79">
        <v>1036</v>
      </c>
      <c r="S53" s="47">
        <v>44353</v>
      </c>
      <c r="T53" s="79"/>
      <c r="U53" s="81"/>
      <c r="V53" s="585"/>
      <c r="W53" s="77" t="s">
        <v>23</v>
      </c>
      <c r="X53" s="78">
        <v>1000</v>
      </c>
      <c r="Y53" s="87">
        <v>0</v>
      </c>
      <c r="Z53" s="78">
        <v>1000</v>
      </c>
      <c r="AA53" s="79" t="s">
        <v>47</v>
      </c>
      <c r="AB53" s="79">
        <v>2417</v>
      </c>
      <c r="AC53" s="47">
        <v>44724</v>
      </c>
      <c r="AD53" s="561"/>
      <c r="AE53" s="585"/>
      <c r="AF53" s="77" t="s">
        <v>23</v>
      </c>
      <c r="AG53" s="78">
        <v>1000</v>
      </c>
      <c r="AH53" s="87"/>
      <c r="AI53" s="78">
        <v>2010</v>
      </c>
      <c r="AJ53" s="79" t="s">
        <v>942</v>
      </c>
      <c r="AK53" s="79">
        <v>3710</v>
      </c>
      <c r="AL53" s="130">
        <v>45048</v>
      </c>
      <c r="AM53" s="708"/>
      <c r="AN53" s="180"/>
      <c r="AO53" s="179"/>
    </row>
    <row r="54" spans="1:41" x14ac:dyDescent="0.25">
      <c r="A54" s="120"/>
      <c r="B54" s="904"/>
      <c r="C54" s="77" t="s">
        <v>24</v>
      </c>
      <c r="D54" s="78">
        <v>1000</v>
      </c>
      <c r="E54" s="87">
        <v>10</v>
      </c>
      <c r="F54" s="78">
        <v>1000</v>
      </c>
      <c r="G54" s="79" t="s">
        <v>38</v>
      </c>
      <c r="H54" s="79">
        <v>320</v>
      </c>
      <c r="I54" s="47">
        <v>44013</v>
      </c>
      <c r="J54" s="172"/>
      <c r="K54" s="81"/>
      <c r="L54" s="585"/>
      <c r="M54" s="77" t="s">
        <v>24</v>
      </c>
      <c r="N54" s="78">
        <v>1000</v>
      </c>
      <c r="O54" s="87">
        <v>0</v>
      </c>
      <c r="P54" s="78">
        <v>1000</v>
      </c>
      <c r="Q54" s="79" t="s">
        <v>38</v>
      </c>
      <c r="R54" s="79">
        <v>1108</v>
      </c>
      <c r="S54" s="47">
        <v>44381</v>
      </c>
      <c r="T54" s="79"/>
      <c r="U54" s="81"/>
      <c r="V54" s="585"/>
      <c r="W54" s="77" t="s">
        <v>24</v>
      </c>
      <c r="X54" s="78">
        <v>1000</v>
      </c>
      <c r="Y54" s="87">
        <v>0</v>
      </c>
      <c r="Z54" s="78">
        <v>1000</v>
      </c>
      <c r="AA54" s="79" t="s">
        <v>47</v>
      </c>
      <c r="AB54" s="79">
        <v>2506</v>
      </c>
      <c r="AC54" s="47">
        <v>44750</v>
      </c>
      <c r="AD54" s="561"/>
      <c r="AE54" s="585"/>
      <c r="AF54" s="77" t="s">
        <v>24</v>
      </c>
      <c r="AG54" s="78">
        <v>1000</v>
      </c>
      <c r="AH54" s="87"/>
      <c r="AI54" s="78">
        <v>1000</v>
      </c>
      <c r="AJ54" s="79" t="s">
        <v>942</v>
      </c>
      <c r="AK54" s="79">
        <v>3849</v>
      </c>
      <c r="AL54" s="130">
        <v>45098</v>
      </c>
      <c r="AM54" s="708"/>
      <c r="AN54" s="180"/>
      <c r="AO54" s="179"/>
    </row>
    <row r="55" spans="1:41" x14ac:dyDescent="0.25">
      <c r="A55" s="120"/>
      <c r="B55" s="904"/>
      <c r="C55" s="77" t="s">
        <v>25</v>
      </c>
      <c r="D55" s="78">
        <v>1000</v>
      </c>
      <c r="E55" s="87">
        <v>10</v>
      </c>
      <c r="F55" s="78">
        <v>1000</v>
      </c>
      <c r="G55" s="79" t="s">
        <v>38</v>
      </c>
      <c r="H55" s="79">
        <v>385</v>
      </c>
      <c r="I55" s="47">
        <v>44046</v>
      </c>
      <c r="J55" s="172"/>
      <c r="K55" s="81"/>
      <c r="L55" s="585"/>
      <c r="M55" s="77" t="s">
        <v>25</v>
      </c>
      <c r="N55" s="78">
        <v>1000</v>
      </c>
      <c r="O55" s="87">
        <v>0</v>
      </c>
      <c r="P55" s="78">
        <v>1000</v>
      </c>
      <c r="Q55" s="79" t="s">
        <v>38</v>
      </c>
      <c r="R55" s="79">
        <v>1201</v>
      </c>
      <c r="S55" s="47">
        <v>44415</v>
      </c>
      <c r="T55" s="79"/>
      <c r="U55" s="81"/>
      <c r="V55" s="585"/>
      <c r="W55" s="77" t="s">
        <v>25</v>
      </c>
      <c r="X55" s="78">
        <v>1000</v>
      </c>
      <c r="Y55" s="87">
        <v>0</v>
      </c>
      <c r="Z55" s="78">
        <v>1000</v>
      </c>
      <c r="AA55" s="79" t="s">
        <v>47</v>
      </c>
      <c r="AB55" s="79">
        <v>2617</v>
      </c>
      <c r="AC55" s="47">
        <v>44782</v>
      </c>
      <c r="AD55" s="561"/>
      <c r="AE55" s="585"/>
      <c r="AF55" s="77" t="s">
        <v>25</v>
      </c>
      <c r="AG55" s="78">
        <v>1000</v>
      </c>
      <c r="AH55" s="87"/>
      <c r="AI55" s="78">
        <v>1000</v>
      </c>
      <c r="AJ55" s="79" t="s">
        <v>942</v>
      </c>
      <c r="AK55" s="79">
        <v>3894</v>
      </c>
      <c r="AL55" s="130">
        <v>45114</v>
      </c>
      <c r="AM55" s="561"/>
      <c r="AN55" s="180"/>
      <c r="AO55" s="179"/>
    </row>
    <row r="56" spans="1:41" x14ac:dyDescent="0.25">
      <c r="A56" s="120"/>
      <c r="B56" s="904"/>
      <c r="C56" s="77" t="s">
        <v>26</v>
      </c>
      <c r="D56" s="78">
        <v>1000</v>
      </c>
      <c r="E56" s="78">
        <v>10</v>
      </c>
      <c r="F56" s="78">
        <v>0</v>
      </c>
      <c r="G56" s="79" t="s">
        <v>38</v>
      </c>
      <c r="H56" s="79" t="s">
        <v>38</v>
      </c>
      <c r="I56" s="80" t="s">
        <v>38</v>
      </c>
      <c r="J56" s="79"/>
      <c r="K56" s="81"/>
      <c r="L56" s="585"/>
      <c r="M56" s="77" t="s">
        <v>26</v>
      </c>
      <c r="N56" s="78">
        <v>1000</v>
      </c>
      <c r="O56" s="87">
        <v>0</v>
      </c>
      <c r="P56" s="78">
        <v>1000</v>
      </c>
      <c r="Q56" s="79" t="s">
        <v>38</v>
      </c>
      <c r="R56" s="79">
        <v>1275</v>
      </c>
      <c r="S56" s="47">
        <v>44445</v>
      </c>
      <c r="T56" s="79"/>
      <c r="U56" s="81"/>
      <c r="V56" s="585"/>
      <c r="W56" s="77" t="s">
        <v>26</v>
      </c>
      <c r="X56" s="78">
        <v>1000</v>
      </c>
      <c r="Y56" s="87">
        <v>0</v>
      </c>
      <c r="Z56" s="78">
        <v>1000</v>
      </c>
      <c r="AA56" s="79" t="s">
        <v>47</v>
      </c>
      <c r="AB56" s="79">
        <v>2834</v>
      </c>
      <c r="AC56" s="47">
        <v>44814</v>
      </c>
      <c r="AD56" s="561"/>
      <c r="AE56" s="585"/>
      <c r="AF56" s="77" t="s">
        <v>26</v>
      </c>
      <c r="AG56" s="78">
        <v>1000</v>
      </c>
      <c r="AH56" s="87"/>
      <c r="AI56" s="78">
        <v>2000</v>
      </c>
      <c r="AJ56" s="79" t="s">
        <v>935</v>
      </c>
      <c r="AK56" s="79">
        <v>4048</v>
      </c>
      <c r="AL56" s="47">
        <v>45142</v>
      </c>
      <c r="AM56" s="561"/>
      <c r="AN56" s="180"/>
      <c r="AO56" s="179" t="s">
        <v>947</v>
      </c>
    </row>
    <row r="57" spans="1:41" x14ac:dyDescent="0.25">
      <c r="A57" s="120"/>
      <c r="B57" s="904"/>
      <c r="C57" s="77" t="s">
        <v>27</v>
      </c>
      <c r="D57" s="78">
        <v>1000</v>
      </c>
      <c r="E57" s="78">
        <v>0</v>
      </c>
      <c r="F57" s="78">
        <v>2000</v>
      </c>
      <c r="G57" s="79" t="s">
        <v>38</v>
      </c>
      <c r="H57" s="79">
        <v>451</v>
      </c>
      <c r="I57" s="80">
        <v>44080</v>
      </c>
      <c r="J57" s="79"/>
      <c r="K57" s="81"/>
      <c r="L57" s="585"/>
      <c r="M57" s="77" t="s">
        <v>27</v>
      </c>
      <c r="N57" s="78">
        <v>1000</v>
      </c>
      <c r="O57" s="87">
        <v>0</v>
      </c>
      <c r="P57" s="78">
        <v>1000</v>
      </c>
      <c r="Q57" s="79" t="s">
        <v>38</v>
      </c>
      <c r="R57" s="79">
        <v>1332</v>
      </c>
      <c r="S57" s="47">
        <v>44471</v>
      </c>
      <c r="T57" s="79"/>
      <c r="U57" s="81"/>
      <c r="V57" s="585"/>
      <c r="W57" s="77" t="s">
        <v>27</v>
      </c>
      <c r="X57" s="78">
        <v>1000</v>
      </c>
      <c r="Y57" s="78">
        <v>0</v>
      </c>
      <c r="Z57" s="508">
        <v>1000</v>
      </c>
      <c r="AA57" s="509" t="s">
        <v>47</v>
      </c>
      <c r="AB57" s="509">
        <v>2846</v>
      </c>
      <c r="AC57" s="510">
        <v>44332</v>
      </c>
      <c r="AD57" s="709"/>
      <c r="AE57" s="585"/>
      <c r="AF57" s="77" t="s">
        <v>27</v>
      </c>
      <c r="AG57" s="78">
        <v>1000</v>
      </c>
      <c r="AH57" s="78"/>
      <c r="AI57" s="771"/>
      <c r="AJ57" s="822"/>
      <c r="AK57" s="822"/>
      <c r="AL57" s="841"/>
      <c r="AM57" s="866"/>
      <c r="AN57" s="180"/>
      <c r="AO57" s="179"/>
    </row>
    <row r="58" spans="1:41" x14ac:dyDescent="0.25">
      <c r="A58" s="120"/>
      <c r="B58" s="904"/>
      <c r="C58" s="77" t="s">
        <v>28</v>
      </c>
      <c r="D58" s="78">
        <v>1000</v>
      </c>
      <c r="E58" s="78">
        <v>0</v>
      </c>
      <c r="F58" s="78">
        <v>1000</v>
      </c>
      <c r="G58" s="79" t="s">
        <v>38</v>
      </c>
      <c r="H58" s="79">
        <v>532</v>
      </c>
      <c r="I58" s="80">
        <v>44112</v>
      </c>
      <c r="J58" s="172"/>
      <c r="K58" s="81"/>
      <c r="L58" s="585"/>
      <c r="M58" s="77" t="s">
        <v>28</v>
      </c>
      <c r="N58" s="78">
        <v>1000</v>
      </c>
      <c r="O58" s="87">
        <v>0</v>
      </c>
      <c r="P58" s="78">
        <v>1000</v>
      </c>
      <c r="Q58" s="79" t="s">
        <v>38</v>
      </c>
      <c r="R58" s="79">
        <v>1515</v>
      </c>
      <c r="S58" s="47">
        <v>44505</v>
      </c>
      <c r="T58" s="79"/>
      <c r="U58" s="81"/>
      <c r="V58" s="585"/>
      <c r="W58" s="77" t="s">
        <v>28</v>
      </c>
      <c r="X58" s="78">
        <v>1000</v>
      </c>
      <c r="Y58" s="78">
        <v>0</v>
      </c>
      <c r="Z58" s="78">
        <v>1000</v>
      </c>
      <c r="AA58" s="79" t="s">
        <v>47</v>
      </c>
      <c r="AB58" s="79">
        <v>2917</v>
      </c>
      <c r="AC58" s="80">
        <v>44840</v>
      </c>
      <c r="AD58" s="558"/>
      <c r="AE58" s="585"/>
      <c r="AF58" s="77" t="s">
        <v>28</v>
      </c>
      <c r="AG58" s="78"/>
      <c r="AH58" s="78"/>
      <c r="AI58" s="78"/>
      <c r="AJ58" s="79"/>
      <c r="AK58" s="79"/>
      <c r="AL58" s="80"/>
      <c r="AM58" s="558"/>
      <c r="AN58" s="180"/>
      <c r="AO58" s="179"/>
    </row>
    <row r="59" spans="1:41" x14ac:dyDescent="0.25">
      <c r="A59" s="120"/>
      <c r="B59" s="904"/>
      <c r="C59" s="77" t="s">
        <v>29</v>
      </c>
      <c r="D59" s="78">
        <v>1000</v>
      </c>
      <c r="E59" s="78">
        <v>0</v>
      </c>
      <c r="F59" s="78">
        <v>1000</v>
      </c>
      <c r="G59" s="79" t="s">
        <v>38</v>
      </c>
      <c r="H59" s="79">
        <v>591</v>
      </c>
      <c r="I59" s="80">
        <v>44147</v>
      </c>
      <c r="J59" s="172"/>
      <c r="K59" s="81"/>
      <c r="L59" s="585"/>
      <c r="M59" s="77" t="s">
        <v>29</v>
      </c>
      <c r="N59" s="78">
        <v>1000</v>
      </c>
      <c r="O59" s="87">
        <v>0</v>
      </c>
      <c r="P59" s="78">
        <v>1000</v>
      </c>
      <c r="Q59" s="79" t="s">
        <v>38</v>
      </c>
      <c r="R59" s="79">
        <v>1593</v>
      </c>
      <c r="S59" s="47">
        <v>44533</v>
      </c>
      <c r="T59" s="79"/>
      <c r="U59" s="81"/>
      <c r="V59" s="585"/>
      <c r="W59" s="77" t="s">
        <v>29</v>
      </c>
      <c r="X59" s="78">
        <v>1000</v>
      </c>
      <c r="Y59" s="78">
        <v>0</v>
      </c>
      <c r="Z59" s="78">
        <v>1000</v>
      </c>
      <c r="AA59" s="79" t="s">
        <v>47</v>
      </c>
      <c r="AB59" s="79">
        <v>3032</v>
      </c>
      <c r="AC59" s="80">
        <v>44874</v>
      </c>
      <c r="AD59" s="558"/>
      <c r="AE59" s="585"/>
      <c r="AF59" s="77" t="s">
        <v>29</v>
      </c>
      <c r="AG59" s="78"/>
      <c r="AH59" s="78"/>
      <c r="AI59" s="78"/>
      <c r="AJ59" s="79"/>
      <c r="AK59" s="79"/>
      <c r="AL59" s="80"/>
      <c r="AM59" s="558"/>
      <c r="AN59" s="180"/>
      <c r="AO59" s="179"/>
    </row>
    <row r="60" spans="1:41" x14ac:dyDescent="0.25">
      <c r="A60" s="120"/>
      <c r="B60" s="904"/>
      <c r="C60" s="83" t="s">
        <v>30</v>
      </c>
      <c r="D60" s="84">
        <v>1000</v>
      </c>
      <c r="E60" s="78">
        <v>0</v>
      </c>
      <c r="F60" s="78">
        <v>1000</v>
      </c>
      <c r="G60" s="79" t="s">
        <v>38</v>
      </c>
      <c r="H60" s="79">
        <v>636</v>
      </c>
      <c r="I60" s="80">
        <v>44170</v>
      </c>
      <c r="J60" s="292"/>
      <c r="K60" s="86"/>
      <c r="L60" s="586"/>
      <c r="M60" s="83" t="s">
        <v>30</v>
      </c>
      <c r="N60" s="84">
        <v>1000</v>
      </c>
      <c r="O60" s="87">
        <v>0</v>
      </c>
      <c r="P60" s="78">
        <v>1000</v>
      </c>
      <c r="Q60" s="79" t="s">
        <v>38</v>
      </c>
      <c r="R60" s="79">
        <v>1682</v>
      </c>
      <c r="S60" s="47">
        <v>44565</v>
      </c>
      <c r="T60" s="79"/>
      <c r="U60" s="81"/>
      <c r="V60" s="586"/>
      <c r="W60" s="83" t="s">
        <v>30</v>
      </c>
      <c r="X60" s="84">
        <v>1000</v>
      </c>
      <c r="Y60" s="78">
        <v>0</v>
      </c>
      <c r="Z60" s="78">
        <v>1000</v>
      </c>
      <c r="AA60" s="79" t="s">
        <v>47</v>
      </c>
      <c r="AB60" s="79">
        <v>3097</v>
      </c>
      <c r="AC60" s="80">
        <v>44898</v>
      </c>
      <c r="AD60" s="558"/>
      <c r="AE60" s="586"/>
      <c r="AF60" s="83" t="s">
        <v>30</v>
      </c>
      <c r="AG60" s="84"/>
      <c r="AH60" s="78"/>
      <c r="AI60" s="78"/>
      <c r="AJ60" s="79"/>
      <c r="AK60" s="79"/>
      <c r="AL60" s="80"/>
      <c r="AM60" s="558"/>
      <c r="AN60" s="181"/>
      <c r="AO60" s="182"/>
    </row>
    <row r="61" spans="1:41" x14ac:dyDescent="0.25">
      <c r="A61" s="120"/>
      <c r="B61" s="904"/>
      <c r="C61" s="557"/>
      <c r="D61" s="277"/>
      <c r="E61" s="277"/>
      <c r="F61" s="277"/>
      <c r="G61" s="208"/>
      <c r="H61" s="208"/>
      <c r="I61" s="558"/>
      <c r="J61" s="227"/>
      <c r="K61" s="559"/>
      <c r="L61" s="587"/>
      <c r="M61" s="557"/>
      <c r="N61" s="277"/>
      <c r="O61" s="560"/>
      <c r="P61" s="277"/>
      <c r="Q61" s="208"/>
      <c r="R61" s="208"/>
      <c r="S61" s="561"/>
      <c r="T61" s="208"/>
      <c r="U61" s="559"/>
      <c r="V61" s="587"/>
      <c r="W61" s="557"/>
      <c r="X61" s="277"/>
      <c r="Y61" s="277"/>
      <c r="Z61" s="277">
        <v>60</v>
      </c>
      <c r="AA61" s="208" t="s">
        <v>924</v>
      </c>
      <c r="AB61" s="208">
        <v>3152</v>
      </c>
      <c r="AC61" s="558">
        <v>44925</v>
      </c>
      <c r="AD61" s="558"/>
      <c r="AE61" s="587"/>
      <c r="AF61" s="557"/>
      <c r="AG61" s="277"/>
      <c r="AH61" s="277"/>
      <c r="AI61" s="277"/>
      <c r="AJ61" s="208"/>
      <c r="AK61" s="208"/>
      <c r="AL61" s="558"/>
      <c r="AM61" s="558"/>
      <c r="AN61" s="181"/>
      <c r="AO61" s="182"/>
    </row>
    <row r="62" spans="1:41" x14ac:dyDescent="0.25">
      <c r="A62" s="121"/>
      <c r="B62" s="905"/>
      <c r="C62" s="89"/>
      <c r="D62" s="90">
        <f>SUM(D49:D60)</f>
        <v>12000</v>
      </c>
      <c r="E62" s="90">
        <f>SUM(E49:E60)</f>
        <v>60</v>
      </c>
      <c r="F62" s="90">
        <f>SUM(F49:F60)</f>
        <v>12000</v>
      </c>
      <c r="G62" s="91"/>
      <c r="H62" s="91"/>
      <c r="I62" s="92"/>
      <c r="J62" s="91"/>
      <c r="K62" s="93"/>
      <c r="L62" s="588"/>
      <c r="M62" s="89"/>
      <c r="N62" s="90">
        <f>SUM(N48:N60)</f>
        <v>24000</v>
      </c>
      <c r="O62" s="90">
        <f>SUM(O48:O60)</f>
        <v>60</v>
      </c>
      <c r="P62" s="90">
        <f>SUM(P48:P60)</f>
        <v>24000</v>
      </c>
      <c r="Q62" s="91"/>
      <c r="R62" s="91"/>
      <c r="S62" s="91"/>
      <c r="T62" s="91"/>
      <c r="U62" s="93"/>
      <c r="V62" s="588"/>
      <c r="W62" s="89"/>
      <c r="X62" s="90">
        <f>SUM(X48:X60)</f>
        <v>36000</v>
      </c>
      <c r="Y62" s="90">
        <f>SUM(Y48:Y60)</f>
        <v>60</v>
      </c>
      <c r="Z62" s="90">
        <f>SUM(Z48:Z61)</f>
        <v>36060</v>
      </c>
      <c r="AA62" s="91"/>
      <c r="AB62" s="91"/>
      <c r="AC62" s="91"/>
      <c r="AD62" s="91"/>
      <c r="AE62" s="588"/>
      <c r="AF62" s="89"/>
      <c r="AG62" s="90">
        <f>SUM(AG48:AG60)</f>
        <v>45000</v>
      </c>
      <c r="AH62" s="90">
        <f>SUM(AH48:AH60)</f>
        <v>70</v>
      </c>
      <c r="AI62" s="90">
        <f>SUM(AI48:AI61)</f>
        <v>45070</v>
      </c>
      <c r="AJ62" s="91"/>
      <c r="AK62" s="91"/>
      <c r="AL62" s="91"/>
      <c r="AM62" s="91"/>
      <c r="AN62" s="90"/>
      <c r="AO62" s="91"/>
    </row>
    <row r="63" spans="1:41" x14ac:dyDescent="0.25">
      <c r="B63" s="106"/>
      <c r="C63" s="65"/>
      <c r="D63" s="66"/>
      <c r="E63" s="66"/>
      <c r="F63" s="66"/>
      <c r="G63" s="67"/>
      <c r="H63" s="67"/>
      <c r="I63" s="68"/>
      <c r="J63" s="67"/>
      <c r="K63" s="67"/>
      <c r="L63" s="584"/>
      <c r="M63" s="67"/>
      <c r="N63" s="66"/>
      <c r="O63" s="66"/>
      <c r="P63" s="66"/>
      <c r="Q63" s="67"/>
      <c r="R63" s="67"/>
      <c r="S63" s="67"/>
      <c r="T63" s="67"/>
      <c r="U63" s="67"/>
      <c r="V63" s="584"/>
      <c r="W63" s="67"/>
      <c r="X63" s="66"/>
      <c r="Y63" s="66"/>
      <c r="Z63" s="66"/>
      <c r="AA63" s="67"/>
      <c r="AB63" s="67"/>
      <c r="AC63" s="67"/>
      <c r="AD63" s="67"/>
      <c r="AE63" s="584"/>
      <c r="AF63" s="67"/>
      <c r="AG63" s="66"/>
      <c r="AH63" s="66"/>
      <c r="AI63" s="66"/>
      <c r="AJ63" s="67"/>
      <c r="AK63" s="67"/>
      <c r="AL63" s="67"/>
      <c r="AM63" s="67"/>
      <c r="AN63" s="777"/>
      <c r="AO63" s="123"/>
    </row>
    <row r="64" spans="1:41" x14ac:dyDescent="0.25">
      <c r="B64" s="107"/>
      <c r="C64" s="70"/>
      <c r="D64" s="71"/>
      <c r="E64" s="72"/>
      <c r="F64" s="73"/>
      <c r="G64" s="72"/>
      <c r="H64" s="73"/>
      <c r="I64" s="73"/>
      <c r="J64" s="73"/>
      <c r="K64" s="74"/>
      <c r="L64" s="585"/>
      <c r="M64" s="75" t="s">
        <v>42</v>
      </c>
      <c r="N64" s="76">
        <f>D77</f>
        <v>12000</v>
      </c>
      <c r="O64" s="76">
        <f>E77</f>
        <v>870</v>
      </c>
      <c r="P64" s="76">
        <f>F77</f>
        <v>9000</v>
      </c>
      <c r="Q64" s="72"/>
      <c r="R64" s="73"/>
      <c r="S64" s="73"/>
      <c r="T64" s="73"/>
      <c r="U64" s="74"/>
      <c r="V64" s="585"/>
      <c r="W64" s="75" t="s">
        <v>42</v>
      </c>
      <c r="X64" s="76">
        <f>N77</f>
        <v>24000</v>
      </c>
      <c r="Y64" s="76">
        <f>O77</f>
        <v>1650</v>
      </c>
      <c r="Z64" s="76">
        <f>P77</f>
        <v>9000</v>
      </c>
      <c r="AA64" s="72"/>
      <c r="AB64" s="73"/>
      <c r="AC64" s="73"/>
      <c r="AD64" s="73"/>
      <c r="AE64" s="585"/>
      <c r="AF64" s="75" t="s">
        <v>42</v>
      </c>
      <c r="AG64" s="76">
        <f>X77</f>
        <v>35500</v>
      </c>
      <c r="AH64" s="76">
        <f>Y77</f>
        <v>1650</v>
      </c>
      <c r="AI64" s="76">
        <f>Z77</f>
        <v>36700</v>
      </c>
      <c r="AJ64" s="72"/>
      <c r="AK64" s="73"/>
      <c r="AL64" s="73"/>
      <c r="AM64" s="73"/>
      <c r="AN64" s="776" t="s">
        <v>221</v>
      </c>
      <c r="AO64" s="183" t="s">
        <v>36</v>
      </c>
    </row>
    <row r="65" spans="1:41" x14ac:dyDescent="0.25">
      <c r="A65" s="97" t="s">
        <v>13</v>
      </c>
      <c r="B65" s="105">
        <v>53</v>
      </c>
      <c r="C65" s="77" t="s">
        <v>19</v>
      </c>
      <c r="D65" s="78">
        <v>1000</v>
      </c>
      <c r="E65" s="78">
        <f t="shared" ref="E65:E72" si="2">E66+10</f>
        <v>90</v>
      </c>
      <c r="F65" s="78">
        <v>0</v>
      </c>
      <c r="G65" s="79" t="s">
        <v>38</v>
      </c>
      <c r="H65" s="79" t="s">
        <v>38</v>
      </c>
      <c r="I65" s="80" t="s">
        <v>38</v>
      </c>
      <c r="J65" s="79"/>
      <c r="K65" s="81"/>
      <c r="L65" s="585"/>
      <c r="M65" s="77" t="s">
        <v>19</v>
      </c>
      <c r="N65" s="78">
        <v>1000</v>
      </c>
      <c r="O65" s="78">
        <f t="shared" ref="O65:O74" si="3">O66+10</f>
        <v>120</v>
      </c>
      <c r="P65" s="78">
        <v>0</v>
      </c>
      <c r="Q65" s="79" t="s">
        <v>38</v>
      </c>
      <c r="R65" s="79" t="s">
        <v>38</v>
      </c>
      <c r="S65" s="80" t="s">
        <v>38</v>
      </c>
      <c r="T65" s="79"/>
      <c r="U65" s="81"/>
      <c r="V65" s="585"/>
      <c r="W65" s="77" t="s">
        <v>19</v>
      </c>
      <c r="X65" s="78">
        <v>1000</v>
      </c>
      <c r="Y65" s="78">
        <v>0</v>
      </c>
      <c r="Z65" s="78">
        <v>16200</v>
      </c>
      <c r="AA65" s="79" t="s">
        <v>50</v>
      </c>
      <c r="AB65" s="79">
        <v>1865</v>
      </c>
      <c r="AC65" s="80">
        <v>44577</v>
      </c>
      <c r="AD65" s="651"/>
      <c r="AE65" s="585"/>
      <c r="AF65" s="77" t="s">
        <v>19</v>
      </c>
      <c r="AG65" s="78">
        <v>1000</v>
      </c>
      <c r="AH65" s="78"/>
      <c r="AI65" s="78">
        <v>11501</v>
      </c>
      <c r="AJ65" s="79" t="s">
        <v>44</v>
      </c>
      <c r="AK65" s="79">
        <v>3265</v>
      </c>
      <c r="AL65" s="80">
        <v>44933</v>
      </c>
      <c r="AM65" s="651"/>
      <c r="AN65" s="177">
        <f>AG77+AH77-AI77</f>
        <v>-51</v>
      </c>
      <c r="AO65" s="178" t="s">
        <v>976</v>
      </c>
    </row>
    <row r="66" spans="1:41" ht="21" customHeight="1" x14ac:dyDescent="0.25">
      <c r="A66" s="120"/>
      <c r="B66" s="904" t="s">
        <v>278</v>
      </c>
      <c r="C66" s="77" t="s">
        <v>20</v>
      </c>
      <c r="D66" s="78">
        <v>1000</v>
      </c>
      <c r="E66" s="78">
        <f t="shared" si="2"/>
        <v>80</v>
      </c>
      <c r="F66" s="78">
        <v>0</v>
      </c>
      <c r="G66" s="79" t="s">
        <v>38</v>
      </c>
      <c r="H66" s="79" t="s">
        <v>38</v>
      </c>
      <c r="I66" s="80" t="s">
        <v>38</v>
      </c>
      <c r="J66" s="79"/>
      <c r="K66" s="81"/>
      <c r="L66" s="585"/>
      <c r="M66" s="77" t="s">
        <v>20</v>
      </c>
      <c r="N66" s="78">
        <v>1000</v>
      </c>
      <c r="O66" s="78">
        <f t="shared" si="3"/>
        <v>110</v>
      </c>
      <c r="P66" s="78">
        <v>0</v>
      </c>
      <c r="Q66" s="79" t="s">
        <v>38</v>
      </c>
      <c r="R66" s="79" t="s">
        <v>38</v>
      </c>
      <c r="S66" s="80" t="s">
        <v>38</v>
      </c>
      <c r="T66" s="79"/>
      <c r="U66" s="81"/>
      <c r="V66" s="585"/>
      <c r="W66" s="77" t="s">
        <v>20</v>
      </c>
      <c r="X66" s="78">
        <v>1000</v>
      </c>
      <c r="Y66" s="78">
        <v>0</v>
      </c>
      <c r="Z66" s="184">
        <v>11500</v>
      </c>
      <c r="AA66" s="204" t="s">
        <v>50</v>
      </c>
      <c r="AB66" s="204">
        <v>1888</v>
      </c>
      <c r="AC66" s="166">
        <v>44588</v>
      </c>
      <c r="AD66" s="710"/>
      <c r="AE66" s="585"/>
      <c r="AF66" s="77" t="s">
        <v>20</v>
      </c>
      <c r="AG66" s="78">
        <v>1000</v>
      </c>
      <c r="AH66" s="78"/>
      <c r="AI66" s="184"/>
      <c r="AJ66" s="204"/>
      <c r="AK66" s="204"/>
      <c r="AL66" s="166"/>
      <c r="AM66" s="710"/>
      <c r="AN66" s="180"/>
      <c r="AO66" s="179"/>
    </row>
    <row r="67" spans="1:41" x14ac:dyDescent="0.25">
      <c r="A67" s="120"/>
      <c r="B67" s="904"/>
      <c r="C67" s="77" t="s">
        <v>21</v>
      </c>
      <c r="D67" s="78">
        <v>1000</v>
      </c>
      <c r="E67" s="78">
        <f t="shared" si="2"/>
        <v>70</v>
      </c>
      <c r="F67" s="78">
        <v>0</v>
      </c>
      <c r="G67" s="79" t="s">
        <v>38</v>
      </c>
      <c r="H67" s="79" t="s">
        <v>38</v>
      </c>
      <c r="I67" s="80" t="s">
        <v>38</v>
      </c>
      <c r="J67" s="79"/>
      <c r="K67" s="81"/>
      <c r="L67" s="585"/>
      <c r="M67" s="77" t="s">
        <v>21</v>
      </c>
      <c r="N67" s="78">
        <v>1000</v>
      </c>
      <c r="O67" s="78">
        <f t="shared" si="3"/>
        <v>100</v>
      </c>
      <c r="P67" s="78">
        <v>0</v>
      </c>
      <c r="Q67" s="79" t="s">
        <v>38</v>
      </c>
      <c r="R67" s="79" t="s">
        <v>38</v>
      </c>
      <c r="S67" s="80" t="s">
        <v>38</v>
      </c>
      <c r="T67" s="79"/>
      <c r="U67" s="81"/>
      <c r="V67" s="585"/>
      <c r="W67" s="77" t="s">
        <v>21</v>
      </c>
      <c r="X67" s="78">
        <v>1000</v>
      </c>
      <c r="Y67" s="78">
        <v>0</v>
      </c>
      <c r="Z67" s="78">
        <v>0</v>
      </c>
      <c r="AA67" s="79" t="s">
        <v>38</v>
      </c>
      <c r="AB67" s="79" t="s">
        <v>38</v>
      </c>
      <c r="AC67" s="80" t="s">
        <v>38</v>
      </c>
      <c r="AD67" s="558"/>
      <c r="AE67" s="585"/>
      <c r="AF67" s="77" t="s">
        <v>21</v>
      </c>
      <c r="AG67" s="78">
        <v>1000</v>
      </c>
      <c r="AH67" s="78"/>
      <c r="AI67" s="78"/>
      <c r="AJ67" s="79"/>
      <c r="AK67" s="79"/>
      <c r="AL67" s="80"/>
      <c r="AM67" s="558"/>
      <c r="AN67" s="180"/>
      <c r="AO67" s="179"/>
    </row>
    <row r="68" spans="1:41" x14ac:dyDescent="0.25">
      <c r="A68" s="120"/>
      <c r="B68" s="904"/>
      <c r="C68" s="77" t="s">
        <v>22</v>
      </c>
      <c r="D68" s="78">
        <v>1000</v>
      </c>
      <c r="E68" s="78">
        <f t="shared" si="2"/>
        <v>60</v>
      </c>
      <c r="F68" s="78">
        <v>0</v>
      </c>
      <c r="G68" s="79" t="s">
        <v>38</v>
      </c>
      <c r="H68" s="79" t="s">
        <v>38</v>
      </c>
      <c r="I68" s="80" t="s">
        <v>38</v>
      </c>
      <c r="J68" s="79"/>
      <c r="K68" s="81"/>
      <c r="L68" s="585"/>
      <c r="M68" s="77" t="s">
        <v>22</v>
      </c>
      <c r="N68" s="78">
        <v>1000</v>
      </c>
      <c r="O68" s="78">
        <f t="shared" si="3"/>
        <v>90</v>
      </c>
      <c r="P68" s="78">
        <v>0</v>
      </c>
      <c r="Q68" s="79" t="s">
        <v>38</v>
      </c>
      <c r="R68" s="79" t="s">
        <v>38</v>
      </c>
      <c r="S68" s="80" t="s">
        <v>38</v>
      </c>
      <c r="T68" s="79"/>
      <c r="U68" s="81"/>
      <c r="V68" s="585"/>
      <c r="W68" s="77" t="s">
        <v>22</v>
      </c>
      <c r="X68" s="78">
        <v>1000</v>
      </c>
      <c r="Y68" s="78">
        <v>0</v>
      </c>
      <c r="Z68" s="78">
        <v>0</v>
      </c>
      <c r="AA68" s="79" t="s">
        <v>38</v>
      </c>
      <c r="AB68" s="79" t="s">
        <v>38</v>
      </c>
      <c r="AC68" s="80" t="s">
        <v>38</v>
      </c>
      <c r="AD68" s="558"/>
      <c r="AE68" s="585"/>
      <c r="AF68" s="77" t="s">
        <v>22</v>
      </c>
      <c r="AG68" s="78">
        <v>1000</v>
      </c>
      <c r="AH68" s="78"/>
      <c r="AI68" s="78"/>
      <c r="AJ68" s="79"/>
      <c r="AK68" s="79"/>
      <c r="AL68" s="80"/>
      <c r="AM68" s="558"/>
      <c r="AN68" s="180" t="s">
        <v>985</v>
      </c>
      <c r="AO68" s="179"/>
    </row>
    <row r="69" spans="1:41" x14ac:dyDescent="0.25">
      <c r="A69" s="120"/>
      <c r="B69" s="904"/>
      <c r="C69" s="77" t="s">
        <v>23</v>
      </c>
      <c r="D69" s="78">
        <v>1000</v>
      </c>
      <c r="E69" s="78">
        <f t="shared" si="2"/>
        <v>50</v>
      </c>
      <c r="F69" s="78">
        <v>0</v>
      </c>
      <c r="G69" s="79" t="s">
        <v>38</v>
      </c>
      <c r="H69" s="79" t="s">
        <v>38</v>
      </c>
      <c r="I69" s="80" t="s">
        <v>38</v>
      </c>
      <c r="J69" s="79"/>
      <c r="K69" s="81"/>
      <c r="L69" s="585"/>
      <c r="M69" s="77" t="s">
        <v>23</v>
      </c>
      <c r="N69" s="78">
        <v>1000</v>
      </c>
      <c r="O69" s="78">
        <f t="shared" si="3"/>
        <v>80</v>
      </c>
      <c r="P69" s="78">
        <v>0</v>
      </c>
      <c r="Q69" s="79" t="s">
        <v>38</v>
      </c>
      <c r="R69" s="79" t="s">
        <v>38</v>
      </c>
      <c r="S69" s="80" t="s">
        <v>38</v>
      </c>
      <c r="T69" s="79"/>
      <c r="U69" s="81"/>
      <c r="V69" s="585"/>
      <c r="W69" s="77" t="s">
        <v>23</v>
      </c>
      <c r="X69" s="78">
        <v>1000</v>
      </c>
      <c r="Y69" s="78">
        <v>0</v>
      </c>
      <c r="Z69" s="78">
        <v>0</v>
      </c>
      <c r="AA69" s="79" t="s">
        <v>38</v>
      </c>
      <c r="AB69" s="79" t="s">
        <v>38</v>
      </c>
      <c r="AC69" s="80" t="s">
        <v>38</v>
      </c>
      <c r="AD69" s="558"/>
      <c r="AE69" s="585"/>
      <c r="AF69" s="77" t="s">
        <v>23</v>
      </c>
      <c r="AG69" s="78">
        <v>1000</v>
      </c>
      <c r="AH69" s="78"/>
      <c r="AI69" s="78"/>
      <c r="AJ69" s="79"/>
      <c r="AK69" s="79"/>
      <c r="AL69" s="80"/>
      <c r="AM69" s="558"/>
      <c r="AN69" s="180"/>
      <c r="AO69" s="179"/>
    </row>
    <row r="70" spans="1:41" x14ac:dyDescent="0.25">
      <c r="A70" s="120"/>
      <c r="B70" s="904"/>
      <c r="C70" s="77" t="s">
        <v>24</v>
      </c>
      <c r="D70" s="78">
        <v>1000</v>
      </c>
      <c r="E70" s="78">
        <f t="shared" si="2"/>
        <v>40</v>
      </c>
      <c r="F70" s="78">
        <v>0</v>
      </c>
      <c r="G70" s="79" t="s">
        <v>38</v>
      </c>
      <c r="H70" s="79" t="s">
        <v>38</v>
      </c>
      <c r="I70" s="80" t="s">
        <v>38</v>
      </c>
      <c r="J70" s="79"/>
      <c r="K70" s="81"/>
      <c r="L70" s="585"/>
      <c r="M70" s="77" t="s">
        <v>24</v>
      </c>
      <c r="N70" s="78">
        <v>1000</v>
      </c>
      <c r="O70" s="78">
        <f t="shared" si="3"/>
        <v>70</v>
      </c>
      <c r="P70" s="78">
        <v>0</v>
      </c>
      <c r="Q70" s="79" t="s">
        <v>38</v>
      </c>
      <c r="R70" s="79" t="s">
        <v>38</v>
      </c>
      <c r="S70" s="80" t="s">
        <v>38</v>
      </c>
      <c r="T70" s="79"/>
      <c r="U70" s="81"/>
      <c r="V70" s="585"/>
      <c r="W70" s="77" t="s">
        <v>24</v>
      </c>
      <c r="X70" s="78">
        <v>1000</v>
      </c>
      <c r="Y70" s="78">
        <v>0</v>
      </c>
      <c r="Z70" s="78">
        <v>0</v>
      </c>
      <c r="AA70" s="79" t="s">
        <v>38</v>
      </c>
      <c r="AB70" s="79" t="s">
        <v>38</v>
      </c>
      <c r="AC70" s="80" t="s">
        <v>38</v>
      </c>
      <c r="AD70" s="558"/>
      <c r="AE70" s="585"/>
      <c r="AF70" s="77" t="s">
        <v>24</v>
      </c>
      <c r="AG70" s="78">
        <v>1000</v>
      </c>
      <c r="AH70" s="78"/>
      <c r="AI70" s="78"/>
      <c r="AJ70" s="79"/>
      <c r="AK70" s="79"/>
      <c r="AL70" s="80"/>
      <c r="AM70" s="558"/>
      <c r="AN70" s="180"/>
      <c r="AO70" s="179"/>
    </row>
    <row r="71" spans="1:41" x14ac:dyDescent="0.25">
      <c r="A71" s="120"/>
      <c r="B71" s="904"/>
      <c r="C71" s="77" t="s">
        <v>25</v>
      </c>
      <c r="D71" s="78">
        <v>1000</v>
      </c>
      <c r="E71" s="78">
        <f t="shared" si="2"/>
        <v>30</v>
      </c>
      <c r="F71" s="78">
        <v>0</v>
      </c>
      <c r="G71" s="79" t="s">
        <v>38</v>
      </c>
      <c r="H71" s="79" t="s">
        <v>38</v>
      </c>
      <c r="I71" s="80" t="s">
        <v>38</v>
      </c>
      <c r="J71" s="79"/>
      <c r="K71" s="81"/>
      <c r="L71" s="585"/>
      <c r="M71" s="77" t="s">
        <v>25</v>
      </c>
      <c r="N71" s="78">
        <v>1000</v>
      </c>
      <c r="O71" s="78">
        <f t="shared" si="3"/>
        <v>60</v>
      </c>
      <c r="P71" s="78">
        <v>0</v>
      </c>
      <c r="Q71" s="79" t="s">
        <v>38</v>
      </c>
      <c r="R71" s="79" t="s">
        <v>38</v>
      </c>
      <c r="S71" s="80" t="s">
        <v>38</v>
      </c>
      <c r="T71" s="79"/>
      <c r="U71" s="81"/>
      <c r="V71" s="585"/>
      <c r="W71" s="77" t="s">
        <v>25</v>
      </c>
      <c r="X71" s="78">
        <v>1000</v>
      </c>
      <c r="Y71" s="78">
        <v>0</v>
      </c>
      <c r="Z71" s="78">
        <v>0</v>
      </c>
      <c r="AA71" s="79" t="s">
        <v>38</v>
      </c>
      <c r="AB71" s="79" t="s">
        <v>38</v>
      </c>
      <c r="AC71" s="80" t="s">
        <v>38</v>
      </c>
      <c r="AD71" s="558"/>
      <c r="AE71" s="585"/>
      <c r="AF71" s="77" t="s">
        <v>25</v>
      </c>
      <c r="AG71" s="78">
        <v>1000</v>
      </c>
      <c r="AH71" s="78"/>
      <c r="AI71" s="78"/>
      <c r="AJ71" s="79"/>
      <c r="AK71" s="79"/>
      <c r="AL71" s="80"/>
      <c r="AM71" s="558"/>
      <c r="AN71" s="180"/>
      <c r="AO71" s="179"/>
    </row>
    <row r="72" spans="1:41" x14ac:dyDescent="0.25">
      <c r="A72" s="120"/>
      <c r="B72" s="904"/>
      <c r="C72" s="77" t="s">
        <v>26</v>
      </c>
      <c r="D72" s="78">
        <v>1000</v>
      </c>
      <c r="E72" s="78">
        <f t="shared" si="2"/>
        <v>20</v>
      </c>
      <c r="F72" s="78">
        <v>0</v>
      </c>
      <c r="G72" s="79" t="s">
        <v>38</v>
      </c>
      <c r="H72" s="79" t="s">
        <v>38</v>
      </c>
      <c r="I72" s="80" t="s">
        <v>38</v>
      </c>
      <c r="J72" s="79"/>
      <c r="K72" s="81"/>
      <c r="L72" s="585"/>
      <c r="M72" s="77" t="s">
        <v>26</v>
      </c>
      <c r="N72" s="78">
        <v>1000</v>
      </c>
      <c r="O72" s="78">
        <f t="shared" si="3"/>
        <v>50</v>
      </c>
      <c r="P72" s="78">
        <v>0</v>
      </c>
      <c r="Q72" s="79" t="s">
        <v>38</v>
      </c>
      <c r="R72" s="79" t="s">
        <v>38</v>
      </c>
      <c r="S72" s="80" t="s">
        <v>38</v>
      </c>
      <c r="T72" s="79"/>
      <c r="U72" s="81"/>
      <c r="V72" s="585"/>
      <c r="W72" s="77" t="s">
        <v>26</v>
      </c>
      <c r="X72" s="78">
        <v>1000</v>
      </c>
      <c r="Y72" s="78">
        <v>0</v>
      </c>
      <c r="Z72" s="78">
        <v>0</v>
      </c>
      <c r="AA72" s="79" t="s">
        <v>38</v>
      </c>
      <c r="AB72" s="79" t="s">
        <v>38</v>
      </c>
      <c r="AC72" s="80" t="s">
        <v>38</v>
      </c>
      <c r="AD72" s="558"/>
      <c r="AE72" s="585"/>
      <c r="AF72" s="77" t="s">
        <v>26</v>
      </c>
      <c r="AG72" s="78">
        <v>1000</v>
      </c>
      <c r="AH72" s="78"/>
      <c r="AI72" s="78"/>
      <c r="AJ72" s="79"/>
      <c r="AK72" s="79"/>
      <c r="AL72" s="80"/>
      <c r="AM72" s="558"/>
      <c r="AN72" s="180"/>
      <c r="AO72" s="179"/>
    </row>
    <row r="73" spans="1:41" x14ac:dyDescent="0.25">
      <c r="A73" s="120"/>
      <c r="B73" s="904"/>
      <c r="C73" s="77" t="s">
        <v>27</v>
      </c>
      <c r="D73" s="78">
        <v>1000</v>
      </c>
      <c r="E73" s="78">
        <v>10</v>
      </c>
      <c r="F73" s="78">
        <v>0</v>
      </c>
      <c r="G73" s="79" t="s">
        <v>38</v>
      </c>
      <c r="H73" s="79" t="s">
        <v>38</v>
      </c>
      <c r="I73" s="80" t="s">
        <v>38</v>
      </c>
      <c r="J73" s="79"/>
      <c r="K73" s="81"/>
      <c r="L73" s="585"/>
      <c r="M73" s="77" t="s">
        <v>27</v>
      </c>
      <c r="N73" s="78">
        <v>1000</v>
      </c>
      <c r="O73" s="78">
        <f t="shared" si="3"/>
        <v>40</v>
      </c>
      <c r="P73" s="78">
        <v>0</v>
      </c>
      <c r="Q73" s="79" t="s">
        <v>38</v>
      </c>
      <c r="R73" s="79" t="s">
        <v>38</v>
      </c>
      <c r="S73" s="80" t="s">
        <v>38</v>
      </c>
      <c r="T73" s="79"/>
      <c r="U73" s="81"/>
      <c r="V73" s="585"/>
      <c r="W73" s="77" t="s">
        <v>27</v>
      </c>
      <c r="X73" s="78">
        <v>1000</v>
      </c>
      <c r="Y73" s="78">
        <v>0</v>
      </c>
      <c r="Z73" s="78">
        <v>0</v>
      </c>
      <c r="AA73" s="79" t="s">
        <v>38</v>
      </c>
      <c r="AB73" s="79" t="s">
        <v>38</v>
      </c>
      <c r="AC73" s="80" t="s">
        <v>38</v>
      </c>
      <c r="AD73" s="558"/>
      <c r="AE73" s="585"/>
      <c r="AF73" s="77" t="s">
        <v>27</v>
      </c>
      <c r="AG73" s="78">
        <v>1000</v>
      </c>
      <c r="AH73" s="78"/>
      <c r="AI73" s="78"/>
      <c r="AJ73" s="79"/>
      <c r="AK73" s="79"/>
      <c r="AL73" s="80"/>
      <c r="AM73" s="558"/>
      <c r="AN73" s="180"/>
      <c r="AO73" s="179"/>
    </row>
    <row r="74" spans="1:41" x14ac:dyDescent="0.25">
      <c r="A74" s="120"/>
      <c r="B74" s="904"/>
      <c r="C74" s="77" t="s">
        <v>28</v>
      </c>
      <c r="D74" s="78">
        <v>1000</v>
      </c>
      <c r="E74" s="78">
        <f>E75+10</f>
        <v>150</v>
      </c>
      <c r="F74" s="78">
        <v>9000</v>
      </c>
      <c r="G74" s="79" t="s">
        <v>38</v>
      </c>
      <c r="H74" s="79">
        <v>521</v>
      </c>
      <c r="I74" s="80">
        <v>44109</v>
      </c>
      <c r="J74" s="79"/>
      <c r="K74" s="81"/>
      <c r="L74" s="585"/>
      <c r="M74" s="77" t="s">
        <v>28</v>
      </c>
      <c r="N74" s="78">
        <v>1000</v>
      </c>
      <c r="O74" s="78">
        <f t="shared" si="3"/>
        <v>30</v>
      </c>
      <c r="P74" s="78">
        <v>0</v>
      </c>
      <c r="Q74" s="79" t="s">
        <v>38</v>
      </c>
      <c r="R74" s="79" t="s">
        <v>38</v>
      </c>
      <c r="S74" s="80" t="s">
        <v>38</v>
      </c>
      <c r="T74" s="79"/>
      <c r="U74" s="81"/>
      <c r="V74" s="585"/>
      <c r="W74" s="77" t="s">
        <v>28</v>
      </c>
      <c r="X74" s="78">
        <v>1000</v>
      </c>
      <c r="Y74" s="78">
        <v>0</v>
      </c>
      <c r="Z74" s="78">
        <v>0</v>
      </c>
      <c r="AA74" s="79" t="s">
        <v>38</v>
      </c>
      <c r="AB74" s="79" t="s">
        <v>38</v>
      </c>
      <c r="AC74" s="80" t="s">
        <v>38</v>
      </c>
      <c r="AD74" s="558"/>
      <c r="AE74" s="585"/>
      <c r="AF74" s="77" t="s">
        <v>28</v>
      </c>
      <c r="AG74" s="78">
        <v>1000</v>
      </c>
      <c r="AH74" s="78"/>
      <c r="AI74" s="78"/>
      <c r="AJ74" s="79"/>
      <c r="AK74" s="79"/>
      <c r="AL74" s="80"/>
      <c r="AM74" s="558"/>
      <c r="AN74" s="180"/>
      <c r="AO74" s="179"/>
    </row>
    <row r="75" spans="1:41" x14ac:dyDescent="0.25">
      <c r="A75" s="120"/>
      <c r="B75" s="904"/>
      <c r="C75" s="77" t="s">
        <v>29</v>
      </c>
      <c r="D75" s="78">
        <v>1000</v>
      </c>
      <c r="E75" s="78">
        <f>E76+10</f>
        <v>140</v>
      </c>
      <c r="F75" s="78">
        <v>0</v>
      </c>
      <c r="G75" s="79" t="s">
        <v>38</v>
      </c>
      <c r="H75" s="79" t="s">
        <v>38</v>
      </c>
      <c r="I75" s="80" t="s">
        <v>38</v>
      </c>
      <c r="J75" s="79"/>
      <c r="K75" s="81"/>
      <c r="L75" s="586"/>
      <c r="M75" s="77" t="s">
        <v>29</v>
      </c>
      <c r="N75" s="78">
        <v>1000</v>
      </c>
      <c r="O75" s="78">
        <f>O76+10</f>
        <v>20</v>
      </c>
      <c r="P75" s="78">
        <v>0</v>
      </c>
      <c r="Q75" s="79" t="s">
        <v>38</v>
      </c>
      <c r="R75" s="79" t="s">
        <v>38</v>
      </c>
      <c r="S75" s="80" t="s">
        <v>38</v>
      </c>
      <c r="T75" s="79"/>
      <c r="U75" s="81"/>
      <c r="V75" s="586"/>
      <c r="W75" s="77" t="s">
        <v>29</v>
      </c>
      <c r="X75" s="78">
        <v>1000</v>
      </c>
      <c r="Y75" s="78">
        <v>0</v>
      </c>
      <c r="Z75" s="78">
        <v>0</v>
      </c>
      <c r="AA75" s="79" t="s">
        <v>38</v>
      </c>
      <c r="AB75" s="79" t="s">
        <v>38</v>
      </c>
      <c r="AC75" s="80" t="s">
        <v>38</v>
      </c>
      <c r="AD75" s="558"/>
      <c r="AE75" s="586"/>
      <c r="AF75" s="77" t="s">
        <v>29</v>
      </c>
      <c r="AG75" s="78">
        <v>1000</v>
      </c>
      <c r="AH75" s="78"/>
      <c r="AI75" s="78"/>
      <c r="AJ75" s="79"/>
      <c r="AK75" s="79"/>
      <c r="AL75" s="80"/>
      <c r="AM75" s="558"/>
      <c r="AN75" s="180"/>
      <c r="AO75" s="179"/>
    </row>
    <row r="76" spans="1:41" x14ac:dyDescent="0.25">
      <c r="A76" s="120"/>
      <c r="B76" s="904"/>
      <c r="C76" s="83" t="s">
        <v>30</v>
      </c>
      <c r="D76" s="84">
        <v>1000</v>
      </c>
      <c r="E76" s="78">
        <f>O65+10</f>
        <v>130</v>
      </c>
      <c r="F76" s="78">
        <v>0</v>
      </c>
      <c r="G76" s="79" t="s">
        <v>38</v>
      </c>
      <c r="H76" s="79" t="s">
        <v>38</v>
      </c>
      <c r="I76" s="80" t="s">
        <v>38</v>
      </c>
      <c r="J76" s="85"/>
      <c r="K76" s="86"/>
      <c r="L76" s="587"/>
      <c r="M76" s="83" t="s">
        <v>30</v>
      </c>
      <c r="N76" s="84">
        <v>1000</v>
      </c>
      <c r="O76" s="78">
        <f>Y65+10</f>
        <v>10</v>
      </c>
      <c r="P76" s="78">
        <v>0</v>
      </c>
      <c r="Q76" s="79" t="s">
        <v>38</v>
      </c>
      <c r="R76" s="79" t="s">
        <v>38</v>
      </c>
      <c r="S76" s="80" t="s">
        <v>38</v>
      </c>
      <c r="T76" s="79"/>
      <c r="U76" s="81"/>
      <c r="V76" s="587"/>
      <c r="W76" s="83" t="s">
        <v>30</v>
      </c>
      <c r="X76" s="48">
        <v>500</v>
      </c>
      <c r="Y76" s="78">
        <v>0</v>
      </c>
      <c r="Z76" s="78">
        <v>0</v>
      </c>
      <c r="AA76" s="79" t="s">
        <v>38</v>
      </c>
      <c r="AB76" s="79" t="s">
        <v>38</v>
      </c>
      <c r="AC76" s="80" t="s">
        <v>38</v>
      </c>
      <c r="AD76" s="558"/>
      <c r="AE76" s="587"/>
      <c r="AF76" s="83" t="s">
        <v>30</v>
      </c>
      <c r="AG76" s="48"/>
      <c r="AH76" s="78"/>
      <c r="AI76" s="78"/>
      <c r="AJ76" s="79"/>
      <c r="AK76" s="79"/>
      <c r="AL76" s="80"/>
      <c r="AM76" s="558"/>
      <c r="AN76" s="181"/>
      <c r="AO76" s="182"/>
    </row>
    <row r="77" spans="1:41" x14ac:dyDescent="0.25">
      <c r="A77" s="121"/>
      <c r="B77" s="905"/>
      <c r="C77" s="89"/>
      <c r="D77" s="90">
        <f>SUM(D65:D76)</f>
        <v>12000</v>
      </c>
      <c r="E77" s="90">
        <f>SUM(E65:E76)</f>
        <v>870</v>
      </c>
      <c r="F77" s="90">
        <f>SUM(F65:F76)</f>
        <v>9000</v>
      </c>
      <c r="G77" s="91"/>
      <c r="H77" s="91"/>
      <c r="I77" s="92"/>
      <c r="J77" s="91"/>
      <c r="K77" s="93"/>
      <c r="L77" s="588"/>
      <c r="M77" s="89"/>
      <c r="N77" s="90">
        <f>SUM(N64:N76)</f>
        <v>24000</v>
      </c>
      <c r="O77" s="90">
        <f>SUM(O64:O76)</f>
        <v>1650</v>
      </c>
      <c r="P77" s="90">
        <f>SUM(P64:P76)</f>
        <v>9000</v>
      </c>
      <c r="Q77" s="91"/>
      <c r="R77" s="91"/>
      <c r="S77" s="91"/>
      <c r="T77" s="91"/>
      <c r="U77" s="93"/>
      <c r="V77" s="588"/>
      <c r="W77" s="89"/>
      <c r="X77" s="90">
        <f>SUM(X64:X76)</f>
        <v>35500</v>
      </c>
      <c r="Y77" s="90">
        <f>SUM(Y64:Y76)</f>
        <v>1650</v>
      </c>
      <c r="Z77" s="90">
        <f>SUM(Z64:Z76)</f>
        <v>36700</v>
      </c>
      <c r="AA77" s="91"/>
      <c r="AB77" s="91"/>
      <c r="AC77" s="91"/>
      <c r="AD77" s="91"/>
      <c r="AE77" s="588"/>
      <c r="AF77" s="89"/>
      <c r="AG77" s="90">
        <f>SUM(AG64:AG76)</f>
        <v>46500</v>
      </c>
      <c r="AH77" s="90">
        <f>SUM(AH64:AH76)</f>
        <v>1650</v>
      </c>
      <c r="AI77" s="90">
        <f>SUM(AI64:AI76)</f>
        <v>48201</v>
      </c>
      <c r="AJ77" s="91"/>
      <c r="AK77" s="91"/>
      <c r="AL77" s="91"/>
      <c r="AM77" s="91"/>
      <c r="AN77" s="90"/>
      <c r="AO77" s="91"/>
    </row>
    <row r="78" spans="1:41" x14ac:dyDescent="0.25">
      <c r="A78" s="404"/>
      <c r="B78" s="330"/>
      <c r="C78" s="344"/>
      <c r="D78" s="345"/>
      <c r="E78" s="345"/>
      <c r="F78" s="345"/>
      <c r="G78" s="346"/>
      <c r="H78" s="346"/>
      <c r="I78" s="347"/>
      <c r="J78" s="346"/>
      <c r="K78" s="346"/>
      <c r="L78" s="584"/>
      <c r="M78" s="346"/>
      <c r="N78" s="345"/>
      <c r="O78" s="345"/>
      <c r="P78" s="345"/>
      <c r="Q78" s="346"/>
      <c r="R78" s="346"/>
      <c r="S78" s="346"/>
      <c r="T78" s="346"/>
      <c r="U78" s="346"/>
      <c r="V78" s="584"/>
      <c r="W78" s="346"/>
      <c r="X78" s="345"/>
      <c r="Y78" s="345"/>
      <c r="Z78" s="345"/>
      <c r="AA78" s="346"/>
      <c r="AB78" s="346"/>
      <c r="AC78" s="346"/>
      <c r="AD78" s="346"/>
      <c r="AE78" s="584"/>
      <c r="AF78" s="346"/>
      <c r="AG78" s="345"/>
      <c r="AH78" s="345"/>
      <c r="AI78" s="345"/>
      <c r="AJ78" s="346"/>
      <c r="AK78" s="346"/>
      <c r="AL78" s="346"/>
      <c r="AM78" s="346"/>
      <c r="AN78" s="778"/>
      <c r="AO78" s="348"/>
    </row>
    <row r="79" spans="1:41" x14ac:dyDescent="0.25">
      <c r="A79" s="404"/>
      <c r="B79" s="331"/>
      <c r="C79" s="350"/>
      <c r="D79" s="351"/>
      <c r="E79" s="352"/>
      <c r="F79" s="353"/>
      <c r="G79" s="352"/>
      <c r="H79" s="353"/>
      <c r="I79" s="353"/>
      <c r="J79" s="353"/>
      <c r="K79" s="354"/>
      <c r="L79" s="585"/>
      <c r="M79" s="355" t="s">
        <v>42</v>
      </c>
      <c r="N79" s="356">
        <f>D92</f>
        <v>12000</v>
      </c>
      <c r="O79" s="356">
        <f>E92</f>
        <v>20</v>
      </c>
      <c r="P79" s="356">
        <f>F92</f>
        <v>12000</v>
      </c>
      <c r="Q79" s="352"/>
      <c r="R79" s="353"/>
      <c r="S79" s="353"/>
      <c r="T79" s="353"/>
      <c r="U79" s="354"/>
      <c r="V79" s="585"/>
      <c r="W79" s="355" t="s">
        <v>42</v>
      </c>
      <c r="X79" s="356">
        <f>N92</f>
        <v>23500</v>
      </c>
      <c r="Y79" s="356">
        <f>O92</f>
        <v>20</v>
      </c>
      <c r="Z79" s="356">
        <f>P92</f>
        <v>23500</v>
      </c>
      <c r="AA79" s="352"/>
      <c r="AB79" s="353"/>
      <c r="AC79" s="353"/>
      <c r="AD79" s="353"/>
      <c r="AE79" s="585"/>
      <c r="AF79" s="355" t="s">
        <v>42</v>
      </c>
      <c r="AG79" s="356">
        <f>X92</f>
        <v>35000</v>
      </c>
      <c r="AH79" s="356">
        <f>Y92</f>
        <v>20</v>
      </c>
      <c r="AI79" s="356">
        <f>Z92</f>
        <v>35020</v>
      </c>
      <c r="AJ79" s="352"/>
      <c r="AK79" s="353"/>
      <c r="AL79" s="353"/>
      <c r="AM79" s="353"/>
      <c r="AN79" s="776" t="s">
        <v>221</v>
      </c>
      <c r="AO79" s="183" t="s">
        <v>36</v>
      </c>
    </row>
    <row r="80" spans="1:41" x14ac:dyDescent="0.25">
      <c r="A80" s="368" t="s">
        <v>13</v>
      </c>
      <c r="B80" s="332">
        <v>54</v>
      </c>
      <c r="C80" s="357" t="s">
        <v>19</v>
      </c>
      <c r="D80" s="124">
        <v>1000</v>
      </c>
      <c r="E80" s="124">
        <v>0</v>
      </c>
      <c r="F80" s="124">
        <v>1000</v>
      </c>
      <c r="G80" s="125" t="s">
        <v>38</v>
      </c>
      <c r="H80" s="125">
        <v>20</v>
      </c>
      <c r="I80" s="129">
        <v>43845</v>
      </c>
      <c r="J80" s="125"/>
      <c r="K80" s="358"/>
      <c r="L80" s="585"/>
      <c r="M80" s="357" t="s">
        <v>19</v>
      </c>
      <c r="N80" s="124">
        <v>1000</v>
      </c>
      <c r="O80" s="124">
        <v>0</v>
      </c>
      <c r="P80" s="124">
        <v>11500</v>
      </c>
      <c r="Q80" s="125" t="s">
        <v>38</v>
      </c>
      <c r="R80" s="125">
        <v>764</v>
      </c>
      <c r="S80" s="129">
        <v>44218</v>
      </c>
      <c r="T80" s="125"/>
      <c r="U80" s="358"/>
      <c r="V80" s="585"/>
      <c r="W80" s="357" t="s">
        <v>19</v>
      </c>
      <c r="X80" s="124">
        <v>1000</v>
      </c>
      <c r="Y80" s="124">
        <v>0</v>
      </c>
      <c r="Z80" s="124">
        <v>11500</v>
      </c>
      <c r="AA80" s="125" t="s">
        <v>38</v>
      </c>
      <c r="AB80" s="125">
        <v>1834</v>
      </c>
      <c r="AC80" s="129">
        <v>44571</v>
      </c>
      <c r="AD80" s="426"/>
      <c r="AE80" s="585"/>
      <c r="AF80" s="357" t="s">
        <v>19</v>
      </c>
      <c r="AG80" s="124">
        <v>1000</v>
      </c>
      <c r="AH80" s="124"/>
      <c r="AI80" s="124">
        <v>3000</v>
      </c>
      <c r="AJ80" s="125" t="s">
        <v>935</v>
      </c>
      <c r="AK80" s="125">
        <v>3306</v>
      </c>
      <c r="AL80" s="129">
        <v>44937</v>
      </c>
      <c r="AM80" s="426"/>
      <c r="AN80" s="341">
        <f>AG92+AH92-AI92</f>
        <v>0</v>
      </c>
      <c r="AO80" s="342" t="s">
        <v>979</v>
      </c>
    </row>
    <row r="81" spans="1:41" ht="21" customHeight="1" x14ac:dyDescent="0.25">
      <c r="A81" s="359"/>
      <c r="B81" s="877" t="s">
        <v>149</v>
      </c>
      <c r="C81" s="357" t="s">
        <v>20</v>
      </c>
      <c r="D81" s="124">
        <v>1000</v>
      </c>
      <c r="E81" s="124">
        <v>0</v>
      </c>
      <c r="F81" s="124">
        <v>1000</v>
      </c>
      <c r="G81" s="125" t="s">
        <v>38</v>
      </c>
      <c r="H81" s="125">
        <v>99</v>
      </c>
      <c r="I81" s="129">
        <v>43888</v>
      </c>
      <c r="J81" s="125"/>
      <c r="K81" s="358"/>
      <c r="L81" s="585"/>
      <c r="M81" s="357" t="s">
        <v>20</v>
      </c>
      <c r="N81" s="124">
        <v>1000</v>
      </c>
      <c r="O81" s="124">
        <v>0</v>
      </c>
      <c r="P81" s="124">
        <v>0</v>
      </c>
      <c r="Q81" s="125" t="s">
        <v>38</v>
      </c>
      <c r="R81" s="125" t="s">
        <v>38</v>
      </c>
      <c r="S81" s="129" t="s">
        <v>38</v>
      </c>
      <c r="T81" s="125"/>
      <c r="U81" s="358"/>
      <c r="V81" s="585"/>
      <c r="W81" s="357" t="s">
        <v>20</v>
      </c>
      <c r="X81" s="124">
        <v>1000</v>
      </c>
      <c r="Y81" s="124">
        <v>0</v>
      </c>
      <c r="Z81" s="124">
        <v>0</v>
      </c>
      <c r="AA81" s="125" t="s">
        <v>38</v>
      </c>
      <c r="AB81" s="125" t="s">
        <v>38</v>
      </c>
      <c r="AC81" s="129" t="s">
        <v>38</v>
      </c>
      <c r="AD81" s="629"/>
      <c r="AE81" s="585"/>
      <c r="AF81" s="357" t="s">
        <v>20</v>
      </c>
      <c r="AG81" s="124">
        <v>1000</v>
      </c>
      <c r="AH81" s="124"/>
      <c r="AI81" s="124"/>
      <c r="AJ81" s="125"/>
      <c r="AK81" s="125"/>
      <c r="AL81" s="129"/>
      <c r="AM81" s="629"/>
      <c r="AN81" s="336"/>
      <c r="AO81" s="335"/>
    </row>
    <row r="82" spans="1:41" x14ac:dyDescent="0.25">
      <c r="A82" s="359"/>
      <c r="B82" s="877"/>
      <c r="C82" s="357" t="s">
        <v>21</v>
      </c>
      <c r="D82" s="124">
        <v>1000</v>
      </c>
      <c r="E82" s="124">
        <v>10</v>
      </c>
      <c r="F82" s="124">
        <v>0</v>
      </c>
      <c r="G82" s="125" t="s">
        <v>38</v>
      </c>
      <c r="H82" s="125" t="s">
        <v>38</v>
      </c>
      <c r="I82" s="129" t="s">
        <v>38</v>
      </c>
      <c r="J82" s="125"/>
      <c r="K82" s="358"/>
      <c r="L82" s="585"/>
      <c r="M82" s="357" t="s">
        <v>21</v>
      </c>
      <c r="N82" s="124">
        <v>1000</v>
      </c>
      <c r="O82" s="124">
        <v>0</v>
      </c>
      <c r="P82" s="124">
        <v>0</v>
      </c>
      <c r="Q82" s="125" t="s">
        <v>38</v>
      </c>
      <c r="R82" s="125" t="s">
        <v>38</v>
      </c>
      <c r="S82" s="129" t="s">
        <v>38</v>
      </c>
      <c r="T82" s="125"/>
      <c r="U82" s="358"/>
      <c r="V82" s="585"/>
      <c r="W82" s="357" t="s">
        <v>21</v>
      </c>
      <c r="X82" s="124">
        <v>1000</v>
      </c>
      <c r="Y82" s="124">
        <v>0</v>
      </c>
      <c r="Z82" s="124">
        <v>0</v>
      </c>
      <c r="AA82" s="125" t="s">
        <v>38</v>
      </c>
      <c r="AB82" s="125" t="s">
        <v>38</v>
      </c>
      <c r="AC82" s="129" t="s">
        <v>38</v>
      </c>
      <c r="AD82" s="629"/>
      <c r="AE82" s="585"/>
      <c r="AF82" s="357" t="s">
        <v>21</v>
      </c>
      <c r="AG82" s="124">
        <v>1000</v>
      </c>
      <c r="AH82" s="124"/>
      <c r="AI82" s="124"/>
      <c r="AJ82" s="125"/>
      <c r="AK82" s="125"/>
      <c r="AL82" s="129"/>
      <c r="AM82" s="629"/>
      <c r="AN82" s="336"/>
      <c r="AO82" s="335"/>
    </row>
    <row r="83" spans="1:41" x14ac:dyDescent="0.25">
      <c r="A83" s="359"/>
      <c r="B83" s="877"/>
      <c r="C83" s="357" t="s">
        <v>22</v>
      </c>
      <c r="D83" s="124">
        <v>1000</v>
      </c>
      <c r="E83" s="124">
        <v>0</v>
      </c>
      <c r="F83" s="124">
        <v>2000</v>
      </c>
      <c r="G83" s="125" t="s">
        <v>38</v>
      </c>
      <c r="H83" s="125">
        <v>175</v>
      </c>
      <c r="I83" s="129">
        <v>43929</v>
      </c>
      <c r="J83" s="125"/>
      <c r="K83" s="358"/>
      <c r="L83" s="585"/>
      <c r="M83" s="357" t="s">
        <v>22</v>
      </c>
      <c r="N83" s="124">
        <v>1000</v>
      </c>
      <c r="O83" s="124">
        <v>0</v>
      </c>
      <c r="P83" s="124">
        <v>0</v>
      </c>
      <c r="Q83" s="125" t="s">
        <v>38</v>
      </c>
      <c r="R83" s="125" t="s">
        <v>38</v>
      </c>
      <c r="S83" s="129" t="s">
        <v>38</v>
      </c>
      <c r="T83" s="125"/>
      <c r="U83" s="358"/>
      <c r="V83" s="585"/>
      <c r="W83" s="357" t="s">
        <v>22</v>
      </c>
      <c r="X83" s="124">
        <v>1000</v>
      </c>
      <c r="Y83" s="124">
        <v>0</v>
      </c>
      <c r="Z83" s="124">
        <v>0</v>
      </c>
      <c r="AA83" s="125" t="s">
        <v>38</v>
      </c>
      <c r="AB83" s="125" t="s">
        <v>38</v>
      </c>
      <c r="AC83" s="129" t="s">
        <v>38</v>
      </c>
      <c r="AD83" s="629"/>
      <c r="AE83" s="585"/>
      <c r="AF83" s="357" t="s">
        <v>22</v>
      </c>
      <c r="AG83" s="124">
        <v>1000</v>
      </c>
      <c r="AH83" s="124"/>
      <c r="AI83" s="124">
        <v>3000</v>
      </c>
      <c r="AJ83" s="125" t="s">
        <v>935</v>
      </c>
      <c r="AK83" s="125">
        <v>3575</v>
      </c>
      <c r="AL83" s="129">
        <v>45019</v>
      </c>
      <c r="AM83" s="629"/>
      <c r="AN83" s="336"/>
      <c r="AO83" s="335"/>
    </row>
    <row r="84" spans="1:41" x14ac:dyDescent="0.25">
      <c r="A84" s="359"/>
      <c r="B84" s="877"/>
      <c r="C84" s="357" t="s">
        <v>23</v>
      </c>
      <c r="D84" s="124">
        <v>1000</v>
      </c>
      <c r="E84" s="124">
        <v>0</v>
      </c>
      <c r="F84" s="124">
        <v>1000</v>
      </c>
      <c r="G84" s="125" t="s">
        <v>38</v>
      </c>
      <c r="H84" s="125">
        <v>239</v>
      </c>
      <c r="I84" s="129">
        <v>43969</v>
      </c>
      <c r="J84" s="125"/>
      <c r="K84" s="358"/>
      <c r="L84" s="585"/>
      <c r="M84" s="357" t="s">
        <v>23</v>
      </c>
      <c r="N84" s="124">
        <v>1000</v>
      </c>
      <c r="O84" s="124">
        <v>0</v>
      </c>
      <c r="P84" s="124">
        <v>0</v>
      </c>
      <c r="Q84" s="125" t="s">
        <v>38</v>
      </c>
      <c r="R84" s="125" t="s">
        <v>38</v>
      </c>
      <c r="S84" s="129" t="s">
        <v>38</v>
      </c>
      <c r="T84" s="125"/>
      <c r="U84" s="358"/>
      <c r="V84" s="585"/>
      <c r="W84" s="357" t="s">
        <v>23</v>
      </c>
      <c r="X84" s="124">
        <v>1000</v>
      </c>
      <c r="Y84" s="124">
        <v>0</v>
      </c>
      <c r="Z84" s="124">
        <v>0</v>
      </c>
      <c r="AA84" s="125" t="s">
        <v>38</v>
      </c>
      <c r="AB84" s="125" t="s">
        <v>38</v>
      </c>
      <c r="AC84" s="129" t="s">
        <v>38</v>
      </c>
      <c r="AD84" s="629"/>
      <c r="AE84" s="585"/>
      <c r="AF84" s="357" t="s">
        <v>23</v>
      </c>
      <c r="AG84" s="124">
        <v>1000</v>
      </c>
      <c r="AH84" s="124"/>
      <c r="AI84" s="124"/>
      <c r="AJ84" s="125"/>
      <c r="AK84" s="125"/>
      <c r="AL84" s="129"/>
      <c r="AM84" s="629"/>
      <c r="AN84" s="336"/>
      <c r="AO84" s="335"/>
    </row>
    <row r="85" spans="1:41" x14ac:dyDescent="0.25">
      <c r="A85" s="359"/>
      <c r="B85" s="877"/>
      <c r="C85" s="357" t="s">
        <v>24</v>
      </c>
      <c r="D85" s="124">
        <v>1000</v>
      </c>
      <c r="E85" s="124">
        <v>0</v>
      </c>
      <c r="F85" s="124">
        <v>1000</v>
      </c>
      <c r="G85" s="125" t="s">
        <v>38</v>
      </c>
      <c r="H85" s="125">
        <v>261</v>
      </c>
      <c r="I85" s="129">
        <v>43986</v>
      </c>
      <c r="J85" s="125"/>
      <c r="K85" s="358"/>
      <c r="L85" s="585"/>
      <c r="M85" s="357" t="s">
        <v>24</v>
      </c>
      <c r="N85" s="124">
        <v>1000</v>
      </c>
      <c r="O85" s="124">
        <v>0</v>
      </c>
      <c r="P85" s="124">
        <v>0</v>
      </c>
      <c r="Q85" s="125" t="s">
        <v>38</v>
      </c>
      <c r="R85" s="125" t="s">
        <v>38</v>
      </c>
      <c r="S85" s="129" t="s">
        <v>38</v>
      </c>
      <c r="T85" s="125"/>
      <c r="U85" s="358"/>
      <c r="V85" s="585"/>
      <c r="W85" s="357" t="s">
        <v>24</v>
      </c>
      <c r="X85" s="124">
        <v>1000</v>
      </c>
      <c r="Y85" s="124">
        <v>0</v>
      </c>
      <c r="Z85" s="124">
        <v>0</v>
      </c>
      <c r="AA85" s="125" t="s">
        <v>38</v>
      </c>
      <c r="AB85" s="125" t="s">
        <v>38</v>
      </c>
      <c r="AC85" s="129" t="s">
        <v>38</v>
      </c>
      <c r="AD85" s="629"/>
      <c r="AE85" s="585"/>
      <c r="AF85" s="357" t="s">
        <v>24</v>
      </c>
      <c r="AG85" s="124">
        <v>1000</v>
      </c>
      <c r="AH85" s="124"/>
      <c r="AI85" s="124"/>
      <c r="AJ85" s="125"/>
      <c r="AK85" s="125"/>
      <c r="AL85" s="129"/>
      <c r="AM85" s="629"/>
      <c r="AN85" s="336"/>
      <c r="AO85" s="335"/>
    </row>
    <row r="86" spans="1:41" x14ac:dyDescent="0.25">
      <c r="A86" s="359"/>
      <c r="B86" s="877"/>
      <c r="C86" s="357" t="s">
        <v>25</v>
      </c>
      <c r="D86" s="124">
        <v>1000</v>
      </c>
      <c r="E86" s="124">
        <v>0</v>
      </c>
      <c r="F86" s="124">
        <v>1000</v>
      </c>
      <c r="G86" s="125" t="s">
        <v>38</v>
      </c>
      <c r="H86" s="125">
        <v>327</v>
      </c>
      <c r="I86" s="129">
        <v>44016</v>
      </c>
      <c r="J86" s="125"/>
      <c r="K86" s="358"/>
      <c r="L86" s="585"/>
      <c r="M86" s="357" t="s">
        <v>25</v>
      </c>
      <c r="N86" s="124">
        <v>1000</v>
      </c>
      <c r="O86" s="124">
        <v>0</v>
      </c>
      <c r="P86" s="124">
        <v>0</v>
      </c>
      <c r="Q86" s="125" t="s">
        <v>38</v>
      </c>
      <c r="R86" s="125" t="s">
        <v>38</v>
      </c>
      <c r="S86" s="129" t="s">
        <v>38</v>
      </c>
      <c r="T86" s="125"/>
      <c r="U86" s="358"/>
      <c r="V86" s="585"/>
      <c r="W86" s="357" t="s">
        <v>25</v>
      </c>
      <c r="X86" s="124">
        <v>1000</v>
      </c>
      <c r="Y86" s="124">
        <v>0</v>
      </c>
      <c r="Z86" s="124">
        <v>0</v>
      </c>
      <c r="AA86" s="125" t="s">
        <v>38</v>
      </c>
      <c r="AB86" s="125" t="s">
        <v>38</v>
      </c>
      <c r="AC86" s="129" t="s">
        <v>38</v>
      </c>
      <c r="AD86" s="629"/>
      <c r="AE86" s="585"/>
      <c r="AF86" s="357" t="s">
        <v>25</v>
      </c>
      <c r="AG86" s="124">
        <v>1000</v>
      </c>
      <c r="AH86" s="124"/>
      <c r="AI86" s="124">
        <v>3000</v>
      </c>
      <c r="AJ86" s="125" t="s">
        <v>935</v>
      </c>
      <c r="AK86" s="125">
        <v>3944</v>
      </c>
      <c r="AL86" s="129">
        <v>45114</v>
      </c>
      <c r="AM86" s="629"/>
      <c r="AN86" s="336"/>
      <c r="AO86" s="335"/>
    </row>
    <row r="87" spans="1:41" x14ac:dyDescent="0.25">
      <c r="A87" s="359"/>
      <c r="B87" s="877"/>
      <c r="C87" s="357" t="s">
        <v>26</v>
      </c>
      <c r="D87" s="124">
        <v>1000</v>
      </c>
      <c r="E87" s="124">
        <v>0</v>
      </c>
      <c r="F87" s="124">
        <v>1000</v>
      </c>
      <c r="G87" s="125" t="s">
        <v>38</v>
      </c>
      <c r="H87" s="125">
        <v>410</v>
      </c>
      <c r="I87" s="129">
        <v>44058</v>
      </c>
      <c r="J87" s="125"/>
      <c r="K87" s="358"/>
      <c r="L87" s="585"/>
      <c r="M87" s="357" t="s">
        <v>26</v>
      </c>
      <c r="N87" s="124">
        <v>1000</v>
      </c>
      <c r="O87" s="124">
        <v>0</v>
      </c>
      <c r="P87" s="124">
        <v>0</v>
      </c>
      <c r="Q87" s="125" t="s">
        <v>38</v>
      </c>
      <c r="R87" s="125" t="s">
        <v>38</v>
      </c>
      <c r="S87" s="129" t="s">
        <v>38</v>
      </c>
      <c r="T87" s="125"/>
      <c r="U87" s="358"/>
      <c r="V87" s="585"/>
      <c r="W87" s="357" t="s">
        <v>26</v>
      </c>
      <c r="X87" s="124">
        <v>1000</v>
      </c>
      <c r="Y87" s="124">
        <v>0</v>
      </c>
      <c r="Z87" s="124">
        <v>20</v>
      </c>
      <c r="AA87" s="125" t="s">
        <v>41</v>
      </c>
      <c r="AB87" s="125">
        <v>2624</v>
      </c>
      <c r="AC87" s="129">
        <v>44783</v>
      </c>
      <c r="AD87" s="629"/>
      <c r="AE87" s="585"/>
      <c r="AF87" s="357" t="s">
        <v>26</v>
      </c>
      <c r="AG87" s="124">
        <v>1000</v>
      </c>
      <c r="AH87" s="124"/>
      <c r="AI87" s="124"/>
      <c r="AJ87" s="125"/>
      <c r="AK87" s="125"/>
      <c r="AL87" s="129"/>
      <c r="AM87" s="629"/>
      <c r="AN87" s="336"/>
      <c r="AO87" s="335"/>
    </row>
    <row r="88" spans="1:41" x14ac:dyDescent="0.25">
      <c r="A88" s="359"/>
      <c r="B88" s="877"/>
      <c r="C88" s="357" t="s">
        <v>27</v>
      </c>
      <c r="D88" s="124">
        <v>1000</v>
      </c>
      <c r="E88" s="124">
        <v>10</v>
      </c>
      <c r="F88" s="124">
        <v>0</v>
      </c>
      <c r="G88" s="125" t="s">
        <v>38</v>
      </c>
      <c r="H88" s="125" t="s">
        <v>38</v>
      </c>
      <c r="I88" s="129" t="s">
        <v>38</v>
      </c>
      <c r="J88" s="125"/>
      <c r="K88" s="358"/>
      <c r="L88" s="585"/>
      <c r="M88" s="357" t="s">
        <v>27</v>
      </c>
      <c r="N88" s="124">
        <v>1000</v>
      </c>
      <c r="O88" s="124">
        <v>0</v>
      </c>
      <c r="P88" s="124">
        <v>0</v>
      </c>
      <c r="Q88" s="125" t="s">
        <v>38</v>
      </c>
      <c r="R88" s="125" t="s">
        <v>38</v>
      </c>
      <c r="S88" s="129" t="s">
        <v>38</v>
      </c>
      <c r="T88" s="125"/>
      <c r="U88" s="358"/>
      <c r="V88" s="585"/>
      <c r="W88" s="357" t="s">
        <v>27</v>
      </c>
      <c r="X88" s="124">
        <v>1000</v>
      </c>
      <c r="Y88" s="124">
        <v>0</v>
      </c>
      <c r="Z88" s="124">
        <v>0</v>
      </c>
      <c r="AA88" s="125" t="s">
        <v>38</v>
      </c>
      <c r="AB88" s="125" t="s">
        <v>38</v>
      </c>
      <c r="AC88" s="129" t="s">
        <v>38</v>
      </c>
      <c r="AD88" s="629"/>
      <c r="AE88" s="585"/>
      <c r="AF88" s="357" t="s">
        <v>27</v>
      </c>
      <c r="AG88" s="124">
        <v>1000</v>
      </c>
      <c r="AH88" s="124"/>
      <c r="AI88" s="124"/>
      <c r="AJ88" s="125"/>
      <c r="AK88" s="125"/>
      <c r="AL88" s="129"/>
      <c r="AM88" s="629"/>
      <c r="AN88" s="336"/>
      <c r="AO88" s="335"/>
    </row>
    <row r="89" spans="1:41" x14ac:dyDescent="0.25">
      <c r="A89" s="359"/>
      <c r="B89" s="877"/>
      <c r="C89" s="357" t="s">
        <v>28</v>
      </c>
      <c r="D89" s="124">
        <v>1000</v>
      </c>
      <c r="E89" s="124">
        <v>0</v>
      </c>
      <c r="F89" s="124">
        <v>2000</v>
      </c>
      <c r="G89" s="125" t="s">
        <v>38</v>
      </c>
      <c r="H89" s="125">
        <v>527</v>
      </c>
      <c r="I89" s="129">
        <v>44111</v>
      </c>
      <c r="J89" s="125"/>
      <c r="K89" s="358"/>
      <c r="L89" s="585"/>
      <c r="M89" s="357" t="s">
        <v>28</v>
      </c>
      <c r="N89" s="124">
        <v>1000</v>
      </c>
      <c r="O89" s="124">
        <v>0</v>
      </c>
      <c r="P89" s="124">
        <v>0</v>
      </c>
      <c r="Q89" s="125" t="s">
        <v>38</v>
      </c>
      <c r="R89" s="125" t="s">
        <v>38</v>
      </c>
      <c r="S89" s="129" t="s">
        <v>38</v>
      </c>
      <c r="T89" s="125"/>
      <c r="U89" s="358"/>
      <c r="V89" s="585"/>
      <c r="W89" s="357" t="s">
        <v>28</v>
      </c>
      <c r="X89" s="124">
        <v>1000</v>
      </c>
      <c r="Y89" s="124">
        <v>0</v>
      </c>
      <c r="Z89" s="124">
        <v>0</v>
      </c>
      <c r="AA89" s="125" t="s">
        <v>38</v>
      </c>
      <c r="AB89" s="125" t="s">
        <v>38</v>
      </c>
      <c r="AC89" s="129" t="s">
        <v>38</v>
      </c>
      <c r="AD89" s="629"/>
      <c r="AE89" s="585"/>
      <c r="AF89" s="357" t="s">
        <v>28</v>
      </c>
      <c r="AG89" s="124"/>
      <c r="AH89" s="124"/>
      <c r="AI89" s="124"/>
      <c r="AJ89" s="125"/>
      <c r="AK89" s="125"/>
      <c r="AL89" s="129"/>
      <c r="AM89" s="629"/>
      <c r="AN89" s="336"/>
      <c r="AO89" s="335"/>
    </row>
    <row r="90" spans="1:41" x14ac:dyDescent="0.25">
      <c r="A90" s="359"/>
      <c r="B90" s="877"/>
      <c r="C90" s="357" t="s">
        <v>29</v>
      </c>
      <c r="D90" s="124">
        <v>1000</v>
      </c>
      <c r="E90" s="124">
        <v>0</v>
      </c>
      <c r="F90" s="124">
        <v>2000</v>
      </c>
      <c r="G90" s="125" t="s">
        <v>38</v>
      </c>
      <c r="H90" s="125">
        <v>581</v>
      </c>
      <c r="I90" s="129">
        <v>44138</v>
      </c>
      <c r="J90" s="125"/>
      <c r="K90" s="358"/>
      <c r="L90" s="586"/>
      <c r="M90" s="357" t="s">
        <v>29</v>
      </c>
      <c r="N90" s="124">
        <v>1000</v>
      </c>
      <c r="O90" s="124">
        <v>0</v>
      </c>
      <c r="P90" s="124">
        <v>0</v>
      </c>
      <c r="Q90" s="125" t="s">
        <v>38</v>
      </c>
      <c r="R90" s="125" t="s">
        <v>38</v>
      </c>
      <c r="S90" s="129" t="s">
        <v>38</v>
      </c>
      <c r="T90" s="125"/>
      <c r="U90" s="358"/>
      <c r="V90" s="586"/>
      <c r="W90" s="357" t="s">
        <v>29</v>
      </c>
      <c r="X90" s="124">
        <v>1000</v>
      </c>
      <c r="Y90" s="124">
        <v>0</v>
      </c>
      <c r="Z90" s="124">
        <v>0</v>
      </c>
      <c r="AA90" s="125" t="s">
        <v>38</v>
      </c>
      <c r="AB90" s="125" t="s">
        <v>38</v>
      </c>
      <c r="AC90" s="129" t="s">
        <v>38</v>
      </c>
      <c r="AD90" s="629"/>
      <c r="AE90" s="586"/>
      <c r="AF90" s="357" t="s">
        <v>29</v>
      </c>
      <c r="AG90" s="124"/>
      <c r="AH90" s="124"/>
      <c r="AI90" s="124"/>
      <c r="AJ90" s="125"/>
      <c r="AK90" s="125"/>
      <c r="AL90" s="129"/>
      <c r="AM90" s="629"/>
      <c r="AN90" s="336"/>
      <c r="AO90" s="335"/>
    </row>
    <row r="91" spans="1:41" x14ac:dyDescent="0.25">
      <c r="A91" s="359"/>
      <c r="B91" s="877"/>
      <c r="C91" s="360" t="s">
        <v>30</v>
      </c>
      <c r="D91" s="278">
        <v>1000</v>
      </c>
      <c r="E91" s="124">
        <v>0</v>
      </c>
      <c r="F91" s="124">
        <v>0</v>
      </c>
      <c r="G91" s="125" t="s">
        <v>38</v>
      </c>
      <c r="H91" s="125" t="s">
        <v>38</v>
      </c>
      <c r="I91" s="129" t="s">
        <v>38</v>
      </c>
      <c r="J91" s="361"/>
      <c r="K91" s="362"/>
      <c r="L91" s="587"/>
      <c r="M91" s="360" t="s">
        <v>30</v>
      </c>
      <c r="N91" s="417">
        <v>500</v>
      </c>
      <c r="O91" s="124">
        <v>0</v>
      </c>
      <c r="P91" s="124">
        <v>0</v>
      </c>
      <c r="Q91" s="125" t="s">
        <v>38</v>
      </c>
      <c r="R91" s="125" t="s">
        <v>38</v>
      </c>
      <c r="S91" s="129" t="s">
        <v>38</v>
      </c>
      <c r="T91" s="125"/>
      <c r="U91" s="358"/>
      <c r="V91" s="587"/>
      <c r="W91" s="360" t="s">
        <v>30</v>
      </c>
      <c r="X91" s="276">
        <v>500</v>
      </c>
      <c r="Y91" s="124">
        <v>0</v>
      </c>
      <c r="Z91" s="124">
        <v>0</v>
      </c>
      <c r="AA91" s="125" t="s">
        <v>38</v>
      </c>
      <c r="AB91" s="125" t="s">
        <v>38</v>
      </c>
      <c r="AC91" s="129" t="s">
        <v>38</v>
      </c>
      <c r="AD91" s="629"/>
      <c r="AE91" s="587"/>
      <c r="AF91" s="360" t="s">
        <v>30</v>
      </c>
      <c r="AG91" s="276"/>
      <c r="AH91" s="124"/>
      <c r="AI91" s="124"/>
      <c r="AJ91" s="125"/>
      <c r="AK91" s="125"/>
      <c r="AL91" s="129"/>
      <c r="AM91" s="629"/>
      <c r="AN91" s="338"/>
      <c r="AO91" s="339"/>
    </row>
    <row r="92" spans="1:41" x14ac:dyDescent="0.25">
      <c r="A92" s="363"/>
      <c r="B92" s="878"/>
      <c r="C92" s="364"/>
      <c r="D92" s="365">
        <f>SUM(D80:D91)</f>
        <v>12000</v>
      </c>
      <c r="E92" s="365">
        <f>SUM(E80:E91)</f>
        <v>20</v>
      </c>
      <c r="F92" s="365">
        <f>SUM(F80:F91)</f>
        <v>12000</v>
      </c>
      <c r="G92" s="340"/>
      <c r="H92" s="340"/>
      <c r="I92" s="366"/>
      <c r="J92" s="340"/>
      <c r="K92" s="367"/>
      <c r="L92" s="588"/>
      <c r="M92" s="364"/>
      <c r="N92" s="365">
        <f>SUM(N79:N91)</f>
        <v>23500</v>
      </c>
      <c r="O92" s="365">
        <f>SUM(O79:O91)</f>
        <v>20</v>
      </c>
      <c r="P92" s="365">
        <f>SUM(P79:P91)</f>
        <v>23500</v>
      </c>
      <c r="Q92" s="340"/>
      <c r="R92" s="340"/>
      <c r="S92" s="340"/>
      <c r="T92" s="340"/>
      <c r="U92" s="367"/>
      <c r="V92" s="588"/>
      <c r="W92" s="364"/>
      <c r="X92" s="365">
        <f>SUM(X79:X91)</f>
        <v>35000</v>
      </c>
      <c r="Y92" s="365">
        <f>SUM(Y79:Y91)</f>
        <v>20</v>
      </c>
      <c r="Z92" s="365">
        <f>SUM(Z79:Z91)</f>
        <v>35020</v>
      </c>
      <c r="AA92" s="340"/>
      <c r="AB92" s="340"/>
      <c r="AC92" s="340"/>
      <c r="AD92" s="340"/>
      <c r="AE92" s="588"/>
      <c r="AF92" s="364"/>
      <c r="AG92" s="365">
        <f>SUM(AG79:AG91)</f>
        <v>44000</v>
      </c>
      <c r="AH92" s="365">
        <f>SUM(AH79:AH91)</f>
        <v>20</v>
      </c>
      <c r="AI92" s="365">
        <f>SUM(AI79:AI91)</f>
        <v>44020</v>
      </c>
      <c r="AJ92" s="340"/>
      <c r="AK92" s="340"/>
      <c r="AL92" s="340"/>
      <c r="AM92" s="340"/>
      <c r="AN92" s="365"/>
      <c r="AO92" s="340"/>
    </row>
    <row r="93" spans="1:41" x14ac:dyDescent="0.25">
      <c r="A93" s="404"/>
      <c r="B93" s="330"/>
      <c r="C93" s="344"/>
      <c r="D93" s="345"/>
      <c r="E93" s="345"/>
      <c r="F93" s="345"/>
      <c r="G93" s="346"/>
      <c r="H93" s="346"/>
      <c r="I93" s="347"/>
      <c r="J93" s="346"/>
      <c r="K93" s="346"/>
      <c r="L93" s="584"/>
      <c r="M93" s="346"/>
      <c r="N93" s="345"/>
      <c r="O93" s="345"/>
      <c r="P93" s="345"/>
      <c r="Q93" s="346"/>
      <c r="R93" s="346"/>
      <c r="S93" s="346"/>
      <c r="T93" s="346"/>
      <c r="U93" s="346"/>
      <c r="V93" s="584"/>
      <c r="W93" s="346"/>
      <c r="X93" s="345"/>
      <c r="Y93" s="345"/>
      <c r="Z93" s="345"/>
      <c r="AA93" s="346"/>
      <c r="AB93" s="346"/>
      <c r="AC93" s="346"/>
      <c r="AD93" s="346"/>
      <c r="AE93" s="584"/>
      <c r="AF93" s="346"/>
      <c r="AG93" s="345"/>
      <c r="AH93" s="345"/>
      <c r="AI93" s="345"/>
      <c r="AJ93" s="346"/>
      <c r="AK93" s="346"/>
      <c r="AL93" s="346"/>
      <c r="AM93" s="346"/>
      <c r="AN93" s="778"/>
      <c r="AO93" s="348"/>
    </row>
    <row r="94" spans="1:41" x14ac:dyDescent="0.25">
      <c r="A94" s="404"/>
      <c r="B94" s="331"/>
      <c r="C94" s="350"/>
      <c r="D94" s="351"/>
      <c r="E94" s="352"/>
      <c r="F94" s="353"/>
      <c r="G94" s="352"/>
      <c r="H94" s="353"/>
      <c r="I94" s="353"/>
      <c r="J94" s="353"/>
      <c r="K94" s="354"/>
      <c r="L94" s="589"/>
      <c r="M94" s="355" t="s">
        <v>42</v>
      </c>
      <c r="N94" s="356">
        <f>D107</f>
        <v>12000</v>
      </c>
      <c r="O94" s="356">
        <f>E107</f>
        <v>0</v>
      </c>
      <c r="P94" s="356">
        <f>F107</f>
        <v>12000</v>
      </c>
      <c r="Q94" s="352"/>
      <c r="R94" s="353"/>
      <c r="S94" s="353"/>
      <c r="T94" s="353"/>
      <c r="U94" s="354"/>
      <c r="V94" s="589"/>
      <c r="W94" s="355" t="s">
        <v>42</v>
      </c>
      <c r="X94" s="356">
        <f>N107</f>
        <v>24000</v>
      </c>
      <c r="Y94" s="356">
        <f>O107</f>
        <v>0</v>
      </c>
      <c r="Z94" s="356">
        <f>P107</f>
        <v>24000</v>
      </c>
      <c r="AA94" s="352"/>
      <c r="AB94" s="353"/>
      <c r="AC94" s="353"/>
      <c r="AD94" s="353"/>
      <c r="AE94" s="589"/>
      <c r="AF94" s="355" t="s">
        <v>42</v>
      </c>
      <c r="AG94" s="356">
        <f>X107</f>
        <v>35500</v>
      </c>
      <c r="AH94" s="356">
        <f>Y107</f>
        <v>0</v>
      </c>
      <c r="AI94" s="356">
        <f>Z107</f>
        <v>35500</v>
      </c>
      <c r="AJ94" s="352"/>
      <c r="AK94" s="353"/>
      <c r="AL94" s="353"/>
      <c r="AM94" s="353"/>
      <c r="AN94" s="776" t="s">
        <v>221</v>
      </c>
      <c r="AO94" s="183" t="s">
        <v>36</v>
      </c>
    </row>
    <row r="95" spans="1:41" x14ac:dyDescent="0.25">
      <c r="A95" s="368" t="s">
        <v>13</v>
      </c>
      <c r="B95" s="332">
        <v>55</v>
      </c>
      <c r="C95" s="357" t="s">
        <v>19</v>
      </c>
      <c r="D95" s="124">
        <v>1000</v>
      </c>
      <c r="E95" s="124">
        <v>0</v>
      </c>
      <c r="F95" s="124">
        <v>3000</v>
      </c>
      <c r="G95" s="125" t="s">
        <v>38</v>
      </c>
      <c r="H95" s="125">
        <v>23</v>
      </c>
      <c r="I95" s="129">
        <v>43850</v>
      </c>
      <c r="J95" s="125"/>
      <c r="K95" s="358"/>
      <c r="L95" s="589"/>
      <c r="M95" s="357" t="s">
        <v>19</v>
      </c>
      <c r="N95" s="124">
        <v>1000</v>
      </c>
      <c r="O95" s="124">
        <v>0</v>
      </c>
      <c r="P95" s="124">
        <v>3000</v>
      </c>
      <c r="Q95" s="125" t="s">
        <v>38</v>
      </c>
      <c r="R95" s="125">
        <v>695</v>
      </c>
      <c r="S95" s="129">
        <v>44202</v>
      </c>
      <c r="T95" s="125"/>
      <c r="U95" s="358"/>
      <c r="V95" s="589"/>
      <c r="W95" s="357" t="s">
        <v>19</v>
      </c>
      <c r="X95" s="124">
        <v>1000</v>
      </c>
      <c r="Y95" s="124">
        <v>0</v>
      </c>
      <c r="Z95" s="124">
        <v>11500</v>
      </c>
      <c r="AA95" s="125" t="s">
        <v>50</v>
      </c>
      <c r="AB95" s="125">
        <v>1679</v>
      </c>
      <c r="AC95" s="129">
        <v>44565</v>
      </c>
      <c r="AD95" s="426"/>
      <c r="AE95" s="589"/>
      <c r="AF95" s="357" t="s">
        <v>19</v>
      </c>
      <c r="AG95" s="124">
        <v>1000</v>
      </c>
      <c r="AH95" s="124"/>
      <c r="AI95" s="124">
        <v>3000</v>
      </c>
      <c r="AJ95" s="125" t="s">
        <v>50</v>
      </c>
      <c r="AK95" s="125">
        <v>3207</v>
      </c>
      <c r="AL95" s="129">
        <v>44929</v>
      </c>
      <c r="AM95" s="426"/>
      <c r="AN95" s="341">
        <f>AG107+AH107-AI107</f>
        <v>0</v>
      </c>
      <c r="AO95" s="342" t="s">
        <v>998</v>
      </c>
    </row>
    <row r="96" spans="1:41" ht="21" customHeight="1" x14ac:dyDescent="0.25">
      <c r="A96" s="359"/>
      <c r="B96" s="877" t="s">
        <v>279</v>
      </c>
      <c r="C96" s="357" t="s">
        <v>20</v>
      </c>
      <c r="D96" s="124">
        <v>1000</v>
      </c>
      <c r="E96" s="124">
        <v>0</v>
      </c>
      <c r="F96" s="124">
        <v>0</v>
      </c>
      <c r="G96" s="125" t="s">
        <v>38</v>
      </c>
      <c r="H96" s="125" t="s">
        <v>38</v>
      </c>
      <c r="I96" s="129" t="s">
        <v>38</v>
      </c>
      <c r="J96" s="125"/>
      <c r="K96" s="358"/>
      <c r="L96" s="589"/>
      <c r="M96" s="357" t="s">
        <v>20</v>
      </c>
      <c r="N96" s="124">
        <v>1000</v>
      </c>
      <c r="O96" s="124">
        <v>0</v>
      </c>
      <c r="P96" s="124">
        <v>0</v>
      </c>
      <c r="Q96" s="125" t="s">
        <v>38</v>
      </c>
      <c r="R96" s="125" t="s">
        <v>38</v>
      </c>
      <c r="S96" s="129" t="s">
        <v>38</v>
      </c>
      <c r="T96" s="125"/>
      <c r="U96" s="358"/>
      <c r="V96" s="589"/>
      <c r="W96" s="357" t="s">
        <v>20</v>
      </c>
      <c r="X96" s="124">
        <v>1000</v>
      </c>
      <c r="Y96" s="124">
        <v>0</v>
      </c>
      <c r="Z96" s="124">
        <v>0</v>
      </c>
      <c r="AA96" s="125" t="s">
        <v>38</v>
      </c>
      <c r="AB96" s="125" t="s">
        <v>38</v>
      </c>
      <c r="AC96" s="129" t="s">
        <v>38</v>
      </c>
      <c r="AD96" s="629"/>
      <c r="AE96" s="589"/>
      <c r="AF96" s="357" t="s">
        <v>20</v>
      </c>
      <c r="AG96" s="124">
        <v>1000</v>
      </c>
      <c r="AH96" s="124"/>
      <c r="AI96" s="124"/>
      <c r="AJ96" s="125"/>
      <c r="AK96" s="125"/>
      <c r="AL96" s="129"/>
      <c r="AM96" s="629"/>
      <c r="AN96" s="336"/>
      <c r="AO96" s="335"/>
    </row>
    <row r="97" spans="1:41" x14ac:dyDescent="0.25">
      <c r="A97" s="359"/>
      <c r="B97" s="877"/>
      <c r="C97" s="357" t="s">
        <v>21</v>
      </c>
      <c r="D97" s="124">
        <v>1000</v>
      </c>
      <c r="E97" s="124">
        <v>0</v>
      </c>
      <c r="F97" s="124">
        <v>0</v>
      </c>
      <c r="G97" s="125" t="s">
        <v>38</v>
      </c>
      <c r="H97" s="125" t="s">
        <v>38</v>
      </c>
      <c r="I97" s="129" t="s">
        <v>38</v>
      </c>
      <c r="J97" s="125"/>
      <c r="K97" s="358"/>
      <c r="L97" s="585"/>
      <c r="M97" s="357" t="s">
        <v>21</v>
      </c>
      <c r="N97" s="124">
        <v>1000</v>
      </c>
      <c r="O97" s="124">
        <v>0</v>
      </c>
      <c r="P97" s="124">
        <v>0</v>
      </c>
      <c r="Q97" s="125" t="s">
        <v>38</v>
      </c>
      <c r="R97" s="125" t="s">
        <v>38</v>
      </c>
      <c r="S97" s="129" t="s">
        <v>38</v>
      </c>
      <c r="T97" s="125"/>
      <c r="U97" s="358"/>
      <c r="V97" s="585"/>
      <c r="W97" s="357" t="s">
        <v>21</v>
      </c>
      <c r="X97" s="124">
        <v>1000</v>
      </c>
      <c r="Y97" s="124">
        <v>0</v>
      </c>
      <c r="Z97" s="124">
        <v>0</v>
      </c>
      <c r="AA97" s="125" t="s">
        <v>38</v>
      </c>
      <c r="AB97" s="125" t="s">
        <v>38</v>
      </c>
      <c r="AC97" s="129" t="s">
        <v>38</v>
      </c>
      <c r="AD97" s="629"/>
      <c r="AE97" s="585"/>
      <c r="AF97" s="357" t="s">
        <v>21</v>
      </c>
      <c r="AG97" s="124">
        <v>1000</v>
      </c>
      <c r="AH97" s="124"/>
      <c r="AI97" s="124"/>
      <c r="AJ97" s="125"/>
      <c r="AK97" s="125"/>
      <c r="AL97" s="129"/>
      <c r="AM97" s="629"/>
      <c r="AN97" s="336"/>
      <c r="AO97" s="335"/>
    </row>
    <row r="98" spans="1:41" x14ac:dyDescent="0.25">
      <c r="A98" s="359"/>
      <c r="B98" s="877"/>
      <c r="C98" s="357" t="s">
        <v>22</v>
      </c>
      <c r="D98" s="124">
        <v>1000</v>
      </c>
      <c r="E98" s="124">
        <v>0</v>
      </c>
      <c r="F98" s="124">
        <v>3000</v>
      </c>
      <c r="G98" s="125" t="s">
        <v>38</v>
      </c>
      <c r="H98" s="125">
        <v>185</v>
      </c>
      <c r="I98" s="129">
        <v>43936</v>
      </c>
      <c r="J98" s="125"/>
      <c r="K98" s="358"/>
      <c r="L98" s="589"/>
      <c r="M98" s="357" t="s">
        <v>22</v>
      </c>
      <c r="N98" s="124">
        <v>1000</v>
      </c>
      <c r="O98" s="124">
        <v>0</v>
      </c>
      <c r="P98" s="124">
        <v>3000</v>
      </c>
      <c r="Q98" s="125" t="s">
        <v>38</v>
      </c>
      <c r="R98" s="125">
        <v>922</v>
      </c>
      <c r="S98" s="129">
        <v>44292</v>
      </c>
      <c r="T98" s="125"/>
      <c r="U98" s="358"/>
      <c r="V98" s="589"/>
      <c r="W98" s="357" t="s">
        <v>22</v>
      </c>
      <c r="X98" s="124">
        <v>1000</v>
      </c>
      <c r="Y98" s="124">
        <v>0</v>
      </c>
      <c r="Z98" s="124">
        <v>0</v>
      </c>
      <c r="AA98" s="125" t="s">
        <v>38</v>
      </c>
      <c r="AB98" s="125" t="s">
        <v>38</v>
      </c>
      <c r="AC98" s="129" t="s">
        <v>38</v>
      </c>
      <c r="AD98" s="629"/>
      <c r="AE98" s="589"/>
      <c r="AF98" s="357" t="s">
        <v>22</v>
      </c>
      <c r="AG98" s="124">
        <v>1000</v>
      </c>
      <c r="AH98" s="124"/>
      <c r="AI98" s="124">
        <v>3000</v>
      </c>
      <c r="AJ98" s="125" t="s">
        <v>50</v>
      </c>
      <c r="AK98" s="125">
        <v>3586</v>
      </c>
      <c r="AL98" s="129"/>
      <c r="AM98" s="629"/>
      <c r="AN98" s="336"/>
      <c r="AO98" s="335"/>
    </row>
    <row r="99" spans="1:41" x14ac:dyDescent="0.25">
      <c r="A99" s="359"/>
      <c r="B99" s="877"/>
      <c r="C99" s="357" t="s">
        <v>23</v>
      </c>
      <c r="D99" s="124">
        <v>1000</v>
      </c>
      <c r="E99" s="124">
        <v>0</v>
      </c>
      <c r="F99" s="124">
        <v>0</v>
      </c>
      <c r="G99" s="125" t="s">
        <v>38</v>
      </c>
      <c r="H99" s="125" t="s">
        <v>38</v>
      </c>
      <c r="I99" s="129" t="s">
        <v>38</v>
      </c>
      <c r="J99" s="125"/>
      <c r="K99" s="358"/>
      <c r="L99" s="589"/>
      <c r="M99" s="357" t="s">
        <v>23</v>
      </c>
      <c r="N99" s="124">
        <v>1000</v>
      </c>
      <c r="O99" s="124">
        <v>0</v>
      </c>
      <c r="P99" s="124">
        <v>0</v>
      </c>
      <c r="Q99" s="125" t="s">
        <v>38</v>
      </c>
      <c r="R99" s="125" t="s">
        <v>38</v>
      </c>
      <c r="S99" s="129" t="s">
        <v>38</v>
      </c>
      <c r="T99" s="125"/>
      <c r="U99" s="358"/>
      <c r="V99" s="589"/>
      <c r="W99" s="357" t="s">
        <v>23</v>
      </c>
      <c r="X99" s="124">
        <v>1000</v>
      </c>
      <c r="Y99" s="124">
        <v>0</v>
      </c>
      <c r="Z99" s="124">
        <v>0</v>
      </c>
      <c r="AA99" s="125" t="s">
        <v>38</v>
      </c>
      <c r="AB99" s="125" t="s">
        <v>38</v>
      </c>
      <c r="AC99" s="129" t="s">
        <v>38</v>
      </c>
      <c r="AD99" s="629"/>
      <c r="AE99" s="589"/>
      <c r="AF99" s="357" t="s">
        <v>23</v>
      </c>
      <c r="AG99" s="124">
        <v>1000</v>
      </c>
      <c r="AH99" s="124"/>
      <c r="AI99" s="124"/>
      <c r="AJ99" s="125"/>
      <c r="AK99" s="125"/>
      <c r="AL99" s="129"/>
      <c r="AM99" s="629"/>
      <c r="AN99" s="336"/>
      <c r="AO99" s="335"/>
    </row>
    <row r="100" spans="1:41" x14ac:dyDescent="0.25">
      <c r="A100" s="359"/>
      <c r="B100" s="877"/>
      <c r="C100" s="357" t="s">
        <v>24</v>
      </c>
      <c r="D100" s="124">
        <v>1000</v>
      </c>
      <c r="E100" s="124">
        <v>0</v>
      </c>
      <c r="F100" s="124">
        <v>0</v>
      </c>
      <c r="G100" s="125" t="s">
        <v>38</v>
      </c>
      <c r="H100" s="125" t="s">
        <v>38</v>
      </c>
      <c r="I100" s="129" t="s">
        <v>38</v>
      </c>
      <c r="J100" s="125"/>
      <c r="K100" s="358"/>
      <c r="L100" s="589"/>
      <c r="M100" s="357" t="s">
        <v>24</v>
      </c>
      <c r="N100" s="124">
        <v>1000</v>
      </c>
      <c r="O100" s="124">
        <v>0</v>
      </c>
      <c r="P100" s="124">
        <v>0</v>
      </c>
      <c r="Q100" s="125" t="s">
        <v>38</v>
      </c>
      <c r="R100" s="125" t="s">
        <v>38</v>
      </c>
      <c r="S100" s="129" t="s">
        <v>38</v>
      </c>
      <c r="T100" s="125"/>
      <c r="U100" s="358"/>
      <c r="V100" s="589"/>
      <c r="W100" s="357" t="s">
        <v>24</v>
      </c>
      <c r="X100" s="124">
        <v>1000</v>
      </c>
      <c r="Y100" s="124">
        <v>0</v>
      </c>
      <c r="Z100" s="124">
        <v>0</v>
      </c>
      <c r="AA100" s="125" t="s">
        <v>38</v>
      </c>
      <c r="AB100" s="125" t="s">
        <v>38</v>
      </c>
      <c r="AC100" s="129" t="s">
        <v>38</v>
      </c>
      <c r="AD100" s="629"/>
      <c r="AE100" s="589"/>
      <c r="AF100" s="357" t="s">
        <v>24</v>
      </c>
      <c r="AG100" s="124">
        <v>1000</v>
      </c>
      <c r="AH100" s="124"/>
      <c r="AI100" s="124"/>
      <c r="AJ100" s="125"/>
      <c r="AK100" s="125"/>
      <c r="AL100" s="129"/>
      <c r="AM100" s="629"/>
      <c r="AN100" s="336"/>
      <c r="AO100" s="335"/>
    </row>
    <row r="101" spans="1:41" x14ac:dyDescent="0.25">
      <c r="A101" s="359"/>
      <c r="B101" s="877"/>
      <c r="C101" s="357" t="s">
        <v>25</v>
      </c>
      <c r="D101" s="124">
        <v>1000</v>
      </c>
      <c r="E101" s="124">
        <v>0</v>
      </c>
      <c r="F101" s="124">
        <v>3000</v>
      </c>
      <c r="G101" s="125" t="s">
        <v>38</v>
      </c>
      <c r="H101" s="125">
        <v>328</v>
      </c>
      <c r="I101" s="129">
        <v>44016</v>
      </c>
      <c r="J101" s="125"/>
      <c r="K101" s="358"/>
      <c r="L101" s="585"/>
      <c r="M101" s="357" t="s">
        <v>25</v>
      </c>
      <c r="N101" s="124">
        <v>1000</v>
      </c>
      <c r="O101" s="124">
        <v>0</v>
      </c>
      <c r="P101" s="124">
        <v>3000</v>
      </c>
      <c r="Q101" s="125" t="s">
        <v>38</v>
      </c>
      <c r="R101" s="125">
        <v>1101</v>
      </c>
      <c r="S101" s="129">
        <v>44379</v>
      </c>
      <c r="T101" s="125"/>
      <c r="U101" s="358"/>
      <c r="V101" s="585"/>
      <c r="W101" s="357" t="s">
        <v>25</v>
      </c>
      <c r="X101" s="124">
        <v>1000</v>
      </c>
      <c r="Y101" s="124">
        <v>0</v>
      </c>
      <c r="Z101" s="124">
        <v>0</v>
      </c>
      <c r="AA101" s="125" t="s">
        <v>38</v>
      </c>
      <c r="AB101" s="125" t="s">
        <v>38</v>
      </c>
      <c r="AC101" s="129" t="s">
        <v>38</v>
      </c>
      <c r="AD101" s="629"/>
      <c r="AE101" s="585"/>
      <c r="AF101" s="357" t="s">
        <v>25</v>
      </c>
      <c r="AG101" s="124">
        <v>1000</v>
      </c>
      <c r="AH101" s="124"/>
      <c r="AI101" s="124">
        <v>3000</v>
      </c>
      <c r="AJ101" s="125" t="s">
        <v>50</v>
      </c>
      <c r="AK101" s="125">
        <v>3900</v>
      </c>
      <c r="AL101" s="129">
        <v>45108</v>
      </c>
      <c r="AM101" s="629"/>
      <c r="AN101" s="336"/>
      <c r="AO101" s="335"/>
    </row>
    <row r="102" spans="1:41" x14ac:dyDescent="0.25">
      <c r="A102" s="359"/>
      <c r="B102" s="877"/>
      <c r="C102" s="357" t="s">
        <v>26</v>
      </c>
      <c r="D102" s="124">
        <v>1000</v>
      </c>
      <c r="E102" s="124">
        <v>0</v>
      </c>
      <c r="F102" s="124">
        <v>0</v>
      </c>
      <c r="G102" s="125" t="s">
        <v>38</v>
      </c>
      <c r="H102" s="125" t="s">
        <v>38</v>
      </c>
      <c r="I102" s="129" t="s">
        <v>38</v>
      </c>
      <c r="J102" s="125"/>
      <c r="K102" s="358"/>
      <c r="L102" s="589"/>
      <c r="M102" s="357" t="s">
        <v>26</v>
      </c>
      <c r="N102" s="124">
        <v>1000</v>
      </c>
      <c r="O102" s="124">
        <v>0</v>
      </c>
      <c r="P102" s="124">
        <v>0</v>
      </c>
      <c r="Q102" s="125" t="s">
        <v>38</v>
      </c>
      <c r="R102" s="125" t="s">
        <v>38</v>
      </c>
      <c r="S102" s="129" t="s">
        <v>38</v>
      </c>
      <c r="T102" s="125"/>
      <c r="U102" s="358"/>
      <c r="V102" s="589"/>
      <c r="W102" s="357" t="s">
        <v>26</v>
      </c>
      <c r="X102" s="124">
        <v>1000</v>
      </c>
      <c r="Y102" s="124">
        <v>0</v>
      </c>
      <c r="Z102" s="124">
        <v>0</v>
      </c>
      <c r="AA102" s="125" t="s">
        <v>38</v>
      </c>
      <c r="AB102" s="125" t="s">
        <v>38</v>
      </c>
      <c r="AC102" s="129" t="s">
        <v>38</v>
      </c>
      <c r="AD102" s="629"/>
      <c r="AE102" s="589"/>
      <c r="AF102" s="357" t="s">
        <v>26</v>
      </c>
      <c r="AG102" s="124">
        <v>1000</v>
      </c>
      <c r="AH102" s="124"/>
      <c r="AI102" s="124"/>
      <c r="AJ102" s="125"/>
      <c r="AK102" s="125"/>
      <c r="AL102" s="129"/>
      <c r="AM102" s="629"/>
      <c r="AN102" s="336"/>
      <c r="AO102" s="335"/>
    </row>
    <row r="103" spans="1:41" x14ac:dyDescent="0.25">
      <c r="A103" s="359"/>
      <c r="B103" s="877"/>
      <c r="C103" s="357" t="s">
        <v>27</v>
      </c>
      <c r="D103" s="124">
        <v>1000</v>
      </c>
      <c r="E103" s="124">
        <v>0</v>
      </c>
      <c r="F103" s="124">
        <v>0</v>
      </c>
      <c r="G103" s="125" t="s">
        <v>38</v>
      </c>
      <c r="H103" s="125" t="s">
        <v>38</v>
      </c>
      <c r="I103" s="129" t="s">
        <v>38</v>
      </c>
      <c r="J103" s="125"/>
      <c r="K103" s="358"/>
      <c r="L103" s="585"/>
      <c r="M103" s="357" t="s">
        <v>27</v>
      </c>
      <c r="N103" s="124">
        <v>1000</v>
      </c>
      <c r="O103" s="124">
        <v>0</v>
      </c>
      <c r="P103" s="124">
        <v>0</v>
      </c>
      <c r="Q103" s="125" t="s">
        <v>38</v>
      </c>
      <c r="R103" s="125" t="s">
        <v>38</v>
      </c>
      <c r="S103" s="129" t="s">
        <v>38</v>
      </c>
      <c r="T103" s="125"/>
      <c r="U103" s="358"/>
      <c r="V103" s="585"/>
      <c r="W103" s="357" t="s">
        <v>27</v>
      </c>
      <c r="X103" s="124">
        <v>1000</v>
      </c>
      <c r="Y103" s="124">
        <v>0</v>
      </c>
      <c r="Z103" s="124">
        <v>0</v>
      </c>
      <c r="AA103" s="125" t="s">
        <v>38</v>
      </c>
      <c r="AB103" s="125" t="s">
        <v>38</v>
      </c>
      <c r="AC103" s="129" t="s">
        <v>38</v>
      </c>
      <c r="AD103" s="629"/>
      <c r="AE103" s="585"/>
      <c r="AF103" s="357" t="s">
        <v>27</v>
      </c>
      <c r="AG103" s="124">
        <v>1000</v>
      </c>
      <c r="AH103" s="124"/>
      <c r="AI103" s="124"/>
      <c r="AJ103" s="125"/>
      <c r="AK103" s="125"/>
      <c r="AL103" s="129"/>
      <c r="AM103" s="629"/>
      <c r="AN103" s="336"/>
      <c r="AO103" s="335"/>
    </row>
    <row r="104" spans="1:41" x14ac:dyDescent="0.25">
      <c r="A104" s="359"/>
      <c r="B104" s="877"/>
      <c r="C104" s="357" t="s">
        <v>28</v>
      </c>
      <c r="D104" s="124">
        <v>1000</v>
      </c>
      <c r="E104" s="124">
        <v>0</v>
      </c>
      <c r="F104" s="124">
        <v>3000</v>
      </c>
      <c r="G104" s="125" t="s">
        <v>38</v>
      </c>
      <c r="H104" s="125">
        <v>508</v>
      </c>
      <c r="I104" s="129">
        <v>44106</v>
      </c>
      <c r="J104" s="125"/>
      <c r="K104" s="358"/>
      <c r="L104" s="585"/>
      <c r="M104" s="357" t="s">
        <v>28</v>
      </c>
      <c r="N104" s="124">
        <v>1000</v>
      </c>
      <c r="O104" s="124">
        <v>0</v>
      </c>
      <c r="P104" s="124">
        <v>3000</v>
      </c>
      <c r="Q104" s="125" t="s">
        <v>38</v>
      </c>
      <c r="R104" s="125">
        <v>1351</v>
      </c>
      <c r="S104" s="129">
        <v>44477</v>
      </c>
      <c r="T104" s="125"/>
      <c r="U104" s="358"/>
      <c r="V104" s="585"/>
      <c r="W104" s="357" t="s">
        <v>28</v>
      </c>
      <c r="X104" s="124">
        <v>1000</v>
      </c>
      <c r="Y104" s="124">
        <v>0</v>
      </c>
      <c r="Z104" s="124">
        <v>0</v>
      </c>
      <c r="AA104" s="125" t="s">
        <v>38</v>
      </c>
      <c r="AB104" s="125" t="s">
        <v>38</v>
      </c>
      <c r="AC104" s="129" t="s">
        <v>38</v>
      </c>
      <c r="AD104" s="629"/>
      <c r="AE104" s="585"/>
      <c r="AF104" s="357" t="s">
        <v>28</v>
      </c>
      <c r="AG104" s="124"/>
      <c r="AH104" s="124"/>
      <c r="AI104" s="124"/>
      <c r="AJ104" s="125"/>
      <c r="AK104" s="125"/>
      <c r="AL104" s="129"/>
      <c r="AM104" s="629"/>
      <c r="AN104" s="336"/>
      <c r="AO104" s="335"/>
    </row>
    <row r="105" spans="1:41" x14ac:dyDescent="0.25">
      <c r="A105" s="359"/>
      <c r="B105" s="877"/>
      <c r="C105" s="357" t="s">
        <v>29</v>
      </c>
      <c r="D105" s="124">
        <v>1000</v>
      </c>
      <c r="E105" s="124">
        <v>0</v>
      </c>
      <c r="F105" s="124">
        <v>0</v>
      </c>
      <c r="G105" s="125" t="s">
        <v>38</v>
      </c>
      <c r="H105" s="125" t="s">
        <v>38</v>
      </c>
      <c r="I105" s="129" t="s">
        <v>38</v>
      </c>
      <c r="J105" s="125"/>
      <c r="K105" s="358"/>
      <c r="L105" s="586"/>
      <c r="M105" s="357" t="s">
        <v>29</v>
      </c>
      <c r="N105" s="124">
        <v>1000</v>
      </c>
      <c r="O105" s="124">
        <v>0</v>
      </c>
      <c r="P105" s="124">
        <v>0</v>
      </c>
      <c r="Q105" s="125" t="s">
        <v>38</v>
      </c>
      <c r="R105" s="125" t="s">
        <v>38</v>
      </c>
      <c r="S105" s="129" t="s">
        <v>38</v>
      </c>
      <c r="T105" s="125"/>
      <c r="U105" s="358"/>
      <c r="V105" s="586"/>
      <c r="W105" s="357" t="s">
        <v>29</v>
      </c>
      <c r="X105" s="124">
        <v>1000</v>
      </c>
      <c r="Y105" s="124">
        <v>0</v>
      </c>
      <c r="Z105" s="124">
        <v>0</v>
      </c>
      <c r="AA105" s="125" t="s">
        <v>38</v>
      </c>
      <c r="AB105" s="125" t="s">
        <v>38</v>
      </c>
      <c r="AC105" s="129" t="s">
        <v>38</v>
      </c>
      <c r="AD105" s="629"/>
      <c r="AE105" s="586"/>
      <c r="AF105" s="357" t="s">
        <v>29</v>
      </c>
      <c r="AG105" s="124"/>
      <c r="AH105" s="124"/>
      <c r="AI105" s="124"/>
      <c r="AJ105" s="125"/>
      <c r="AK105" s="125"/>
      <c r="AL105" s="129"/>
      <c r="AM105" s="629"/>
      <c r="AN105" s="336"/>
      <c r="AO105" s="335"/>
    </row>
    <row r="106" spans="1:41" x14ac:dyDescent="0.25">
      <c r="A106" s="359"/>
      <c r="B106" s="877"/>
      <c r="C106" s="360" t="s">
        <v>30</v>
      </c>
      <c r="D106" s="278">
        <v>1000</v>
      </c>
      <c r="E106" s="124">
        <v>0</v>
      </c>
      <c r="F106" s="124">
        <v>0</v>
      </c>
      <c r="G106" s="125" t="s">
        <v>38</v>
      </c>
      <c r="H106" s="125" t="s">
        <v>38</v>
      </c>
      <c r="I106" s="129" t="s">
        <v>38</v>
      </c>
      <c r="J106" s="361"/>
      <c r="K106" s="362"/>
      <c r="L106" s="587"/>
      <c r="M106" s="360" t="s">
        <v>30</v>
      </c>
      <c r="N106" s="278">
        <v>1000</v>
      </c>
      <c r="O106" s="124">
        <v>0</v>
      </c>
      <c r="P106" s="124">
        <v>0</v>
      </c>
      <c r="Q106" s="125" t="s">
        <v>38</v>
      </c>
      <c r="R106" s="125" t="s">
        <v>38</v>
      </c>
      <c r="S106" s="129" t="s">
        <v>38</v>
      </c>
      <c r="T106" s="125"/>
      <c r="U106" s="358"/>
      <c r="V106" s="587"/>
      <c r="W106" s="360" t="s">
        <v>30</v>
      </c>
      <c r="X106" s="276">
        <v>500</v>
      </c>
      <c r="Y106" s="124">
        <v>0</v>
      </c>
      <c r="Z106" s="124">
        <v>0</v>
      </c>
      <c r="AA106" s="125" t="s">
        <v>38</v>
      </c>
      <c r="AB106" s="125" t="s">
        <v>38</v>
      </c>
      <c r="AC106" s="129" t="s">
        <v>38</v>
      </c>
      <c r="AD106" s="629"/>
      <c r="AE106" s="587"/>
      <c r="AF106" s="360" t="s">
        <v>30</v>
      </c>
      <c r="AG106" s="276"/>
      <c r="AH106" s="124"/>
      <c r="AI106" s="124"/>
      <c r="AJ106" s="125"/>
      <c r="AK106" s="125"/>
      <c r="AL106" s="129"/>
      <c r="AM106" s="629"/>
      <c r="AN106" s="338"/>
      <c r="AO106" s="339"/>
    </row>
    <row r="107" spans="1:41" x14ac:dyDescent="0.25">
      <c r="A107" s="363"/>
      <c r="B107" s="878"/>
      <c r="C107" s="364"/>
      <c r="D107" s="365">
        <f>SUM(D95:D106)</f>
        <v>12000</v>
      </c>
      <c r="E107" s="365">
        <f>SUM(E95:E106)</f>
        <v>0</v>
      </c>
      <c r="F107" s="365">
        <f>SUM(F95:F106)</f>
        <v>12000</v>
      </c>
      <c r="G107" s="340"/>
      <c r="H107" s="340"/>
      <c r="I107" s="366"/>
      <c r="J107" s="340"/>
      <c r="K107" s="367"/>
      <c r="L107" s="588"/>
      <c r="M107" s="364"/>
      <c r="N107" s="365">
        <f>SUM(N94:N106)</f>
        <v>24000</v>
      </c>
      <c r="O107" s="365">
        <f>SUM(O94:O106)</f>
        <v>0</v>
      </c>
      <c r="P107" s="365">
        <f>SUM(P94:P106)</f>
        <v>24000</v>
      </c>
      <c r="Q107" s="340"/>
      <c r="R107" s="340"/>
      <c r="S107" s="340"/>
      <c r="T107" s="340"/>
      <c r="U107" s="367"/>
      <c r="V107" s="588"/>
      <c r="W107" s="364"/>
      <c r="X107" s="365">
        <f>SUM(X94:X106)</f>
        <v>35500</v>
      </c>
      <c r="Y107" s="365">
        <f>SUM(Y94:Y106)</f>
        <v>0</v>
      </c>
      <c r="Z107" s="365">
        <f>SUM(Z94:Z106)</f>
        <v>35500</v>
      </c>
      <c r="AA107" s="340"/>
      <c r="AB107" s="340"/>
      <c r="AC107" s="340"/>
      <c r="AD107" s="340"/>
      <c r="AE107" s="588"/>
      <c r="AF107" s="364"/>
      <c r="AG107" s="365">
        <f>SUM(AG94:AG106)</f>
        <v>44500</v>
      </c>
      <c r="AH107" s="365">
        <f>SUM(AH94:AH106)</f>
        <v>0</v>
      </c>
      <c r="AI107" s="365">
        <f>SUM(AI94:AI106)</f>
        <v>44500</v>
      </c>
      <c r="AJ107" s="340"/>
      <c r="AK107" s="340"/>
      <c r="AL107" s="340"/>
      <c r="AM107" s="340"/>
      <c r="AN107" s="365"/>
      <c r="AO107" s="340"/>
    </row>
    <row r="108" spans="1:41" x14ac:dyDescent="0.25">
      <c r="A108" s="404"/>
      <c r="B108" s="330"/>
      <c r="C108" s="344"/>
      <c r="D108" s="345"/>
      <c r="E108" s="345"/>
      <c r="F108" s="345"/>
      <c r="G108" s="346"/>
      <c r="H108" s="346"/>
      <c r="I108" s="347"/>
      <c r="J108" s="346"/>
      <c r="K108" s="346"/>
      <c r="L108" s="584"/>
      <c r="M108" s="346"/>
      <c r="N108" s="345"/>
      <c r="O108" s="345"/>
      <c r="P108" s="345"/>
      <c r="Q108" s="346"/>
      <c r="R108" s="346"/>
      <c r="S108" s="346"/>
      <c r="T108" s="346"/>
      <c r="U108" s="346"/>
      <c r="V108" s="584"/>
      <c r="W108" s="346"/>
      <c r="X108" s="345"/>
      <c r="Y108" s="345"/>
      <c r="Z108" s="345"/>
      <c r="AA108" s="346"/>
      <c r="AB108" s="346"/>
      <c r="AC108" s="346"/>
      <c r="AD108" s="346"/>
      <c r="AE108" s="584"/>
      <c r="AF108" s="346"/>
      <c r="AG108" s="345"/>
      <c r="AH108" s="345"/>
      <c r="AI108" s="345"/>
      <c r="AJ108" s="346"/>
      <c r="AK108" s="346"/>
      <c r="AL108" s="346"/>
      <c r="AM108" s="346"/>
      <c r="AN108" s="778"/>
      <c r="AO108" s="348"/>
    </row>
    <row r="109" spans="1:41" x14ac:dyDescent="0.25">
      <c r="A109" s="404"/>
      <c r="B109" s="331"/>
      <c r="C109" s="350"/>
      <c r="D109" s="351"/>
      <c r="E109" s="352"/>
      <c r="F109" s="353"/>
      <c r="G109" s="352"/>
      <c r="H109" s="353"/>
      <c r="I109" s="353"/>
      <c r="J109" s="353"/>
      <c r="K109" s="354"/>
      <c r="L109" s="585"/>
      <c r="M109" s="355" t="s">
        <v>42</v>
      </c>
      <c r="N109" s="356">
        <f>D122</f>
        <v>12000</v>
      </c>
      <c r="O109" s="356">
        <f>E122</f>
        <v>590</v>
      </c>
      <c r="P109" s="356">
        <f>F122</f>
        <v>11000</v>
      </c>
      <c r="Q109" s="352"/>
      <c r="R109" s="353"/>
      <c r="S109" s="353"/>
      <c r="T109" s="353"/>
      <c r="U109" s="354"/>
      <c r="V109" s="585"/>
      <c r="W109" s="355" t="s">
        <v>42</v>
      </c>
      <c r="X109" s="356">
        <f>N122</f>
        <v>24000</v>
      </c>
      <c r="Y109" s="356">
        <f>O122</f>
        <v>660</v>
      </c>
      <c r="Z109" s="356">
        <f>P122</f>
        <v>24010</v>
      </c>
      <c r="AA109" s="352"/>
      <c r="AB109" s="353"/>
      <c r="AC109" s="353"/>
      <c r="AD109" s="353"/>
      <c r="AE109" s="585"/>
      <c r="AF109" s="355" t="s">
        <v>42</v>
      </c>
      <c r="AG109" s="356">
        <f>X122</f>
        <v>36000</v>
      </c>
      <c r="AH109" s="356">
        <f>Y122</f>
        <v>660</v>
      </c>
      <c r="AI109" s="356">
        <f>Z122</f>
        <v>36660</v>
      </c>
      <c r="AJ109" s="352"/>
      <c r="AK109" s="353"/>
      <c r="AL109" s="353"/>
      <c r="AM109" s="353"/>
      <c r="AN109" s="776" t="s">
        <v>221</v>
      </c>
      <c r="AO109" s="183" t="s">
        <v>36</v>
      </c>
    </row>
    <row r="110" spans="1:41" x14ac:dyDescent="0.25">
      <c r="A110" s="368" t="s">
        <v>13</v>
      </c>
      <c r="B110" s="332">
        <v>56</v>
      </c>
      <c r="C110" s="357" t="s">
        <v>19</v>
      </c>
      <c r="D110" s="124">
        <v>1000</v>
      </c>
      <c r="E110" s="124">
        <f t="shared" ref="E110:E118" si="4">E111+10</f>
        <v>100</v>
      </c>
      <c r="F110" s="124">
        <v>0</v>
      </c>
      <c r="G110" s="125" t="s">
        <v>38</v>
      </c>
      <c r="H110" s="125" t="s">
        <v>38</v>
      </c>
      <c r="I110" s="129" t="s">
        <v>38</v>
      </c>
      <c r="J110" s="125"/>
      <c r="K110" s="358"/>
      <c r="L110" s="585"/>
      <c r="M110" s="357" t="s">
        <v>19</v>
      </c>
      <c r="N110" s="124">
        <v>1000</v>
      </c>
      <c r="O110" s="124">
        <f>O111+10</f>
        <v>30</v>
      </c>
      <c r="P110" s="124">
        <v>0</v>
      </c>
      <c r="Q110" s="125" t="s">
        <v>38</v>
      </c>
      <c r="R110" s="125" t="s">
        <v>38</v>
      </c>
      <c r="S110" s="129" t="s">
        <v>38</v>
      </c>
      <c r="T110" s="125"/>
      <c r="U110" s="358"/>
      <c r="V110" s="585"/>
      <c r="W110" s="357" t="s">
        <v>19</v>
      </c>
      <c r="X110" s="124">
        <v>1000</v>
      </c>
      <c r="Y110" s="124">
        <v>0</v>
      </c>
      <c r="Z110" s="124">
        <v>1000</v>
      </c>
      <c r="AA110" s="125" t="s">
        <v>38</v>
      </c>
      <c r="AB110" s="125">
        <v>1675</v>
      </c>
      <c r="AC110" s="129">
        <v>44565</v>
      </c>
      <c r="AD110" s="426"/>
      <c r="AE110" s="585"/>
      <c r="AF110" s="357" t="s">
        <v>19</v>
      </c>
      <c r="AG110" s="124">
        <v>1000</v>
      </c>
      <c r="AH110" s="124"/>
      <c r="AI110" s="124">
        <v>1000</v>
      </c>
      <c r="AJ110" s="125" t="s">
        <v>923</v>
      </c>
      <c r="AK110" s="125">
        <v>3262</v>
      </c>
      <c r="AL110" s="129">
        <v>44932</v>
      </c>
      <c r="AM110" s="426"/>
      <c r="AN110" s="341">
        <f>AG122+AH122-AI122</f>
        <v>0</v>
      </c>
      <c r="AO110" s="342" t="s">
        <v>998</v>
      </c>
    </row>
    <row r="111" spans="1:41" ht="21" customHeight="1" x14ac:dyDescent="0.25">
      <c r="A111" s="359"/>
      <c r="B111" s="876" t="s">
        <v>958</v>
      </c>
      <c r="C111" s="357" t="s">
        <v>20</v>
      </c>
      <c r="D111" s="124">
        <v>1000</v>
      </c>
      <c r="E111" s="124">
        <f t="shared" si="4"/>
        <v>90</v>
      </c>
      <c r="F111" s="124">
        <v>0</v>
      </c>
      <c r="G111" s="125" t="s">
        <v>38</v>
      </c>
      <c r="H111" s="125" t="s">
        <v>38</v>
      </c>
      <c r="I111" s="129" t="s">
        <v>38</v>
      </c>
      <c r="J111" s="125"/>
      <c r="K111" s="358"/>
      <c r="L111" s="585"/>
      <c r="M111" s="357" t="s">
        <v>20</v>
      </c>
      <c r="N111" s="124">
        <v>1000</v>
      </c>
      <c r="O111" s="124">
        <f>O112+10</f>
        <v>20</v>
      </c>
      <c r="P111" s="124">
        <v>0</v>
      </c>
      <c r="Q111" s="125" t="s">
        <v>38</v>
      </c>
      <c r="R111" s="125" t="s">
        <v>38</v>
      </c>
      <c r="S111" s="129" t="s">
        <v>38</v>
      </c>
      <c r="T111" s="125"/>
      <c r="U111" s="358"/>
      <c r="V111" s="585"/>
      <c r="W111" s="357" t="s">
        <v>20</v>
      </c>
      <c r="X111" s="124">
        <v>1000</v>
      </c>
      <c r="Y111" s="124">
        <v>0</v>
      </c>
      <c r="Z111" s="124">
        <v>1000</v>
      </c>
      <c r="AA111" s="125" t="s">
        <v>38</v>
      </c>
      <c r="AB111" s="125">
        <v>2069</v>
      </c>
      <c r="AC111" s="129">
        <v>44609</v>
      </c>
      <c r="AD111" s="629"/>
      <c r="AE111" s="585"/>
      <c r="AF111" s="357" t="s">
        <v>20</v>
      </c>
      <c r="AG111" s="124">
        <v>1000</v>
      </c>
      <c r="AH111" s="124"/>
      <c r="AI111" s="124">
        <v>1000</v>
      </c>
      <c r="AJ111" s="125" t="s">
        <v>44</v>
      </c>
      <c r="AK111" s="125">
        <v>3434</v>
      </c>
      <c r="AL111" s="129">
        <v>44982</v>
      </c>
      <c r="AM111" s="629"/>
      <c r="AN111" s="336"/>
      <c r="AO111" s="335"/>
    </row>
    <row r="112" spans="1:41" x14ac:dyDescent="0.25">
      <c r="A112" s="359"/>
      <c r="B112" s="877"/>
      <c r="C112" s="357" t="s">
        <v>21</v>
      </c>
      <c r="D112" s="124">
        <v>1000</v>
      </c>
      <c r="E112" s="124">
        <f t="shared" si="4"/>
        <v>80</v>
      </c>
      <c r="F112" s="124">
        <v>0</v>
      </c>
      <c r="G112" s="125" t="s">
        <v>38</v>
      </c>
      <c r="H112" s="125" t="s">
        <v>38</v>
      </c>
      <c r="I112" s="129" t="s">
        <v>38</v>
      </c>
      <c r="J112" s="125"/>
      <c r="K112" s="358"/>
      <c r="L112" s="585"/>
      <c r="M112" s="357" t="s">
        <v>21</v>
      </c>
      <c r="N112" s="124">
        <v>1000</v>
      </c>
      <c r="O112" s="124">
        <v>10</v>
      </c>
      <c r="P112" s="124">
        <v>0</v>
      </c>
      <c r="Q112" s="125" t="s">
        <v>38</v>
      </c>
      <c r="R112" s="125" t="s">
        <v>38</v>
      </c>
      <c r="S112" s="129" t="s">
        <v>38</v>
      </c>
      <c r="T112" s="125"/>
      <c r="U112" s="358"/>
      <c r="V112" s="585"/>
      <c r="W112" s="357" t="s">
        <v>21</v>
      </c>
      <c r="X112" s="124">
        <v>1000</v>
      </c>
      <c r="Y112" s="124">
        <v>0</v>
      </c>
      <c r="Z112" s="124">
        <v>1000</v>
      </c>
      <c r="AA112" s="125" t="s">
        <v>38</v>
      </c>
      <c r="AB112" s="125">
        <v>2152</v>
      </c>
      <c r="AC112" s="129">
        <v>44631</v>
      </c>
      <c r="AD112" s="629"/>
      <c r="AE112" s="585"/>
      <c r="AF112" s="357" t="s">
        <v>21</v>
      </c>
      <c r="AG112" s="124">
        <v>1000</v>
      </c>
      <c r="AH112" s="124"/>
      <c r="AI112" s="124">
        <v>1000</v>
      </c>
      <c r="AJ112" s="125" t="s">
        <v>44</v>
      </c>
      <c r="AK112" s="125">
        <v>3520</v>
      </c>
      <c r="AL112" s="129">
        <v>45005</v>
      </c>
      <c r="AM112" s="629"/>
      <c r="AN112" s="336"/>
      <c r="AO112" s="335"/>
    </row>
    <row r="113" spans="1:41" x14ac:dyDescent="0.25">
      <c r="A113" s="359"/>
      <c r="B113" s="877"/>
      <c r="C113" s="357" t="s">
        <v>22</v>
      </c>
      <c r="D113" s="124">
        <v>1000</v>
      </c>
      <c r="E113" s="124">
        <f t="shared" si="4"/>
        <v>70</v>
      </c>
      <c r="F113" s="124">
        <v>0</v>
      </c>
      <c r="G113" s="125" t="s">
        <v>38</v>
      </c>
      <c r="H113" s="125" t="s">
        <v>38</v>
      </c>
      <c r="I113" s="129" t="s">
        <v>38</v>
      </c>
      <c r="J113" s="125"/>
      <c r="K113" s="358"/>
      <c r="L113" s="585"/>
      <c r="M113" s="357" t="s">
        <v>22</v>
      </c>
      <c r="N113" s="124">
        <v>1000</v>
      </c>
      <c r="O113" s="124">
        <v>0</v>
      </c>
      <c r="P113" s="124">
        <v>5010</v>
      </c>
      <c r="Q113" s="125" t="s">
        <v>38</v>
      </c>
      <c r="R113" s="125" t="s">
        <v>38</v>
      </c>
      <c r="S113" s="129">
        <v>44289</v>
      </c>
      <c r="T113" s="125"/>
      <c r="U113" s="358"/>
      <c r="V113" s="585"/>
      <c r="W113" s="357" t="s">
        <v>22</v>
      </c>
      <c r="X113" s="124">
        <v>1000</v>
      </c>
      <c r="Y113" s="124">
        <v>0</v>
      </c>
      <c r="Z113" s="124">
        <v>1000</v>
      </c>
      <c r="AA113" s="125" t="s">
        <v>38</v>
      </c>
      <c r="AB113" s="125">
        <v>2218</v>
      </c>
      <c r="AC113" s="129">
        <v>44657</v>
      </c>
      <c r="AD113" s="629"/>
      <c r="AE113" s="585"/>
      <c r="AF113" s="357" t="s">
        <v>22</v>
      </c>
      <c r="AG113" s="124">
        <v>1000</v>
      </c>
      <c r="AH113" s="124"/>
      <c r="AI113" s="124">
        <v>3000</v>
      </c>
      <c r="AJ113" s="125" t="s">
        <v>923</v>
      </c>
      <c r="AK113" s="125">
        <v>3621</v>
      </c>
      <c r="AL113" s="129">
        <v>45024</v>
      </c>
      <c r="AM113" s="629"/>
      <c r="AN113" s="336"/>
      <c r="AO113" s="335"/>
    </row>
    <row r="114" spans="1:41" x14ac:dyDescent="0.25">
      <c r="A114" s="359"/>
      <c r="B114" s="877"/>
      <c r="C114" s="357" t="s">
        <v>23</v>
      </c>
      <c r="D114" s="124">
        <v>1000</v>
      </c>
      <c r="E114" s="124">
        <f t="shared" si="4"/>
        <v>60</v>
      </c>
      <c r="F114" s="124">
        <v>0</v>
      </c>
      <c r="G114" s="125" t="s">
        <v>38</v>
      </c>
      <c r="H114" s="125" t="s">
        <v>38</v>
      </c>
      <c r="I114" s="129" t="s">
        <v>38</v>
      </c>
      <c r="J114" s="125"/>
      <c r="K114" s="358"/>
      <c r="L114" s="585"/>
      <c r="M114" s="357" t="s">
        <v>23</v>
      </c>
      <c r="N114" s="124">
        <v>1000</v>
      </c>
      <c r="O114" s="167">
        <v>10</v>
      </c>
      <c r="P114" s="124">
        <v>1000</v>
      </c>
      <c r="Q114" s="125" t="s">
        <v>38</v>
      </c>
      <c r="R114" s="126">
        <v>1045</v>
      </c>
      <c r="S114" s="127">
        <v>44318</v>
      </c>
      <c r="T114" s="125"/>
      <c r="U114" s="358"/>
      <c r="V114" s="585"/>
      <c r="W114" s="357" t="s">
        <v>23</v>
      </c>
      <c r="X114" s="124">
        <v>1000</v>
      </c>
      <c r="Y114" s="124">
        <v>0</v>
      </c>
      <c r="Z114" s="124">
        <v>1000</v>
      </c>
      <c r="AA114" s="125" t="s">
        <v>38</v>
      </c>
      <c r="AB114" s="125">
        <v>2314</v>
      </c>
      <c r="AC114" s="129">
        <v>44689</v>
      </c>
      <c r="AD114" s="629"/>
      <c r="AE114" s="585"/>
      <c r="AF114" s="357" t="s">
        <v>23</v>
      </c>
      <c r="AG114" s="124">
        <v>1000</v>
      </c>
      <c r="AH114" s="124"/>
      <c r="AI114" s="124"/>
      <c r="AJ114" s="125"/>
      <c r="AK114" s="125"/>
      <c r="AL114" s="129"/>
      <c r="AM114" s="629"/>
      <c r="AN114" s="336"/>
      <c r="AO114" s="335"/>
    </row>
    <row r="115" spans="1:41" x14ac:dyDescent="0.25">
      <c r="A115" s="359"/>
      <c r="B115" s="877"/>
      <c r="C115" s="357" t="s">
        <v>24</v>
      </c>
      <c r="D115" s="124">
        <v>1000</v>
      </c>
      <c r="E115" s="124">
        <f t="shared" si="4"/>
        <v>50</v>
      </c>
      <c r="F115" s="124">
        <v>0</v>
      </c>
      <c r="G115" s="125" t="s">
        <v>38</v>
      </c>
      <c r="H115" s="125" t="s">
        <v>38</v>
      </c>
      <c r="I115" s="129" t="s">
        <v>38</v>
      </c>
      <c r="J115" s="125"/>
      <c r="K115" s="358"/>
      <c r="L115" s="585"/>
      <c r="M115" s="357" t="s">
        <v>24</v>
      </c>
      <c r="N115" s="124">
        <v>1000</v>
      </c>
      <c r="O115" s="124">
        <v>0</v>
      </c>
      <c r="P115" s="124">
        <v>1000</v>
      </c>
      <c r="Q115" s="125" t="s">
        <v>38</v>
      </c>
      <c r="R115" s="126">
        <v>1045</v>
      </c>
      <c r="S115" s="127">
        <v>44351</v>
      </c>
      <c r="T115" s="125"/>
      <c r="U115" s="358"/>
      <c r="V115" s="585"/>
      <c r="W115" s="357" t="s">
        <v>24</v>
      </c>
      <c r="X115" s="124">
        <v>1000</v>
      </c>
      <c r="Y115" s="124">
        <v>0</v>
      </c>
      <c r="Z115" s="124">
        <v>1000</v>
      </c>
      <c r="AA115" s="125" t="s">
        <v>38</v>
      </c>
      <c r="AB115" s="125">
        <v>2376</v>
      </c>
      <c r="AC115" s="129">
        <v>44717</v>
      </c>
      <c r="AD115" s="629"/>
      <c r="AE115" s="585"/>
      <c r="AF115" s="357" t="s">
        <v>24</v>
      </c>
      <c r="AG115" s="124">
        <v>1000</v>
      </c>
      <c r="AH115" s="124"/>
      <c r="AI115" s="124"/>
      <c r="AJ115" s="125"/>
      <c r="AK115" s="125"/>
      <c r="AL115" s="129"/>
      <c r="AM115" s="629"/>
      <c r="AN115" s="336"/>
      <c r="AO115" s="335"/>
    </row>
    <row r="116" spans="1:41" x14ac:dyDescent="0.25">
      <c r="A116" s="359"/>
      <c r="B116" s="877"/>
      <c r="C116" s="357" t="s">
        <v>25</v>
      </c>
      <c r="D116" s="124">
        <v>1000</v>
      </c>
      <c r="E116" s="124">
        <f t="shared" si="4"/>
        <v>40</v>
      </c>
      <c r="F116" s="124">
        <v>0</v>
      </c>
      <c r="G116" s="125" t="s">
        <v>38</v>
      </c>
      <c r="H116" s="125" t="s">
        <v>38</v>
      </c>
      <c r="I116" s="129" t="s">
        <v>38</v>
      </c>
      <c r="J116" s="125"/>
      <c r="K116" s="358"/>
      <c r="L116" s="585"/>
      <c r="M116" s="357" t="s">
        <v>25</v>
      </c>
      <c r="N116" s="124">
        <v>1000</v>
      </c>
      <c r="O116" s="124">
        <v>0</v>
      </c>
      <c r="P116" s="124">
        <v>1000</v>
      </c>
      <c r="Q116" s="125" t="s">
        <v>38</v>
      </c>
      <c r="R116" s="125">
        <v>1104</v>
      </c>
      <c r="S116" s="129">
        <v>44380</v>
      </c>
      <c r="T116" s="125"/>
      <c r="U116" s="358"/>
      <c r="V116" s="585"/>
      <c r="W116" s="357" t="s">
        <v>25</v>
      </c>
      <c r="X116" s="124">
        <v>1000</v>
      </c>
      <c r="Y116" s="124">
        <v>0</v>
      </c>
      <c r="Z116" s="124">
        <v>1000</v>
      </c>
      <c r="AA116" s="125" t="s">
        <v>44</v>
      </c>
      <c r="AB116" s="125">
        <v>2512</v>
      </c>
      <c r="AC116" s="129">
        <v>44751</v>
      </c>
      <c r="AD116" s="629"/>
      <c r="AE116" s="585"/>
      <c r="AF116" s="357" t="s">
        <v>25</v>
      </c>
      <c r="AG116" s="124">
        <v>1000</v>
      </c>
      <c r="AH116" s="124"/>
      <c r="AI116" s="124">
        <v>3000</v>
      </c>
      <c r="AJ116" s="125" t="s">
        <v>44</v>
      </c>
      <c r="AK116" s="125">
        <v>3911</v>
      </c>
      <c r="AL116" s="129">
        <v>45109</v>
      </c>
      <c r="AM116" s="629"/>
      <c r="AN116" s="722">
        <v>20000</v>
      </c>
      <c r="AO116" s="723" t="s">
        <v>937</v>
      </c>
    </row>
    <row r="117" spans="1:41" x14ac:dyDescent="0.25">
      <c r="A117" s="359"/>
      <c r="B117" s="877"/>
      <c r="C117" s="357" t="s">
        <v>26</v>
      </c>
      <c r="D117" s="124">
        <v>1000</v>
      </c>
      <c r="E117" s="124">
        <f t="shared" si="4"/>
        <v>30</v>
      </c>
      <c r="F117" s="124">
        <v>0</v>
      </c>
      <c r="G117" s="125" t="s">
        <v>38</v>
      </c>
      <c r="H117" s="125" t="s">
        <v>38</v>
      </c>
      <c r="I117" s="129" t="s">
        <v>38</v>
      </c>
      <c r="J117" s="125"/>
      <c r="K117" s="358"/>
      <c r="L117" s="585"/>
      <c r="M117" s="357" t="s">
        <v>26</v>
      </c>
      <c r="N117" s="124">
        <v>1000</v>
      </c>
      <c r="O117" s="124">
        <v>0</v>
      </c>
      <c r="P117" s="124">
        <v>1000</v>
      </c>
      <c r="Q117" s="125" t="s">
        <v>38</v>
      </c>
      <c r="R117" s="125">
        <v>1256</v>
      </c>
      <c r="S117" s="129">
        <v>44415</v>
      </c>
      <c r="T117" s="125"/>
      <c r="U117" s="358"/>
      <c r="V117" s="585"/>
      <c r="W117" s="357" t="s">
        <v>26</v>
      </c>
      <c r="X117" s="124">
        <v>1000</v>
      </c>
      <c r="Y117" s="124">
        <v>0</v>
      </c>
      <c r="Z117" s="124">
        <v>1000</v>
      </c>
      <c r="AA117" s="125" t="s">
        <v>44</v>
      </c>
      <c r="AB117" s="125">
        <v>2612</v>
      </c>
      <c r="AC117" s="129">
        <v>44782</v>
      </c>
      <c r="AD117" s="629"/>
      <c r="AE117" s="585"/>
      <c r="AF117" s="357" t="s">
        <v>26</v>
      </c>
      <c r="AG117" s="124">
        <v>1000</v>
      </c>
      <c r="AH117" s="124"/>
      <c r="AI117" s="124"/>
      <c r="AJ117" s="125"/>
      <c r="AK117" s="125"/>
      <c r="AL117" s="129"/>
      <c r="AM117" s="629"/>
      <c r="AN117" s="722"/>
      <c r="AO117" s="723" t="s">
        <v>938</v>
      </c>
    </row>
    <row r="118" spans="1:41" ht="30" x14ac:dyDescent="0.25">
      <c r="A118" s="359"/>
      <c r="B118" s="877"/>
      <c r="C118" s="357" t="s">
        <v>27</v>
      </c>
      <c r="D118" s="124">
        <v>1000</v>
      </c>
      <c r="E118" s="124">
        <f t="shared" si="4"/>
        <v>20</v>
      </c>
      <c r="F118" s="124">
        <v>0</v>
      </c>
      <c r="G118" s="125" t="s">
        <v>38</v>
      </c>
      <c r="H118" s="125" t="s">
        <v>38</v>
      </c>
      <c r="I118" s="129" t="s">
        <v>38</v>
      </c>
      <c r="J118" s="125"/>
      <c r="K118" s="358"/>
      <c r="L118" s="585"/>
      <c r="M118" s="357" t="s">
        <v>27</v>
      </c>
      <c r="N118" s="124">
        <v>1000</v>
      </c>
      <c r="O118" s="124">
        <v>0</v>
      </c>
      <c r="P118" s="124">
        <v>1000</v>
      </c>
      <c r="Q118" s="125" t="s">
        <v>38</v>
      </c>
      <c r="R118" s="125">
        <v>1267</v>
      </c>
      <c r="S118" s="129">
        <v>44444</v>
      </c>
      <c r="T118" s="125"/>
      <c r="U118" s="358"/>
      <c r="V118" s="585"/>
      <c r="W118" s="357" t="s">
        <v>27</v>
      </c>
      <c r="X118" s="124">
        <v>1000</v>
      </c>
      <c r="Y118" s="124">
        <v>0</v>
      </c>
      <c r="Z118" s="124">
        <f>1000+650</f>
        <v>1650</v>
      </c>
      <c r="AA118" s="284" t="s">
        <v>896</v>
      </c>
      <c r="AB118" s="284" t="s">
        <v>897</v>
      </c>
      <c r="AC118" s="408" t="s">
        <v>898</v>
      </c>
      <c r="AD118" s="707"/>
      <c r="AE118" s="585"/>
      <c r="AF118" s="357" t="s">
        <v>27</v>
      </c>
      <c r="AG118" s="124">
        <v>1000</v>
      </c>
      <c r="AH118" s="124"/>
      <c r="AI118" s="124"/>
      <c r="AJ118" s="284"/>
      <c r="AK118" s="284"/>
      <c r="AL118" s="408"/>
      <c r="AM118" s="707"/>
      <c r="AN118" s="336"/>
      <c r="AO118" s="724" t="s">
        <v>939</v>
      </c>
    </row>
    <row r="119" spans="1:41" x14ac:dyDescent="0.25">
      <c r="A119" s="359"/>
      <c r="B119" s="877"/>
      <c r="C119" s="357" t="s">
        <v>28</v>
      </c>
      <c r="D119" s="124">
        <v>1000</v>
      </c>
      <c r="E119" s="124">
        <f>E120+10</f>
        <v>10</v>
      </c>
      <c r="F119" s="124">
        <v>0</v>
      </c>
      <c r="G119" s="125" t="s">
        <v>38</v>
      </c>
      <c r="H119" s="125" t="s">
        <v>38</v>
      </c>
      <c r="I119" s="129" t="s">
        <v>38</v>
      </c>
      <c r="J119" s="125"/>
      <c r="K119" s="358"/>
      <c r="L119" s="585"/>
      <c r="M119" s="357" t="s">
        <v>28</v>
      </c>
      <c r="N119" s="124">
        <v>1000</v>
      </c>
      <c r="O119" s="124">
        <v>0</v>
      </c>
      <c r="P119" s="124">
        <v>1000</v>
      </c>
      <c r="Q119" s="125" t="s">
        <v>38</v>
      </c>
      <c r="R119" s="125">
        <v>1374</v>
      </c>
      <c r="S119" s="129">
        <v>44484</v>
      </c>
      <c r="T119" s="125"/>
      <c r="U119" s="358"/>
      <c r="V119" s="585"/>
      <c r="W119" s="357" t="s">
        <v>28</v>
      </c>
      <c r="X119" s="124">
        <v>1000</v>
      </c>
      <c r="Y119" s="124">
        <v>0</v>
      </c>
      <c r="Z119" s="124">
        <v>1000</v>
      </c>
      <c r="AA119" s="125" t="s">
        <v>44</v>
      </c>
      <c r="AB119" s="125">
        <v>2922</v>
      </c>
      <c r="AC119" s="129">
        <v>44841</v>
      </c>
      <c r="AD119" s="629"/>
      <c r="AE119" s="585"/>
      <c r="AF119" s="357" t="s">
        <v>28</v>
      </c>
      <c r="AG119" s="124"/>
      <c r="AH119" s="124"/>
      <c r="AI119" s="124"/>
      <c r="AJ119" s="125"/>
      <c r="AK119" s="125"/>
      <c r="AL119" s="129"/>
      <c r="AM119" s="629"/>
      <c r="AN119" s="336"/>
      <c r="AO119" s="725">
        <v>44490</v>
      </c>
    </row>
    <row r="120" spans="1:41" x14ac:dyDescent="0.25">
      <c r="A120" s="359"/>
      <c r="B120" s="877"/>
      <c r="C120" s="357" t="s">
        <v>29</v>
      </c>
      <c r="D120" s="124">
        <v>1000</v>
      </c>
      <c r="E120" s="124">
        <v>0</v>
      </c>
      <c r="F120" s="124">
        <v>11000</v>
      </c>
      <c r="G120" s="125" t="s">
        <v>38</v>
      </c>
      <c r="H120" s="125">
        <v>602</v>
      </c>
      <c r="I120" s="129">
        <v>44153</v>
      </c>
      <c r="J120" s="125"/>
      <c r="K120" s="358"/>
      <c r="L120" s="586"/>
      <c r="M120" s="357" t="s">
        <v>29</v>
      </c>
      <c r="N120" s="124">
        <v>1000</v>
      </c>
      <c r="O120" s="124">
        <v>0</v>
      </c>
      <c r="P120" s="124">
        <v>1000</v>
      </c>
      <c r="Q120" s="125" t="s">
        <v>38</v>
      </c>
      <c r="R120" s="125">
        <v>1567</v>
      </c>
      <c r="S120" s="129">
        <v>44523</v>
      </c>
      <c r="T120" s="125"/>
      <c r="U120" s="358"/>
      <c r="V120" s="586"/>
      <c r="W120" s="357" t="s">
        <v>29</v>
      </c>
      <c r="X120" s="124">
        <v>1000</v>
      </c>
      <c r="Y120" s="124">
        <v>0</v>
      </c>
      <c r="Z120" s="124">
        <v>1000</v>
      </c>
      <c r="AA120" s="125" t="s">
        <v>44</v>
      </c>
      <c r="AB120" s="125">
        <v>3005</v>
      </c>
      <c r="AC120" s="129">
        <v>44869</v>
      </c>
      <c r="AD120" s="629"/>
      <c r="AE120" s="586"/>
      <c r="AF120" s="357" t="s">
        <v>29</v>
      </c>
      <c r="AG120" s="124"/>
      <c r="AH120" s="124"/>
      <c r="AI120" s="124"/>
      <c r="AJ120" s="125"/>
      <c r="AK120" s="125"/>
      <c r="AL120" s="129"/>
      <c r="AM120" s="629"/>
      <c r="AN120" s="336"/>
      <c r="AO120" s="335"/>
    </row>
    <row r="121" spans="1:41" x14ac:dyDescent="0.25">
      <c r="A121" s="359"/>
      <c r="B121" s="877"/>
      <c r="C121" s="360" t="s">
        <v>30</v>
      </c>
      <c r="D121" s="278">
        <v>1000</v>
      </c>
      <c r="E121" s="124">
        <f>O110+10</f>
        <v>40</v>
      </c>
      <c r="F121" s="124">
        <v>0</v>
      </c>
      <c r="G121" s="125" t="s">
        <v>38</v>
      </c>
      <c r="H121" s="125" t="s">
        <v>38</v>
      </c>
      <c r="I121" s="129" t="s">
        <v>38</v>
      </c>
      <c r="J121" s="361"/>
      <c r="K121" s="362"/>
      <c r="L121" s="587"/>
      <c r="M121" s="360" t="s">
        <v>30</v>
      </c>
      <c r="N121" s="278">
        <v>1000</v>
      </c>
      <c r="O121" s="124">
        <v>0</v>
      </c>
      <c r="P121" s="124">
        <v>1000</v>
      </c>
      <c r="Q121" s="125" t="s">
        <v>38</v>
      </c>
      <c r="R121" s="125">
        <v>1605</v>
      </c>
      <c r="S121" s="129">
        <v>44538</v>
      </c>
      <c r="T121" s="125"/>
      <c r="U121" s="358"/>
      <c r="V121" s="587"/>
      <c r="W121" s="360" t="s">
        <v>30</v>
      </c>
      <c r="X121" s="278">
        <v>1000</v>
      </c>
      <c r="Y121" s="124">
        <v>0</v>
      </c>
      <c r="Z121" s="124">
        <v>1000</v>
      </c>
      <c r="AA121" s="125" t="s">
        <v>44</v>
      </c>
      <c r="AB121" s="125">
        <v>3089</v>
      </c>
      <c r="AC121" s="129">
        <v>44897</v>
      </c>
      <c r="AD121" s="629"/>
      <c r="AE121" s="587"/>
      <c r="AF121" s="360" t="s">
        <v>30</v>
      </c>
      <c r="AG121" s="278"/>
      <c r="AH121" s="124"/>
      <c r="AI121" s="124"/>
      <c r="AJ121" s="125"/>
      <c r="AK121" s="125"/>
      <c r="AL121" s="129"/>
      <c r="AM121" s="629"/>
      <c r="AN121" s="338"/>
      <c r="AO121" s="339"/>
    </row>
    <row r="122" spans="1:41" x14ac:dyDescent="0.25">
      <c r="A122" s="363"/>
      <c r="B122" s="878"/>
      <c r="C122" s="364"/>
      <c r="D122" s="365">
        <f>SUM(D110:D121)</f>
        <v>12000</v>
      </c>
      <c r="E122" s="365">
        <f>SUM(E110:E121)</f>
        <v>590</v>
      </c>
      <c r="F122" s="365">
        <f>SUM(F110:F121)</f>
        <v>11000</v>
      </c>
      <c r="G122" s="340"/>
      <c r="H122" s="340"/>
      <c r="I122" s="366"/>
      <c r="J122" s="340"/>
      <c r="K122" s="367"/>
      <c r="L122" s="588"/>
      <c r="M122" s="364"/>
      <c r="N122" s="365">
        <f>SUM(N109:N121)</f>
        <v>24000</v>
      </c>
      <c r="O122" s="365">
        <f>SUM(O109:O121)</f>
        <v>660</v>
      </c>
      <c r="P122" s="365">
        <f>SUM(P109:P121)</f>
        <v>24010</v>
      </c>
      <c r="Q122" s="340"/>
      <c r="R122" s="340"/>
      <c r="S122" s="340"/>
      <c r="T122" s="340"/>
      <c r="U122" s="367"/>
      <c r="V122" s="588"/>
      <c r="W122" s="364"/>
      <c r="X122" s="365">
        <f>SUM(X109:X121)</f>
        <v>36000</v>
      </c>
      <c r="Y122" s="365">
        <f>SUM(Y109:Y121)</f>
        <v>660</v>
      </c>
      <c r="Z122" s="365">
        <f>SUM(Z109:Z121)</f>
        <v>36660</v>
      </c>
      <c r="AA122" s="340"/>
      <c r="AB122" s="340"/>
      <c r="AC122" s="340"/>
      <c r="AD122" s="340"/>
      <c r="AE122" s="588"/>
      <c r="AF122" s="364"/>
      <c r="AG122" s="365">
        <f>SUM(AG109:AG121)</f>
        <v>45000</v>
      </c>
      <c r="AH122" s="365">
        <f>SUM(AH109:AH121)</f>
        <v>660</v>
      </c>
      <c r="AI122" s="365">
        <f>SUM(AI109:AI121)</f>
        <v>45660</v>
      </c>
      <c r="AJ122" s="340"/>
      <c r="AK122" s="340"/>
      <c r="AL122" s="340"/>
      <c r="AM122" s="340"/>
      <c r="AN122" s="365"/>
      <c r="AO122" s="340"/>
    </row>
    <row r="123" spans="1:41" x14ac:dyDescent="0.25">
      <c r="A123" s="404"/>
      <c r="B123" s="330"/>
      <c r="C123" s="344"/>
      <c r="D123" s="345"/>
      <c r="E123" s="345"/>
      <c r="F123" s="345"/>
      <c r="G123" s="346"/>
      <c r="H123" s="346"/>
      <c r="I123" s="347"/>
      <c r="J123" s="346"/>
      <c r="K123" s="346"/>
      <c r="L123" s="584"/>
      <c r="M123" s="346"/>
      <c r="N123" s="345"/>
      <c r="O123" s="345"/>
      <c r="P123" s="345"/>
      <c r="Q123" s="346"/>
      <c r="R123" s="346"/>
      <c r="S123" s="346"/>
      <c r="T123" s="346"/>
      <c r="U123" s="346"/>
      <c r="V123" s="584"/>
      <c r="W123" s="346"/>
      <c r="X123" s="345"/>
      <c r="Y123" s="345"/>
      <c r="Z123" s="345"/>
      <c r="AA123" s="346"/>
      <c r="AB123" s="346"/>
      <c r="AC123" s="346"/>
      <c r="AD123" s="346"/>
      <c r="AE123" s="584"/>
      <c r="AF123" s="346"/>
      <c r="AG123" s="345"/>
      <c r="AH123" s="345"/>
      <c r="AI123" s="345"/>
      <c r="AJ123" s="346"/>
      <c r="AK123" s="346"/>
      <c r="AL123" s="346"/>
      <c r="AM123" s="346"/>
      <c r="AN123" s="778"/>
      <c r="AO123" s="348"/>
    </row>
    <row r="124" spans="1:41" x14ac:dyDescent="0.25">
      <c r="A124" s="404"/>
      <c r="B124" s="331"/>
      <c r="C124" s="350"/>
      <c r="D124" s="351"/>
      <c r="E124" s="352"/>
      <c r="F124" s="353"/>
      <c r="G124" s="352"/>
      <c r="H124" s="353"/>
      <c r="I124" s="353"/>
      <c r="J124" s="353"/>
      <c r="K124" s="354"/>
      <c r="L124" s="585"/>
      <c r="M124" s="355" t="s">
        <v>42</v>
      </c>
      <c r="N124" s="356">
        <f>D137</f>
        <v>12000</v>
      </c>
      <c r="O124" s="356">
        <f>E137</f>
        <v>780</v>
      </c>
      <c r="P124" s="356">
        <f>F137</f>
        <v>0</v>
      </c>
      <c r="Q124" s="352"/>
      <c r="R124" s="353"/>
      <c r="S124" s="353"/>
      <c r="T124" s="353"/>
      <c r="U124" s="354"/>
      <c r="V124" s="585"/>
      <c r="W124" s="355" t="s">
        <v>42</v>
      </c>
      <c r="X124" s="356">
        <f>N137</f>
        <v>24000</v>
      </c>
      <c r="Y124" s="356">
        <f>O137</f>
        <v>1300</v>
      </c>
      <c r="Z124" s="356">
        <f>P137</f>
        <v>22360</v>
      </c>
      <c r="AA124" s="352"/>
      <c r="AB124" s="353"/>
      <c r="AC124" s="353"/>
      <c r="AD124" s="353"/>
      <c r="AE124" s="585"/>
      <c r="AF124" s="355" t="s">
        <v>42</v>
      </c>
      <c r="AG124" s="356">
        <f>X137</f>
        <v>36000</v>
      </c>
      <c r="AH124" s="356">
        <f>Y137</f>
        <v>1440</v>
      </c>
      <c r="AI124" s="356">
        <f>Z137</f>
        <v>37460</v>
      </c>
      <c r="AJ124" s="352"/>
      <c r="AK124" s="353"/>
      <c r="AL124" s="353"/>
      <c r="AM124" s="353"/>
      <c r="AN124" s="776" t="s">
        <v>221</v>
      </c>
      <c r="AO124" s="183" t="s">
        <v>36</v>
      </c>
    </row>
    <row r="125" spans="1:41" x14ac:dyDescent="0.25">
      <c r="A125" s="368" t="s">
        <v>13</v>
      </c>
      <c r="B125" s="332">
        <v>57</v>
      </c>
      <c r="C125" s="357" t="s">
        <v>19</v>
      </c>
      <c r="D125" s="124">
        <v>1000</v>
      </c>
      <c r="E125" s="124">
        <f t="shared" ref="E125:E134" si="5">E126+10</f>
        <v>120</v>
      </c>
      <c r="F125" s="124">
        <v>0</v>
      </c>
      <c r="G125" s="125" t="s">
        <v>38</v>
      </c>
      <c r="H125" s="125" t="s">
        <v>38</v>
      </c>
      <c r="I125" s="129" t="s">
        <v>38</v>
      </c>
      <c r="J125" s="125"/>
      <c r="K125" s="358"/>
      <c r="L125" s="585"/>
      <c r="M125" s="357" t="s">
        <v>19</v>
      </c>
      <c r="N125" s="124">
        <v>1000</v>
      </c>
      <c r="O125" s="124">
        <v>0</v>
      </c>
      <c r="P125" s="124">
        <v>13000</v>
      </c>
      <c r="Q125" s="125" t="s">
        <v>38</v>
      </c>
      <c r="R125" s="125">
        <v>716</v>
      </c>
      <c r="S125" s="129">
        <v>44210</v>
      </c>
      <c r="T125" s="125"/>
      <c r="U125" s="358"/>
      <c r="V125" s="585"/>
      <c r="W125" s="357" t="s">
        <v>19</v>
      </c>
      <c r="X125" s="124">
        <v>1000</v>
      </c>
      <c r="Y125" s="124">
        <f>Y126+10</f>
        <v>20</v>
      </c>
      <c r="Z125" s="124">
        <v>0</v>
      </c>
      <c r="AA125" s="125" t="s">
        <v>38</v>
      </c>
      <c r="AB125" s="125" t="s">
        <v>38</v>
      </c>
      <c r="AC125" s="129" t="s">
        <v>38</v>
      </c>
      <c r="AD125" s="426"/>
      <c r="AE125" s="585"/>
      <c r="AF125" s="357" t="s">
        <v>19</v>
      </c>
      <c r="AG125" s="124">
        <v>1000</v>
      </c>
      <c r="AH125" s="124">
        <v>20</v>
      </c>
      <c r="AI125" s="124"/>
      <c r="AJ125" s="125"/>
      <c r="AK125" s="125"/>
      <c r="AL125" s="129"/>
      <c r="AM125" s="426"/>
      <c r="AN125" s="341">
        <f>AG137+AH137-AI137</f>
        <v>40</v>
      </c>
      <c r="AO125" s="342" t="s">
        <v>1023</v>
      </c>
    </row>
    <row r="126" spans="1:41" ht="21" customHeight="1" x14ac:dyDescent="0.25">
      <c r="A126" s="359"/>
      <c r="B126" s="877" t="s">
        <v>281</v>
      </c>
      <c r="C126" s="357" t="s">
        <v>20</v>
      </c>
      <c r="D126" s="124">
        <v>1000</v>
      </c>
      <c r="E126" s="124">
        <f t="shared" si="5"/>
        <v>110</v>
      </c>
      <c r="F126" s="124">
        <v>0</v>
      </c>
      <c r="G126" s="125" t="s">
        <v>38</v>
      </c>
      <c r="H126" s="125" t="s">
        <v>38</v>
      </c>
      <c r="I126" s="129" t="s">
        <v>38</v>
      </c>
      <c r="J126" s="125"/>
      <c r="K126" s="358"/>
      <c r="L126" s="585"/>
      <c r="M126" s="357" t="s">
        <v>20</v>
      </c>
      <c r="N126" s="124">
        <v>1000</v>
      </c>
      <c r="O126" s="124">
        <f t="shared" ref="O126:O132" si="6">O127+10</f>
        <v>90</v>
      </c>
      <c r="P126" s="124">
        <v>0</v>
      </c>
      <c r="Q126" s="125" t="s">
        <v>38</v>
      </c>
      <c r="R126" s="125" t="s">
        <v>38</v>
      </c>
      <c r="S126" s="129" t="s">
        <v>38</v>
      </c>
      <c r="T126" s="125"/>
      <c r="U126" s="358"/>
      <c r="V126" s="585"/>
      <c r="W126" s="357" t="s">
        <v>20</v>
      </c>
      <c r="X126" s="124">
        <v>1000</v>
      </c>
      <c r="Y126" s="124">
        <f>Y127+10</f>
        <v>10</v>
      </c>
      <c r="Z126" s="124">
        <v>0</v>
      </c>
      <c r="AA126" s="125" t="s">
        <v>38</v>
      </c>
      <c r="AB126" s="125" t="s">
        <v>38</v>
      </c>
      <c r="AC126" s="129" t="s">
        <v>38</v>
      </c>
      <c r="AD126" s="629"/>
      <c r="AE126" s="585"/>
      <c r="AF126" s="357" t="s">
        <v>20</v>
      </c>
      <c r="AG126" s="124">
        <v>1000</v>
      </c>
      <c r="AH126" s="124">
        <v>10</v>
      </c>
      <c r="AI126" s="124"/>
      <c r="AJ126" s="125"/>
      <c r="AK126" s="125"/>
      <c r="AL126" s="129"/>
      <c r="AM126" s="629"/>
      <c r="AN126" s="336"/>
      <c r="AO126" s="335"/>
    </row>
    <row r="127" spans="1:41" x14ac:dyDescent="0.25">
      <c r="A127" s="359"/>
      <c r="B127" s="877"/>
      <c r="C127" s="357" t="s">
        <v>21</v>
      </c>
      <c r="D127" s="124">
        <v>1000</v>
      </c>
      <c r="E127" s="124">
        <f t="shared" si="5"/>
        <v>100</v>
      </c>
      <c r="F127" s="124">
        <v>0</v>
      </c>
      <c r="G127" s="125" t="s">
        <v>38</v>
      </c>
      <c r="H127" s="125" t="s">
        <v>38</v>
      </c>
      <c r="I127" s="129" t="s">
        <v>38</v>
      </c>
      <c r="J127" s="125"/>
      <c r="K127" s="358"/>
      <c r="L127" s="585"/>
      <c r="M127" s="357" t="s">
        <v>21</v>
      </c>
      <c r="N127" s="124">
        <v>1000</v>
      </c>
      <c r="O127" s="124">
        <f t="shared" si="6"/>
        <v>80</v>
      </c>
      <c r="P127" s="124">
        <v>0</v>
      </c>
      <c r="Q127" s="125" t="s">
        <v>38</v>
      </c>
      <c r="R127" s="125" t="s">
        <v>38</v>
      </c>
      <c r="S127" s="129" t="s">
        <v>38</v>
      </c>
      <c r="T127" s="125"/>
      <c r="U127" s="358"/>
      <c r="V127" s="585"/>
      <c r="W127" s="357" t="s">
        <v>21</v>
      </c>
      <c r="X127" s="124">
        <v>1000</v>
      </c>
      <c r="Y127" s="124">
        <v>0</v>
      </c>
      <c r="Z127" s="124">
        <v>5100</v>
      </c>
      <c r="AA127" s="125" t="s">
        <v>38</v>
      </c>
      <c r="AB127" s="125">
        <v>2164</v>
      </c>
      <c r="AC127" s="129">
        <v>44638</v>
      </c>
      <c r="AD127" s="629"/>
      <c r="AE127" s="585"/>
      <c r="AF127" s="357" t="s">
        <v>21</v>
      </c>
      <c r="AG127" s="124">
        <v>1000</v>
      </c>
      <c r="AH127" s="124">
        <v>0</v>
      </c>
      <c r="AI127" s="124">
        <v>5000</v>
      </c>
      <c r="AJ127" s="125" t="s">
        <v>44</v>
      </c>
      <c r="AK127" s="125">
        <v>3548</v>
      </c>
      <c r="AL127" s="129">
        <v>45014</v>
      </c>
      <c r="AM127" s="629"/>
      <c r="AN127" s="336"/>
      <c r="AO127" s="335"/>
    </row>
    <row r="128" spans="1:41" x14ac:dyDescent="0.25">
      <c r="A128" s="359"/>
      <c r="B128" s="877"/>
      <c r="C128" s="357" t="s">
        <v>22</v>
      </c>
      <c r="D128" s="124">
        <v>1000</v>
      </c>
      <c r="E128" s="124">
        <f t="shared" si="5"/>
        <v>90</v>
      </c>
      <c r="F128" s="124">
        <v>0</v>
      </c>
      <c r="G128" s="125" t="s">
        <v>38</v>
      </c>
      <c r="H128" s="125" t="s">
        <v>38</v>
      </c>
      <c r="I128" s="129" t="s">
        <v>38</v>
      </c>
      <c r="J128" s="125"/>
      <c r="K128" s="358"/>
      <c r="L128" s="585"/>
      <c r="M128" s="357" t="s">
        <v>22</v>
      </c>
      <c r="N128" s="124">
        <v>1000</v>
      </c>
      <c r="O128" s="124">
        <f t="shared" si="6"/>
        <v>70</v>
      </c>
      <c r="P128" s="124">
        <v>0</v>
      </c>
      <c r="Q128" s="125" t="s">
        <v>38</v>
      </c>
      <c r="R128" s="125" t="s">
        <v>38</v>
      </c>
      <c r="S128" s="129" t="s">
        <v>38</v>
      </c>
      <c r="T128" s="125"/>
      <c r="U128" s="358"/>
      <c r="V128" s="585"/>
      <c r="W128" s="357" t="s">
        <v>22</v>
      </c>
      <c r="X128" s="124">
        <v>1000</v>
      </c>
      <c r="Y128" s="124">
        <v>10</v>
      </c>
      <c r="Z128" s="124">
        <v>0</v>
      </c>
      <c r="AA128" s="125" t="s">
        <v>38</v>
      </c>
      <c r="AB128" s="125" t="s">
        <v>38</v>
      </c>
      <c r="AC128" s="129" t="s">
        <v>38</v>
      </c>
      <c r="AD128" s="629"/>
      <c r="AE128" s="585"/>
      <c r="AF128" s="357" t="s">
        <v>22</v>
      </c>
      <c r="AG128" s="124">
        <v>1000</v>
      </c>
      <c r="AH128" s="124"/>
      <c r="AI128" s="124"/>
      <c r="AJ128" s="125"/>
      <c r="AK128" s="125"/>
      <c r="AL128" s="129"/>
      <c r="AM128" s="629"/>
      <c r="AN128" s="336"/>
      <c r="AO128" s="335"/>
    </row>
    <row r="129" spans="1:41" x14ac:dyDescent="0.25">
      <c r="A129" s="359"/>
      <c r="B129" s="877"/>
      <c r="C129" s="357" t="s">
        <v>23</v>
      </c>
      <c r="D129" s="124">
        <v>1000</v>
      </c>
      <c r="E129" s="124">
        <f t="shared" si="5"/>
        <v>80</v>
      </c>
      <c r="F129" s="124">
        <v>0</v>
      </c>
      <c r="G129" s="125" t="s">
        <v>38</v>
      </c>
      <c r="H129" s="125" t="s">
        <v>38</v>
      </c>
      <c r="I129" s="129" t="s">
        <v>38</v>
      </c>
      <c r="J129" s="125"/>
      <c r="K129" s="358"/>
      <c r="L129" s="585"/>
      <c r="M129" s="357" t="s">
        <v>23</v>
      </c>
      <c r="N129" s="124">
        <v>1000</v>
      </c>
      <c r="O129" s="124">
        <f t="shared" si="6"/>
        <v>60</v>
      </c>
      <c r="P129" s="124">
        <v>0</v>
      </c>
      <c r="Q129" s="125" t="s">
        <v>38</v>
      </c>
      <c r="R129" s="125" t="s">
        <v>38</v>
      </c>
      <c r="S129" s="129" t="s">
        <v>38</v>
      </c>
      <c r="T129" s="125"/>
      <c r="U129" s="358"/>
      <c r="V129" s="585"/>
      <c r="W129" s="357" t="s">
        <v>23</v>
      </c>
      <c r="X129" s="124">
        <v>1000</v>
      </c>
      <c r="Y129" s="124">
        <v>0</v>
      </c>
      <c r="Z129" s="124">
        <v>3000</v>
      </c>
      <c r="AA129" s="125" t="s">
        <v>38</v>
      </c>
      <c r="AB129" s="125">
        <v>2336</v>
      </c>
      <c r="AC129" s="129">
        <v>44698</v>
      </c>
      <c r="AD129" s="629"/>
      <c r="AE129" s="585"/>
      <c r="AF129" s="357" t="s">
        <v>23</v>
      </c>
      <c r="AG129" s="124">
        <v>1000</v>
      </c>
      <c r="AH129" s="124"/>
      <c r="AI129" s="124"/>
      <c r="AJ129" s="125"/>
      <c r="AK129" s="125"/>
      <c r="AL129" s="129"/>
      <c r="AM129" s="629"/>
      <c r="AN129" s="336">
        <v>40</v>
      </c>
      <c r="AO129" s="335" t="s">
        <v>954</v>
      </c>
    </row>
    <row r="130" spans="1:41" x14ac:dyDescent="0.25">
      <c r="A130" s="359"/>
      <c r="B130" s="877"/>
      <c r="C130" s="357" t="s">
        <v>24</v>
      </c>
      <c r="D130" s="124">
        <v>1000</v>
      </c>
      <c r="E130" s="124">
        <f t="shared" si="5"/>
        <v>70</v>
      </c>
      <c r="F130" s="124">
        <v>0</v>
      </c>
      <c r="G130" s="125" t="s">
        <v>38</v>
      </c>
      <c r="H130" s="125" t="s">
        <v>38</v>
      </c>
      <c r="I130" s="129" t="s">
        <v>38</v>
      </c>
      <c r="J130" s="125"/>
      <c r="K130" s="358"/>
      <c r="L130" s="585"/>
      <c r="M130" s="357" t="s">
        <v>24</v>
      </c>
      <c r="N130" s="124">
        <v>1000</v>
      </c>
      <c r="O130" s="124">
        <f t="shared" si="6"/>
        <v>50</v>
      </c>
      <c r="P130" s="124">
        <v>0</v>
      </c>
      <c r="Q130" s="125" t="s">
        <v>38</v>
      </c>
      <c r="R130" s="125" t="s">
        <v>38</v>
      </c>
      <c r="S130" s="129" t="s">
        <v>38</v>
      </c>
      <c r="T130" s="125"/>
      <c r="U130" s="358"/>
      <c r="V130" s="585"/>
      <c r="W130" s="357" t="s">
        <v>24</v>
      </c>
      <c r="X130" s="124">
        <v>1000</v>
      </c>
      <c r="Y130" s="124">
        <v>0</v>
      </c>
      <c r="Z130" s="124">
        <v>0</v>
      </c>
      <c r="AA130" s="125" t="s">
        <v>38</v>
      </c>
      <c r="AB130" s="125" t="s">
        <v>38</v>
      </c>
      <c r="AC130" s="129" t="s">
        <v>38</v>
      </c>
      <c r="AD130" s="629"/>
      <c r="AE130" s="585"/>
      <c r="AF130" s="357" t="s">
        <v>24</v>
      </c>
      <c r="AG130" s="124">
        <v>1000</v>
      </c>
      <c r="AH130" s="124">
        <v>20</v>
      </c>
      <c r="AI130" s="124"/>
      <c r="AJ130" s="125"/>
      <c r="AK130" s="125"/>
      <c r="AL130" s="129"/>
      <c r="AM130" s="629"/>
      <c r="AN130" s="336"/>
      <c r="AO130" s="335"/>
    </row>
    <row r="131" spans="1:41" x14ac:dyDescent="0.25">
      <c r="A131" s="359"/>
      <c r="B131" s="877"/>
      <c r="C131" s="357" t="s">
        <v>25</v>
      </c>
      <c r="D131" s="124">
        <v>1000</v>
      </c>
      <c r="E131" s="124">
        <f t="shared" si="5"/>
        <v>60</v>
      </c>
      <c r="F131" s="124">
        <v>0</v>
      </c>
      <c r="G131" s="125" t="s">
        <v>38</v>
      </c>
      <c r="H131" s="125" t="s">
        <v>38</v>
      </c>
      <c r="I131" s="129" t="s">
        <v>38</v>
      </c>
      <c r="J131" s="125"/>
      <c r="K131" s="358"/>
      <c r="L131" s="585"/>
      <c r="M131" s="357" t="s">
        <v>25</v>
      </c>
      <c r="N131" s="124">
        <v>1000</v>
      </c>
      <c r="O131" s="124">
        <f t="shared" si="6"/>
        <v>40</v>
      </c>
      <c r="P131" s="124">
        <v>0</v>
      </c>
      <c r="Q131" s="125" t="s">
        <v>38</v>
      </c>
      <c r="R131" s="125" t="s">
        <v>38</v>
      </c>
      <c r="S131" s="129" t="s">
        <v>38</v>
      </c>
      <c r="T131" s="125"/>
      <c r="U131" s="358"/>
      <c r="V131" s="585"/>
      <c r="W131" s="357" t="s">
        <v>25</v>
      </c>
      <c r="X131" s="124">
        <v>1000</v>
      </c>
      <c r="Y131" s="124">
        <v>0</v>
      </c>
      <c r="Z131" s="124">
        <v>3000</v>
      </c>
      <c r="AA131" s="125" t="s">
        <v>50</v>
      </c>
      <c r="AB131" s="125">
        <v>2454</v>
      </c>
      <c r="AC131" s="129">
        <v>44761</v>
      </c>
      <c r="AD131" s="629"/>
      <c r="AE131" s="585"/>
      <c r="AF131" s="357" t="s">
        <v>25</v>
      </c>
      <c r="AG131" s="124">
        <v>1000</v>
      </c>
      <c r="AH131" s="124">
        <v>10</v>
      </c>
      <c r="AI131" s="124"/>
      <c r="AJ131" s="125"/>
      <c r="AK131" s="125"/>
      <c r="AL131" s="129"/>
      <c r="AM131" s="629"/>
      <c r="AN131" s="336"/>
      <c r="AO131" s="335"/>
    </row>
    <row r="132" spans="1:41" x14ac:dyDescent="0.25">
      <c r="A132" s="359"/>
      <c r="B132" s="877"/>
      <c r="C132" s="357" t="s">
        <v>26</v>
      </c>
      <c r="D132" s="124">
        <v>1000</v>
      </c>
      <c r="E132" s="124">
        <f t="shared" si="5"/>
        <v>50</v>
      </c>
      <c r="F132" s="124">
        <v>0</v>
      </c>
      <c r="G132" s="125" t="s">
        <v>38</v>
      </c>
      <c r="H132" s="125" t="s">
        <v>38</v>
      </c>
      <c r="I132" s="129" t="s">
        <v>38</v>
      </c>
      <c r="J132" s="125"/>
      <c r="K132" s="358"/>
      <c r="L132" s="585"/>
      <c r="M132" s="357" t="s">
        <v>26</v>
      </c>
      <c r="N132" s="124">
        <v>1000</v>
      </c>
      <c r="O132" s="124">
        <f t="shared" si="6"/>
        <v>30</v>
      </c>
      <c r="P132" s="124">
        <v>0</v>
      </c>
      <c r="Q132" s="125" t="s">
        <v>38</v>
      </c>
      <c r="R132" s="125" t="s">
        <v>38</v>
      </c>
      <c r="S132" s="129" t="s">
        <v>38</v>
      </c>
      <c r="T132" s="125"/>
      <c r="U132" s="358"/>
      <c r="V132" s="585"/>
      <c r="W132" s="357" t="s">
        <v>26</v>
      </c>
      <c r="X132" s="124">
        <v>1000</v>
      </c>
      <c r="Y132" s="124">
        <v>40</v>
      </c>
      <c r="Z132" s="124">
        <v>0</v>
      </c>
      <c r="AA132" s="125" t="s">
        <v>38</v>
      </c>
      <c r="AB132" s="125" t="s">
        <v>38</v>
      </c>
      <c r="AC132" s="129" t="s">
        <v>38</v>
      </c>
      <c r="AD132" s="629"/>
      <c r="AE132" s="585"/>
      <c r="AF132" s="357" t="s">
        <v>26</v>
      </c>
      <c r="AG132" s="124">
        <v>1000</v>
      </c>
      <c r="AH132" s="124"/>
      <c r="AI132" s="124">
        <v>3000</v>
      </c>
      <c r="AJ132" s="125" t="s">
        <v>50</v>
      </c>
      <c r="AK132" s="125">
        <v>4041</v>
      </c>
      <c r="AL132" s="129">
        <v>45140</v>
      </c>
      <c r="AM132" s="629"/>
      <c r="AN132" s="336"/>
      <c r="AO132" s="335"/>
    </row>
    <row r="133" spans="1:41" x14ac:dyDescent="0.25">
      <c r="A133" s="359"/>
      <c r="B133" s="877"/>
      <c r="C133" s="357" t="s">
        <v>27</v>
      </c>
      <c r="D133" s="124">
        <v>1000</v>
      </c>
      <c r="E133" s="124">
        <f t="shared" si="5"/>
        <v>40</v>
      </c>
      <c r="F133" s="124">
        <v>0</v>
      </c>
      <c r="G133" s="125" t="s">
        <v>38</v>
      </c>
      <c r="H133" s="125" t="s">
        <v>38</v>
      </c>
      <c r="I133" s="129" t="s">
        <v>38</v>
      </c>
      <c r="J133" s="125"/>
      <c r="K133" s="358"/>
      <c r="L133" s="585"/>
      <c r="M133" s="357" t="s">
        <v>27</v>
      </c>
      <c r="N133" s="124">
        <v>1000</v>
      </c>
      <c r="O133" s="124">
        <f>O134+10</f>
        <v>20</v>
      </c>
      <c r="P133" s="124">
        <v>0</v>
      </c>
      <c r="Q133" s="125" t="s">
        <v>38</v>
      </c>
      <c r="R133" s="125" t="s">
        <v>38</v>
      </c>
      <c r="S133" s="129" t="s">
        <v>38</v>
      </c>
      <c r="T133" s="125"/>
      <c r="U133" s="358"/>
      <c r="V133" s="585"/>
      <c r="W133" s="357" t="s">
        <v>27</v>
      </c>
      <c r="X133" s="124">
        <v>1000</v>
      </c>
      <c r="Y133" s="124">
        <v>30</v>
      </c>
      <c r="Z133" s="124">
        <v>0</v>
      </c>
      <c r="AA133" s="125" t="s">
        <v>38</v>
      </c>
      <c r="AB133" s="125" t="s">
        <v>38</v>
      </c>
      <c r="AC133" s="129" t="s">
        <v>38</v>
      </c>
      <c r="AD133" s="629"/>
      <c r="AE133" s="585"/>
      <c r="AF133" s="357" t="s">
        <v>27</v>
      </c>
      <c r="AG133" s="124"/>
      <c r="AH133" s="124"/>
      <c r="AI133" s="124"/>
      <c r="AJ133" s="125"/>
      <c r="AK133" s="125"/>
      <c r="AL133" s="129"/>
      <c r="AM133" s="629"/>
      <c r="AN133" s="336"/>
      <c r="AO133" s="335"/>
    </row>
    <row r="134" spans="1:41" x14ac:dyDescent="0.25">
      <c r="A134" s="359"/>
      <c r="B134" s="877"/>
      <c r="C134" s="357" t="s">
        <v>28</v>
      </c>
      <c r="D134" s="124">
        <v>1000</v>
      </c>
      <c r="E134" s="124">
        <f t="shared" si="5"/>
        <v>30</v>
      </c>
      <c r="F134" s="124">
        <v>0</v>
      </c>
      <c r="G134" s="125" t="s">
        <v>38</v>
      </c>
      <c r="H134" s="125" t="s">
        <v>38</v>
      </c>
      <c r="I134" s="129" t="s">
        <v>38</v>
      </c>
      <c r="J134" s="125"/>
      <c r="K134" s="358"/>
      <c r="L134" s="585"/>
      <c r="M134" s="357" t="s">
        <v>28</v>
      </c>
      <c r="N134" s="124">
        <v>1000</v>
      </c>
      <c r="O134" s="124">
        <v>10</v>
      </c>
      <c r="P134" s="124">
        <v>0</v>
      </c>
      <c r="Q134" s="125" t="s">
        <v>38</v>
      </c>
      <c r="R134" s="125" t="s">
        <v>38</v>
      </c>
      <c r="S134" s="129" t="s">
        <v>38</v>
      </c>
      <c r="T134" s="125"/>
      <c r="U134" s="358"/>
      <c r="V134" s="585"/>
      <c r="W134" s="357" t="s">
        <v>28</v>
      </c>
      <c r="X134" s="124">
        <v>1000</v>
      </c>
      <c r="Y134" s="124">
        <v>20</v>
      </c>
      <c r="Z134" s="124">
        <v>0</v>
      </c>
      <c r="AA134" s="125" t="s">
        <v>38</v>
      </c>
      <c r="AB134" s="125" t="s">
        <v>38</v>
      </c>
      <c r="AC134" s="129" t="s">
        <v>38</v>
      </c>
      <c r="AD134" s="629"/>
      <c r="AE134" s="585"/>
      <c r="AF134" s="357" t="s">
        <v>28</v>
      </c>
      <c r="AG134" s="124"/>
      <c r="AH134" s="124"/>
      <c r="AI134" s="124"/>
      <c r="AJ134" s="125"/>
      <c r="AK134" s="125"/>
      <c r="AL134" s="129"/>
      <c r="AM134" s="629"/>
      <c r="AN134" s="336"/>
      <c r="AO134" s="335"/>
    </row>
    <row r="135" spans="1:41" x14ac:dyDescent="0.25">
      <c r="A135" s="359"/>
      <c r="B135" s="877"/>
      <c r="C135" s="357" t="s">
        <v>29</v>
      </c>
      <c r="D135" s="124">
        <v>1000</v>
      </c>
      <c r="E135" s="124">
        <f>E136+10</f>
        <v>20</v>
      </c>
      <c r="F135" s="124">
        <v>0</v>
      </c>
      <c r="G135" s="125" t="s">
        <v>38</v>
      </c>
      <c r="H135" s="125" t="s">
        <v>38</v>
      </c>
      <c r="I135" s="129" t="s">
        <v>38</v>
      </c>
      <c r="J135" s="125"/>
      <c r="K135" s="358"/>
      <c r="L135" s="586"/>
      <c r="M135" s="357" t="s">
        <v>29</v>
      </c>
      <c r="N135" s="124">
        <v>1000</v>
      </c>
      <c r="O135" s="124">
        <f>O136+10</f>
        <v>40</v>
      </c>
      <c r="P135" s="124">
        <v>9360</v>
      </c>
      <c r="Q135" s="125" t="s">
        <v>38</v>
      </c>
      <c r="R135" s="125">
        <v>1388</v>
      </c>
      <c r="S135" s="129">
        <v>44509</v>
      </c>
      <c r="T135" s="125"/>
      <c r="U135" s="358"/>
      <c r="V135" s="586"/>
      <c r="W135" s="357" t="s">
        <v>29</v>
      </c>
      <c r="X135" s="124">
        <v>1000</v>
      </c>
      <c r="Y135" s="124">
        <v>10</v>
      </c>
      <c r="Z135" s="124">
        <v>0</v>
      </c>
      <c r="AA135" s="125" t="s">
        <v>38</v>
      </c>
      <c r="AB135" s="125" t="s">
        <v>38</v>
      </c>
      <c r="AC135" s="129" t="s">
        <v>38</v>
      </c>
      <c r="AD135" s="629"/>
      <c r="AE135" s="586"/>
      <c r="AF135" s="357" t="s">
        <v>29</v>
      </c>
      <c r="AG135" s="124"/>
      <c r="AH135" s="124"/>
      <c r="AI135" s="124"/>
      <c r="AJ135" s="125"/>
      <c r="AK135" s="125"/>
      <c r="AL135" s="129"/>
      <c r="AM135" s="629"/>
      <c r="AN135" s="336"/>
      <c r="AO135" s="335"/>
    </row>
    <row r="136" spans="1:41" x14ac:dyDescent="0.25">
      <c r="A136" s="359"/>
      <c r="B136" s="877"/>
      <c r="C136" s="360" t="s">
        <v>30</v>
      </c>
      <c r="D136" s="278">
        <v>1000</v>
      </c>
      <c r="E136" s="124">
        <f>O125+10</f>
        <v>10</v>
      </c>
      <c r="F136" s="124">
        <v>0</v>
      </c>
      <c r="G136" s="125" t="s">
        <v>38</v>
      </c>
      <c r="H136" s="125" t="s">
        <v>38</v>
      </c>
      <c r="I136" s="129" t="s">
        <v>38</v>
      </c>
      <c r="J136" s="361"/>
      <c r="K136" s="362"/>
      <c r="L136" s="587"/>
      <c r="M136" s="360" t="s">
        <v>30</v>
      </c>
      <c r="N136" s="278">
        <v>1000</v>
      </c>
      <c r="O136" s="124">
        <f>Y125+10</f>
        <v>30</v>
      </c>
      <c r="P136" s="124">
        <v>0</v>
      </c>
      <c r="Q136" s="125" t="s">
        <v>38</v>
      </c>
      <c r="R136" s="125" t="s">
        <v>38</v>
      </c>
      <c r="S136" s="129" t="s">
        <v>38</v>
      </c>
      <c r="T136" s="125"/>
      <c r="U136" s="358"/>
      <c r="V136" s="587"/>
      <c r="W136" s="360" t="s">
        <v>30</v>
      </c>
      <c r="X136" s="124">
        <v>1000</v>
      </c>
      <c r="Y136" s="124">
        <v>0</v>
      </c>
      <c r="Z136" s="124">
        <v>4000</v>
      </c>
      <c r="AA136" s="125" t="s">
        <v>44</v>
      </c>
      <c r="AB136" s="125">
        <v>3137</v>
      </c>
      <c r="AC136" s="129">
        <v>44906</v>
      </c>
      <c r="AD136" s="629"/>
      <c r="AE136" s="587"/>
      <c r="AF136" s="360" t="s">
        <v>30</v>
      </c>
      <c r="AG136" s="124"/>
      <c r="AH136" s="124"/>
      <c r="AI136" s="124"/>
      <c r="AJ136" s="125"/>
      <c r="AK136" s="125"/>
      <c r="AL136" s="129"/>
      <c r="AM136" s="629"/>
      <c r="AN136" s="338"/>
      <c r="AO136" s="339"/>
    </row>
    <row r="137" spans="1:41" x14ac:dyDescent="0.25">
      <c r="A137" s="363"/>
      <c r="B137" s="878"/>
      <c r="C137" s="364"/>
      <c r="D137" s="365">
        <f>SUM(D125:D136)</f>
        <v>12000</v>
      </c>
      <c r="E137" s="365">
        <f>SUM(E125:E136)</f>
        <v>780</v>
      </c>
      <c r="F137" s="365">
        <f>SUM(F125:F136)</f>
        <v>0</v>
      </c>
      <c r="G137" s="340"/>
      <c r="H137" s="340"/>
      <c r="I137" s="366"/>
      <c r="J137" s="340"/>
      <c r="K137" s="367"/>
      <c r="L137" s="588"/>
      <c r="M137" s="364"/>
      <c r="N137" s="365">
        <f>SUM(N124:N136)</f>
        <v>24000</v>
      </c>
      <c r="O137" s="365">
        <f>SUM(O124:O136)</f>
        <v>1300</v>
      </c>
      <c r="P137" s="365">
        <f>SUM(P124:P136)</f>
        <v>22360</v>
      </c>
      <c r="Q137" s="340"/>
      <c r="R137" s="340"/>
      <c r="S137" s="340"/>
      <c r="T137" s="340"/>
      <c r="U137" s="367"/>
      <c r="V137" s="588"/>
      <c r="W137" s="364"/>
      <c r="X137" s="365">
        <f>SUM(X124:X136)</f>
        <v>36000</v>
      </c>
      <c r="Y137" s="365">
        <f>SUM(Y124:Y136)</f>
        <v>1440</v>
      </c>
      <c r="Z137" s="365">
        <f>SUM(Z124:Z136)</f>
        <v>37460</v>
      </c>
      <c r="AA137" s="340"/>
      <c r="AB137" s="340"/>
      <c r="AC137" s="340"/>
      <c r="AD137" s="340"/>
      <c r="AE137" s="588"/>
      <c r="AF137" s="364"/>
      <c r="AG137" s="365">
        <f>SUM(AG124:AG136)</f>
        <v>44000</v>
      </c>
      <c r="AH137" s="365">
        <f>SUM(AH124:AH136)</f>
        <v>1500</v>
      </c>
      <c r="AI137" s="365">
        <f>SUM(AI124:AI136)</f>
        <v>45460</v>
      </c>
      <c r="AJ137" s="340"/>
      <c r="AK137" s="340"/>
      <c r="AL137" s="340"/>
      <c r="AM137" s="340"/>
      <c r="AN137" s="365"/>
      <c r="AO137" s="340"/>
    </row>
    <row r="138" spans="1:41" x14ac:dyDescent="0.25">
      <c r="B138" s="106"/>
      <c r="C138" s="65"/>
      <c r="D138" s="66"/>
      <c r="E138" s="66"/>
      <c r="F138" s="66"/>
      <c r="G138" s="67"/>
      <c r="H138" s="67"/>
      <c r="I138" s="68"/>
      <c r="J138" s="67"/>
      <c r="K138" s="67"/>
      <c r="L138" s="584"/>
      <c r="M138" s="67"/>
      <c r="N138" s="66"/>
      <c r="O138" s="66"/>
      <c r="P138" s="66"/>
      <c r="Q138" s="67"/>
      <c r="R138" s="67"/>
      <c r="S138" s="67"/>
      <c r="T138" s="67"/>
      <c r="U138" s="67"/>
      <c r="V138" s="584"/>
      <c r="W138" s="67"/>
      <c r="X138" s="66"/>
      <c r="Y138" s="66"/>
      <c r="Z138" s="66"/>
      <c r="AA138" s="67"/>
      <c r="AB138" s="67"/>
      <c r="AC138" s="67"/>
      <c r="AD138" s="67"/>
      <c r="AE138" s="584"/>
      <c r="AF138" s="67"/>
      <c r="AG138" s="66"/>
      <c r="AH138" s="66"/>
      <c r="AI138" s="66"/>
      <c r="AJ138" s="67"/>
      <c r="AK138" s="67"/>
      <c r="AL138" s="67"/>
      <c r="AM138" s="67"/>
      <c r="AN138" s="777"/>
      <c r="AO138" s="123"/>
    </row>
    <row r="139" spans="1:41" x14ac:dyDescent="0.25">
      <c r="B139" s="107"/>
      <c r="C139" s="70"/>
      <c r="D139" s="71"/>
      <c r="E139" s="72"/>
      <c r="F139" s="73"/>
      <c r="G139" s="72"/>
      <c r="H139" s="73"/>
      <c r="I139" s="73"/>
      <c r="J139" s="73"/>
      <c r="K139" s="74"/>
      <c r="L139" s="585"/>
      <c r="M139" s="75" t="s">
        <v>42</v>
      </c>
      <c r="N139" s="76">
        <f>D152</f>
        <v>12000</v>
      </c>
      <c r="O139" s="76">
        <f>E152</f>
        <v>2820</v>
      </c>
      <c r="P139" s="76">
        <f>F152</f>
        <v>0</v>
      </c>
      <c r="Q139" s="72"/>
      <c r="R139" s="73"/>
      <c r="S139" s="73"/>
      <c r="T139" s="73"/>
      <c r="U139" s="74"/>
      <c r="V139" s="585"/>
      <c r="W139" s="75" t="s">
        <v>42</v>
      </c>
      <c r="X139" s="76">
        <f>N152</f>
        <v>24000</v>
      </c>
      <c r="Y139" s="76">
        <f>O152</f>
        <v>4200</v>
      </c>
      <c r="Z139" s="76">
        <f>P152</f>
        <v>0</v>
      </c>
      <c r="AA139" s="72"/>
      <c r="AB139" s="73"/>
      <c r="AC139" s="73"/>
      <c r="AD139" s="73"/>
      <c r="AE139" s="585"/>
      <c r="AF139" s="75" t="s">
        <v>42</v>
      </c>
      <c r="AG139" s="76">
        <f>X152</f>
        <v>36000</v>
      </c>
      <c r="AH139" s="76">
        <f>Y152</f>
        <v>4860</v>
      </c>
      <c r="AI139" s="76">
        <f>Z152</f>
        <v>34350</v>
      </c>
      <c r="AJ139" s="72"/>
      <c r="AK139" s="73"/>
      <c r="AL139" s="73"/>
      <c r="AM139" s="73"/>
      <c r="AN139" s="776" t="s">
        <v>221</v>
      </c>
      <c r="AO139" s="183" t="s">
        <v>36</v>
      </c>
    </row>
    <row r="140" spans="1:41" x14ac:dyDescent="0.25">
      <c r="A140" s="97" t="s">
        <v>13</v>
      </c>
      <c r="B140" s="105">
        <v>58</v>
      </c>
      <c r="C140" s="77" t="s">
        <v>19</v>
      </c>
      <c r="D140" s="78">
        <v>1000</v>
      </c>
      <c r="E140" s="78">
        <f t="shared" ref="E140:E149" si="7">E141+10</f>
        <v>290</v>
      </c>
      <c r="F140" s="78">
        <v>0</v>
      </c>
      <c r="G140" s="79" t="s">
        <v>38</v>
      </c>
      <c r="H140" s="79" t="s">
        <v>38</v>
      </c>
      <c r="I140" s="80" t="s">
        <v>38</v>
      </c>
      <c r="J140" s="79"/>
      <c r="K140" s="81"/>
      <c r="L140" s="585"/>
      <c r="M140" s="77" t="s">
        <v>19</v>
      </c>
      <c r="N140" s="78">
        <v>1000</v>
      </c>
      <c r="O140" s="78">
        <f t="shared" ref="O140:O149" si="8">O141+10</f>
        <v>170</v>
      </c>
      <c r="P140" s="78">
        <v>0</v>
      </c>
      <c r="Q140" s="79" t="s">
        <v>38</v>
      </c>
      <c r="R140" s="79" t="s">
        <v>38</v>
      </c>
      <c r="S140" s="80" t="s">
        <v>38</v>
      </c>
      <c r="T140" s="79"/>
      <c r="U140" s="81"/>
      <c r="V140" s="585"/>
      <c r="W140" s="77" t="s">
        <v>19</v>
      </c>
      <c r="X140" s="78">
        <v>1000</v>
      </c>
      <c r="Y140" s="78">
        <f>Y141+10</f>
        <v>50</v>
      </c>
      <c r="Z140" s="78">
        <v>0</v>
      </c>
      <c r="AA140" s="79" t="s">
        <v>38</v>
      </c>
      <c r="AB140" s="79" t="s">
        <v>38</v>
      </c>
      <c r="AC140" s="80" t="s">
        <v>38</v>
      </c>
      <c r="AD140" s="651"/>
      <c r="AE140" s="585"/>
      <c r="AF140" s="77" t="s">
        <v>19</v>
      </c>
      <c r="AG140" s="78">
        <v>1000</v>
      </c>
      <c r="AH140" s="78">
        <v>50</v>
      </c>
      <c r="AI140" s="78"/>
      <c r="AJ140" s="79"/>
      <c r="AK140" s="79"/>
      <c r="AL140" s="80"/>
      <c r="AM140" s="651"/>
      <c r="AN140" s="177">
        <f>AG152+AH152-AI152</f>
        <v>12660</v>
      </c>
      <c r="AO140" s="458" t="s">
        <v>961</v>
      </c>
    </row>
    <row r="141" spans="1:41" ht="21" customHeight="1" x14ac:dyDescent="0.25">
      <c r="A141" s="120"/>
      <c r="B141" s="904" t="s">
        <v>272</v>
      </c>
      <c r="C141" s="77" t="s">
        <v>20</v>
      </c>
      <c r="D141" s="78">
        <v>1000</v>
      </c>
      <c r="E141" s="78">
        <f t="shared" si="7"/>
        <v>280</v>
      </c>
      <c r="F141" s="78">
        <v>0</v>
      </c>
      <c r="G141" s="79" t="s">
        <v>38</v>
      </c>
      <c r="H141" s="79" t="s">
        <v>38</v>
      </c>
      <c r="I141" s="80" t="s">
        <v>38</v>
      </c>
      <c r="J141" s="79"/>
      <c r="K141" s="81"/>
      <c r="L141" s="585"/>
      <c r="M141" s="77" t="s">
        <v>20</v>
      </c>
      <c r="N141" s="78">
        <v>1000</v>
      </c>
      <c r="O141" s="78">
        <f t="shared" si="8"/>
        <v>160</v>
      </c>
      <c r="P141" s="78">
        <v>0</v>
      </c>
      <c r="Q141" s="79" t="s">
        <v>38</v>
      </c>
      <c r="R141" s="79" t="s">
        <v>38</v>
      </c>
      <c r="S141" s="80" t="s">
        <v>38</v>
      </c>
      <c r="T141" s="79"/>
      <c r="U141" s="81"/>
      <c r="V141" s="585"/>
      <c r="W141" s="77" t="s">
        <v>20</v>
      </c>
      <c r="X141" s="78">
        <v>1000</v>
      </c>
      <c r="Y141" s="78">
        <f>Y142+10</f>
        <v>40</v>
      </c>
      <c r="Z141" s="78">
        <v>0</v>
      </c>
      <c r="AA141" s="79" t="s">
        <v>38</v>
      </c>
      <c r="AB141" s="79" t="s">
        <v>38</v>
      </c>
      <c r="AC141" s="80" t="s">
        <v>38</v>
      </c>
      <c r="AD141" s="558"/>
      <c r="AE141" s="585"/>
      <c r="AF141" s="77" t="s">
        <v>20</v>
      </c>
      <c r="AG141" s="78">
        <v>1000</v>
      </c>
      <c r="AH141" s="78">
        <v>40</v>
      </c>
      <c r="AI141" s="78"/>
      <c r="AJ141" s="79"/>
      <c r="AK141" s="79"/>
      <c r="AL141" s="80"/>
      <c r="AM141" s="558"/>
      <c r="AN141" s="180"/>
      <c r="AO141" s="179"/>
    </row>
    <row r="142" spans="1:41" x14ac:dyDescent="0.25">
      <c r="A142" s="120"/>
      <c r="B142" s="904"/>
      <c r="C142" s="77" t="s">
        <v>21</v>
      </c>
      <c r="D142" s="78">
        <v>1000</v>
      </c>
      <c r="E142" s="78">
        <f t="shared" si="7"/>
        <v>270</v>
      </c>
      <c r="F142" s="78">
        <v>0</v>
      </c>
      <c r="G142" s="79" t="s">
        <v>38</v>
      </c>
      <c r="H142" s="79" t="s">
        <v>38</v>
      </c>
      <c r="I142" s="80" t="s">
        <v>38</v>
      </c>
      <c r="J142" s="79"/>
      <c r="K142" s="81"/>
      <c r="L142" s="585"/>
      <c r="M142" s="77" t="s">
        <v>21</v>
      </c>
      <c r="N142" s="78">
        <v>1000</v>
      </c>
      <c r="O142" s="78">
        <f t="shared" si="8"/>
        <v>150</v>
      </c>
      <c r="P142" s="78">
        <v>0</v>
      </c>
      <c r="Q142" s="79" t="s">
        <v>38</v>
      </c>
      <c r="R142" s="79" t="s">
        <v>38</v>
      </c>
      <c r="S142" s="80" t="s">
        <v>38</v>
      </c>
      <c r="T142" s="79"/>
      <c r="U142" s="81"/>
      <c r="V142" s="585"/>
      <c r="W142" s="77" t="s">
        <v>21</v>
      </c>
      <c r="X142" s="78">
        <v>1000</v>
      </c>
      <c r="Y142" s="78">
        <f>Y143+10</f>
        <v>30</v>
      </c>
      <c r="Z142" s="78">
        <v>0</v>
      </c>
      <c r="AA142" s="79" t="s">
        <v>38</v>
      </c>
      <c r="AB142" s="79" t="s">
        <v>38</v>
      </c>
      <c r="AC142" s="80" t="s">
        <v>38</v>
      </c>
      <c r="AD142" s="558"/>
      <c r="AE142" s="585"/>
      <c r="AF142" s="77" t="s">
        <v>21</v>
      </c>
      <c r="AG142" s="78">
        <v>1000</v>
      </c>
      <c r="AH142" s="78">
        <v>30</v>
      </c>
      <c r="AI142" s="78"/>
      <c r="AJ142" s="79"/>
      <c r="AK142" s="79"/>
      <c r="AL142" s="80"/>
      <c r="AM142" s="558"/>
      <c r="AN142" s="180"/>
      <c r="AO142" s="179"/>
    </row>
    <row r="143" spans="1:41" x14ac:dyDescent="0.25">
      <c r="A143" s="120"/>
      <c r="B143" s="904"/>
      <c r="C143" s="77" t="s">
        <v>22</v>
      </c>
      <c r="D143" s="78">
        <v>1000</v>
      </c>
      <c r="E143" s="78">
        <f t="shared" si="7"/>
        <v>260</v>
      </c>
      <c r="F143" s="78">
        <v>0</v>
      </c>
      <c r="G143" s="79" t="s">
        <v>38</v>
      </c>
      <c r="H143" s="79" t="s">
        <v>38</v>
      </c>
      <c r="I143" s="80" t="s">
        <v>38</v>
      </c>
      <c r="J143" s="79"/>
      <c r="K143" s="81"/>
      <c r="L143" s="585"/>
      <c r="M143" s="77" t="s">
        <v>22</v>
      </c>
      <c r="N143" s="78">
        <v>1000</v>
      </c>
      <c r="O143" s="78">
        <f t="shared" si="8"/>
        <v>140</v>
      </c>
      <c r="P143" s="78">
        <v>0</v>
      </c>
      <c r="Q143" s="79" t="s">
        <v>38</v>
      </c>
      <c r="R143" s="79" t="s">
        <v>38</v>
      </c>
      <c r="S143" s="80" t="s">
        <v>38</v>
      </c>
      <c r="T143" s="79"/>
      <c r="U143" s="81"/>
      <c r="V143" s="585"/>
      <c r="W143" s="77" t="s">
        <v>22</v>
      </c>
      <c r="X143" s="78">
        <v>1000</v>
      </c>
      <c r="Y143" s="78">
        <f>Y144+10</f>
        <v>20</v>
      </c>
      <c r="Z143" s="78">
        <v>0</v>
      </c>
      <c r="AA143" s="79" t="s">
        <v>38</v>
      </c>
      <c r="AB143" s="79" t="s">
        <v>38</v>
      </c>
      <c r="AC143" s="80" t="s">
        <v>38</v>
      </c>
      <c r="AD143" s="558"/>
      <c r="AE143" s="585"/>
      <c r="AF143" s="77" t="s">
        <v>22</v>
      </c>
      <c r="AG143" s="78">
        <v>1000</v>
      </c>
      <c r="AH143" s="78">
        <v>20</v>
      </c>
      <c r="AI143" s="78"/>
      <c r="AJ143" s="79"/>
      <c r="AK143" s="79"/>
      <c r="AL143" s="80"/>
      <c r="AM143" s="558"/>
      <c r="AN143" s="180">
        <v>12000</v>
      </c>
      <c r="AO143" s="179" t="s">
        <v>847</v>
      </c>
    </row>
    <row r="144" spans="1:41" x14ac:dyDescent="0.25">
      <c r="A144" s="120"/>
      <c r="B144" s="904"/>
      <c r="C144" s="77" t="s">
        <v>23</v>
      </c>
      <c r="D144" s="78">
        <v>1000</v>
      </c>
      <c r="E144" s="78">
        <f t="shared" si="7"/>
        <v>250</v>
      </c>
      <c r="F144" s="78">
        <v>0</v>
      </c>
      <c r="G144" s="79" t="s">
        <v>38</v>
      </c>
      <c r="H144" s="79" t="s">
        <v>38</v>
      </c>
      <c r="I144" s="80" t="s">
        <v>38</v>
      </c>
      <c r="J144" s="79"/>
      <c r="K144" s="81"/>
      <c r="L144" s="585"/>
      <c r="M144" s="77" t="s">
        <v>23</v>
      </c>
      <c r="N144" s="78">
        <v>1000</v>
      </c>
      <c r="O144" s="78">
        <f t="shared" si="8"/>
        <v>130</v>
      </c>
      <c r="P144" s="78">
        <v>0</v>
      </c>
      <c r="Q144" s="79" t="s">
        <v>38</v>
      </c>
      <c r="R144" s="79" t="s">
        <v>38</v>
      </c>
      <c r="S144" s="80" t="s">
        <v>38</v>
      </c>
      <c r="T144" s="79"/>
      <c r="U144" s="81"/>
      <c r="V144" s="585"/>
      <c r="W144" s="77" t="s">
        <v>23</v>
      </c>
      <c r="X144" s="78">
        <v>1000</v>
      </c>
      <c r="Y144" s="78">
        <f>Y145+10</f>
        <v>10</v>
      </c>
      <c r="Z144" s="78">
        <v>0</v>
      </c>
      <c r="AA144" s="79" t="s">
        <v>38</v>
      </c>
      <c r="AB144" s="79" t="s">
        <v>38</v>
      </c>
      <c r="AC144" s="80" t="s">
        <v>38</v>
      </c>
      <c r="AD144" s="558"/>
      <c r="AE144" s="585"/>
      <c r="AF144" s="77" t="s">
        <v>23</v>
      </c>
      <c r="AG144" s="78">
        <v>1000</v>
      </c>
      <c r="AH144" s="78">
        <v>10</v>
      </c>
      <c r="AI144" s="78"/>
      <c r="AJ144" s="79"/>
      <c r="AK144" s="79"/>
      <c r="AL144" s="80"/>
      <c r="AM144" s="558"/>
      <c r="AN144" s="180">
        <v>660</v>
      </c>
      <c r="AO144" s="179" t="s">
        <v>848</v>
      </c>
    </row>
    <row r="145" spans="1:41" x14ac:dyDescent="0.25">
      <c r="A145" s="120"/>
      <c r="B145" s="904"/>
      <c r="C145" s="77" t="s">
        <v>24</v>
      </c>
      <c r="D145" s="78">
        <v>1000</v>
      </c>
      <c r="E145" s="78">
        <f t="shared" si="7"/>
        <v>240</v>
      </c>
      <c r="F145" s="78">
        <v>0</v>
      </c>
      <c r="G145" s="79" t="s">
        <v>38</v>
      </c>
      <c r="H145" s="79" t="s">
        <v>38</v>
      </c>
      <c r="I145" s="80" t="s">
        <v>38</v>
      </c>
      <c r="J145" s="79"/>
      <c r="K145" s="81"/>
      <c r="L145" s="585"/>
      <c r="M145" s="77" t="s">
        <v>24</v>
      </c>
      <c r="N145" s="78">
        <v>1000</v>
      </c>
      <c r="O145" s="78">
        <f t="shared" si="8"/>
        <v>120</v>
      </c>
      <c r="P145" s="78">
        <v>0</v>
      </c>
      <c r="Q145" s="79" t="s">
        <v>38</v>
      </c>
      <c r="R145" s="79" t="s">
        <v>38</v>
      </c>
      <c r="S145" s="80" t="s">
        <v>38</v>
      </c>
      <c r="T145" s="79"/>
      <c r="U145" s="81"/>
      <c r="V145" s="585"/>
      <c r="W145" s="77" t="s">
        <v>24</v>
      </c>
      <c r="X145" s="78">
        <v>1000</v>
      </c>
      <c r="Y145" s="78">
        <v>0</v>
      </c>
      <c r="Z145" s="78">
        <v>34350</v>
      </c>
      <c r="AA145" s="79" t="s">
        <v>47</v>
      </c>
      <c r="AB145" s="79">
        <v>2383</v>
      </c>
      <c r="AC145" s="80">
        <v>44718</v>
      </c>
      <c r="AD145" s="558"/>
      <c r="AE145" s="585"/>
      <c r="AF145" s="77" t="s">
        <v>24</v>
      </c>
      <c r="AG145" s="78">
        <v>1000</v>
      </c>
      <c r="AH145" s="78"/>
      <c r="AI145" s="78"/>
      <c r="AJ145" s="79"/>
      <c r="AK145" s="79"/>
      <c r="AL145" s="80"/>
      <c r="AM145" s="558"/>
      <c r="AN145" s="180"/>
      <c r="AO145" s="179"/>
    </row>
    <row r="146" spans="1:41" x14ac:dyDescent="0.25">
      <c r="A146" s="120"/>
      <c r="B146" s="904"/>
      <c r="C146" s="77" t="s">
        <v>25</v>
      </c>
      <c r="D146" s="78">
        <v>1000</v>
      </c>
      <c r="E146" s="78">
        <f t="shared" si="7"/>
        <v>230</v>
      </c>
      <c r="F146" s="78">
        <v>0</v>
      </c>
      <c r="G146" s="79" t="s">
        <v>38</v>
      </c>
      <c r="H146" s="79" t="s">
        <v>38</v>
      </c>
      <c r="I146" s="80" t="s">
        <v>38</v>
      </c>
      <c r="J146" s="79"/>
      <c r="K146" s="81"/>
      <c r="L146" s="585"/>
      <c r="M146" s="77" t="s">
        <v>25</v>
      </c>
      <c r="N146" s="78">
        <v>1000</v>
      </c>
      <c r="O146" s="78">
        <f t="shared" si="8"/>
        <v>110</v>
      </c>
      <c r="P146" s="78">
        <v>0</v>
      </c>
      <c r="Q146" s="79" t="s">
        <v>38</v>
      </c>
      <c r="R146" s="79" t="s">
        <v>38</v>
      </c>
      <c r="S146" s="80" t="s">
        <v>38</v>
      </c>
      <c r="T146" s="79"/>
      <c r="U146" s="81"/>
      <c r="V146" s="585"/>
      <c r="W146" s="77" t="s">
        <v>25</v>
      </c>
      <c r="X146" s="78">
        <v>1000</v>
      </c>
      <c r="Y146" s="78">
        <v>110</v>
      </c>
      <c r="Z146" s="78">
        <v>0</v>
      </c>
      <c r="AA146" s="79" t="s">
        <v>38</v>
      </c>
      <c r="AB146" s="79" t="s">
        <v>38</v>
      </c>
      <c r="AC146" s="80" t="s">
        <v>38</v>
      </c>
      <c r="AD146" s="558"/>
      <c r="AE146" s="585"/>
      <c r="AF146" s="77" t="s">
        <v>25</v>
      </c>
      <c r="AG146" s="78"/>
      <c r="AH146" s="78"/>
      <c r="AI146" s="78"/>
      <c r="AJ146" s="79"/>
      <c r="AK146" s="79"/>
      <c r="AL146" s="80"/>
      <c r="AM146" s="558"/>
      <c r="AN146" s="180"/>
      <c r="AO146" s="179"/>
    </row>
    <row r="147" spans="1:41" x14ac:dyDescent="0.25">
      <c r="A147" s="120"/>
      <c r="B147" s="904"/>
      <c r="C147" s="77" t="s">
        <v>26</v>
      </c>
      <c r="D147" s="78">
        <v>1000</v>
      </c>
      <c r="E147" s="78">
        <f t="shared" si="7"/>
        <v>220</v>
      </c>
      <c r="F147" s="78">
        <v>0</v>
      </c>
      <c r="G147" s="79" t="s">
        <v>38</v>
      </c>
      <c r="H147" s="79" t="s">
        <v>38</v>
      </c>
      <c r="I147" s="80" t="s">
        <v>38</v>
      </c>
      <c r="J147" s="79"/>
      <c r="K147" s="81"/>
      <c r="L147" s="585"/>
      <c r="M147" s="77" t="s">
        <v>26</v>
      </c>
      <c r="N147" s="78">
        <v>1000</v>
      </c>
      <c r="O147" s="78">
        <f t="shared" si="8"/>
        <v>100</v>
      </c>
      <c r="P147" s="78">
        <v>0</v>
      </c>
      <c r="Q147" s="79" t="s">
        <v>38</v>
      </c>
      <c r="R147" s="79" t="s">
        <v>38</v>
      </c>
      <c r="S147" s="80" t="s">
        <v>38</v>
      </c>
      <c r="T147" s="79"/>
      <c r="U147" s="81"/>
      <c r="V147" s="585"/>
      <c r="W147" s="77" t="s">
        <v>26</v>
      </c>
      <c r="X147" s="78">
        <v>1000</v>
      </c>
      <c r="Y147" s="78">
        <v>100</v>
      </c>
      <c r="Z147" s="78">
        <v>0</v>
      </c>
      <c r="AA147" s="79"/>
      <c r="AB147" s="79" t="s">
        <v>38</v>
      </c>
      <c r="AC147" s="80" t="s">
        <v>38</v>
      </c>
      <c r="AD147" s="558"/>
      <c r="AE147" s="585"/>
      <c r="AF147" s="77" t="s">
        <v>26</v>
      </c>
      <c r="AG147" s="78"/>
      <c r="AH147" s="78"/>
      <c r="AI147" s="78"/>
      <c r="AJ147" s="79"/>
      <c r="AK147" s="79"/>
      <c r="AL147" s="80"/>
      <c r="AM147" s="558"/>
      <c r="AN147" s="180"/>
      <c r="AO147" s="179"/>
    </row>
    <row r="148" spans="1:41" x14ac:dyDescent="0.25">
      <c r="A148" s="120"/>
      <c r="B148" s="904"/>
      <c r="C148" s="77" t="s">
        <v>27</v>
      </c>
      <c r="D148" s="78">
        <v>1000</v>
      </c>
      <c r="E148" s="78">
        <f t="shared" si="7"/>
        <v>210</v>
      </c>
      <c r="F148" s="78">
        <v>0</v>
      </c>
      <c r="G148" s="79" t="s">
        <v>38</v>
      </c>
      <c r="H148" s="79" t="s">
        <v>38</v>
      </c>
      <c r="I148" s="80" t="s">
        <v>38</v>
      </c>
      <c r="J148" s="79"/>
      <c r="K148" s="81"/>
      <c r="L148" s="585"/>
      <c r="M148" s="77" t="s">
        <v>27</v>
      </c>
      <c r="N148" s="78">
        <v>1000</v>
      </c>
      <c r="O148" s="78">
        <f t="shared" si="8"/>
        <v>90</v>
      </c>
      <c r="P148" s="78">
        <v>0</v>
      </c>
      <c r="Q148" s="79" t="s">
        <v>38</v>
      </c>
      <c r="R148" s="79" t="s">
        <v>38</v>
      </c>
      <c r="S148" s="80" t="s">
        <v>38</v>
      </c>
      <c r="T148" s="79"/>
      <c r="U148" s="81"/>
      <c r="V148" s="585"/>
      <c r="W148" s="77" t="s">
        <v>27</v>
      </c>
      <c r="X148" s="78">
        <v>1000</v>
      </c>
      <c r="Y148" s="78">
        <v>90</v>
      </c>
      <c r="Z148" s="78">
        <v>0</v>
      </c>
      <c r="AA148" s="79" t="s">
        <v>38</v>
      </c>
      <c r="AB148" s="79" t="s">
        <v>38</v>
      </c>
      <c r="AC148" s="80" t="s">
        <v>38</v>
      </c>
      <c r="AD148" s="558"/>
      <c r="AE148" s="585"/>
      <c r="AF148" s="77" t="s">
        <v>27</v>
      </c>
      <c r="AG148" s="78"/>
      <c r="AH148" s="78"/>
      <c r="AI148" s="78"/>
      <c r="AJ148" s="79"/>
      <c r="AK148" s="79"/>
      <c r="AL148" s="80"/>
      <c r="AM148" s="558"/>
      <c r="AN148" s="180"/>
      <c r="AO148" s="179"/>
    </row>
    <row r="149" spans="1:41" x14ac:dyDescent="0.25">
      <c r="A149" s="120"/>
      <c r="B149" s="904"/>
      <c r="C149" s="77" t="s">
        <v>28</v>
      </c>
      <c r="D149" s="78">
        <v>1000</v>
      </c>
      <c r="E149" s="78">
        <f t="shared" si="7"/>
        <v>200</v>
      </c>
      <c r="F149" s="78">
        <v>0</v>
      </c>
      <c r="G149" s="79" t="s">
        <v>38</v>
      </c>
      <c r="H149" s="79" t="s">
        <v>38</v>
      </c>
      <c r="I149" s="80" t="s">
        <v>38</v>
      </c>
      <c r="J149" s="79"/>
      <c r="K149" s="81"/>
      <c r="L149" s="585"/>
      <c r="M149" s="77" t="s">
        <v>28</v>
      </c>
      <c r="N149" s="78">
        <v>1000</v>
      </c>
      <c r="O149" s="78">
        <f t="shared" si="8"/>
        <v>80</v>
      </c>
      <c r="P149" s="78">
        <v>0</v>
      </c>
      <c r="Q149" s="79" t="s">
        <v>38</v>
      </c>
      <c r="R149" s="79" t="s">
        <v>38</v>
      </c>
      <c r="S149" s="80" t="s">
        <v>38</v>
      </c>
      <c r="T149" s="79"/>
      <c r="U149" s="81"/>
      <c r="V149" s="585"/>
      <c r="W149" s="77" t="s">
        <v>28</v>
      </c>
      <c r="X149" s="78">
        <v>1000</v>
      </c>
      <c r="Y149" s="78">
        <v>80</v>
      </c>
      <c r="Z149" s="78">
        <v>0</v>
      </c>
      <c r="AA149" s="79" t="s">
        <v>38</v>
      </c>
      <c r="AB149" s="79" t="s">
        <v>38</v>
      </c>
      <c r="AC149" s="80" t="s">
        <v>38</v>
      </c>
      <c r="AD149" s="558"/>
      <c r="AE149" s="585"/>
      <c r="AF149" s="77" t="s">
        <v>28</v>
      </c>
      <c r="AG149" s="78"/>
      <c r="AH149" s="78"/>
      <c r="AI149" s="78"/>
      <c r="AJ149" s="79"/>
      <c r="AK149" s="79"/>
      <c r="AL149" s="80"/>
      <c r="AM149" s="558"/>
      <c r="AN149" s="180"/>
      <c r="AO149" s="179"/>
    </row>
    <row r="150" spans="1:41" x14ac:dyDescent="0.25">
      <c r="A150" s="120"/>
      <c r="B150" s="904"/>
      <c r="C150" s="77" t="s">
        <v>29</v>
      </c>
      <c r="D150" s="78">
        <v>1000</v>
      </c>
      <c r="E150" s="78">
        <f>E151+10</f>
        <v>190</v>
      </c>
      <c r="F150" s="78">
        <v>0</v>
      </c>
      <c r="G150" s="79" t="s">
        <v>38</v>
      </c>
      <c r="H150" s="79" t="s">
        <v>38</v>
      </c>
      <c r="I150" s="80" t="s">
        <v>38</v>
      </c>
      <c r="J150" s="79"/>
      <c r="K150" s="81"/>
      <c r="L150" s="586"/>
      <c r="M150" s="77" t="s">
        <v>29</v>
      </c>
      <c r="N150" s="78">
        <v>1000</v>
      </c>
      <c r="O150" s="78">
        <f>O151+10</f>
        <v>70</v>
      </c>
      <c r="P150" s="78">
        <v>0</v>
      </c>
      <c r="Q150" s="79" t="s">
        <v>38</v>
      </c>
      <c r="R150" s="79" t="s">
        <v>38</v>
      </c>
      <c r="S150" s="80" t="s">
        <v>38</v>
      </c>
      <c r="T150" s="79"/>
      <c r="U150" s="81"/>
      <c r="V150" s="586"/>
      <c r="W150" s="77" t="s">
        <v>29</v>
      </c>
      <c r="X150" s="78">
        <v>1000</v>
      </c>
      <c r="Y150" s="78">
        <v>70</v>
      </c>
      <c r="Z150" s="78">
        <v>0</v>
      </c>
      <c r="AA150" s="79" t="s">
        <v>38</v>
      </c>
      <c r="AB150" s="79" t="s">
        <v>38</v>
      </c>
      <c r="AC150" s="80" t="s">
        <v>38</v>
      </c>
      <c r="AD150" s="558"/>
      <c r="AE150" s="586"/>
      <c r="AF150" s="77" t="s">
        <v>29</v>
      </c>
      <c r="AG150" s="78"/>
      <c r="AH150" s="78"/>
      <c r="AI150" s="78"/>
      <c r="AJ150" s="79"/>
      <c r="AK150" s="79"/>
      <c r="AL150" s="80"/>
      <c r="AM150" s="558"/>
      <c r="AN150" s="180"/>
      <c r="AO150" s="179"/>
    </row>
    <row r="151" spans="1:41" x14ac:dyDescent="0.25">
      <c r="A151" s="120"/>
      <c r="B151" s="904"/>
      <c r="C151" s="83" t="s">
        <v>30</v>
      </c>
      <c r="D151" s="84">
        <v>1000</v>
      </c>
      <c r="E151" s="78">
        <f>O140+10</f>
        <v>180</v>
      </c>
      <c r="F151" s="78">
        <v>0</v>
      </c>
      <c r="G151" s="79" t="s">
        <v>38</v>
      </c>
      <c r="H151" s="79" t="s">
        <v>38</v>
      </c>
      <c r="I151" s="80" t="s">
        <v>38</v>
      </c>
      <c r="J151" s="85"/>
      <c r="K151" s="86"/>
      <c r="L151" s="587"/>
      <c r="M151" s="83" t="s">
        <v>30</v>
      </c>
      <c r="N151" s="84">
        <v>1000</v>
      </c>
      <c r="O151" s="78">
        <f>Y140+10</f>
        <v>60</v>
      </c>
      <c r="P151" s="78">
        <v>0</v>
      </c>
      <c r="Q151" s="79" t="s">
        <v>38</v>
      </c>
      <c r="R151" s="79" t="s">
        <v>38</v>
      </c>
      <c r="S151" s="80" t="s">
        <v>38</v>
      </c>
      <c r="T151" s="79"/>
      <c r="U151" s="81"/>
      <c r="V151" s="587"/>
      <c r="W151" s="83" t="s">
        <v>30</v>
      </c>
      <c r="X151" s="84">
        <v>1000</v>
      </c>
      <c r="Y151" s="78">
        <v>60</v>
      </c>
      <c r="Z151" s="78">
        <v>0</v>
      </c>
      <c r="AA151" s="79" t="s">
        <v>38</v>
      </c>
      <c r="AB151" s="79" t="s">
        <v>38</v>
      </c>
      <c r="AC151" s="80" t="s">
        <v>38</v>
      </c>
      <c r="AD151" s="558"/>
      <c r="AE151" s="587"/>
      <c r="AF151" s="83" t="s">
        <v>30</v>
      </c>
      <c r="AG151" s="84"/>
      <c r="AH151" s="78"/>
      <c r="AI151" s="78"/>
      <c r="AJ151" s="79"/>
      <c r="AK151" s="79"/>
      <c r="AL151" s="80"/>
      <c r="AM151" s="558"/>
      <c r="AN151" s="181"/>
      <c r="AO151" s="182"/>
    </row>
    <row r="152" spans="1:41" x14ac:dyDescent="0.25">
      <c r="A152" s="121"/>
      <c r="B152" s="905"/>
      <c r="C152" s="89"/>
      <c r="D152" s="90">
        <f>SUM(D140:D151)</f>
        <v>12000</v>
      </c>
      <c r="E152" s="90">
        <f>SUM(E140:E151)</f>
        <v>2820</v>
      </c>
      <c r="F152" s="90">
        <f>SUM(F140:F151)</f>
        <v>0</v>
      </c>
      <c r="G152" s="91"/>
      <c r="H152" s="91"/>
      <c r="I152" s="92"/>
      <c r="J152" s="91"/>
      <c r="K152" s="93"/>
      <c r="L152" s="588"/>
      <c r="M152" s="89"/>
      <c r="N152" s="90">
        <f>SUM(N139:N151)</f>
        <v>24000</v>
      </c>
      <c r="O152" s="90">
        <f>SUM(O139:O151)</f>
        <v>4200</v>
      </c>
      <c r="P152" s="90">
        <f>SUM(P139:P151)</f>
        <v>0</v>
      </c>
      <c r="Q152" s="91"/>
      <c r="R152" s="91"/>
      <c r="S152" s="91"/>
      <c r="T152" s="91"/>
      <c r="U152" s="93"/>
      <c r="V152" s="588"/>
      <c r="W152" s="89"/>
      <c r="X152" s="90">
        <f>SUM(X139:X151)</f>
        <v>36000</v>
      </c>
      <c r="Y152" s="90">
        <f>SUM(Y139:Y151)</f>
        <v>4860</v>
      </c>
      <c r="Z152" s="90">
        <f>SUM(Z139:Z151)</f>
        <v>34350</v>
      </c>
      <c r="AA152" s="91"/>
      <c r="AB152" s="91"/>
      <c r="AC152" s="91"/>
      <c r="AD152" s="91"/>
      <c r="AE152" s="588"/>
      <c r="AF152" s="89"/>
      <c r="AG152" s="90">
        <f>SUM(AG139:AG151)</f>
        <v>42000</v>
      </c>
      <c r="AH152" s="90">
        <f>SUM(AH139:AH151)</f>
        <v>5010</v>
      </c>
      <c r="AI152" s="90">
        <f>SUM(AI139:AI151)</f>
        <v>34350</v>
      </c>
      <c r="AJ152" s="91"/>
      <c r="AK152" s="91"/>
      <c r="AL152" s="91"/>
      <c r="AM152" s="91"/>
      <c r="AN152" s="90"/>
      <c r="AO152" s="91"/>
    </row>
    <row r="153" spans="1:41" x14ac:dyDescent="0.25">
      <c r="A153" s="434"/>
      <c r="B153" s="435"/>
      <c r="C153" s="436"/>
      <c r="D153" s="437"/>
      <c r="E153" s="437"/>
      <c r="F153" s="437"/>
      <c r="G153" s="438"/>
      <c r="H153" s="438"/>
      <c r="I153" s="439"/>
      <c r="J153" s="438"/>
      <c r="K153" s="438"/>
      <c r="L153" s="584"/>
      <c r="M153" s="438"/>
      <c r="N153" s="437"/>
      <c r="O153" s="437"/>
      <c r="P153" s="437"/>
      <c r="Q153" s="438"/>
      <c r="R153" s="438"/>
      <c r="S153" s="438"/>
      <c r="T153" s="438"/>
      <c r="U153" s="438"/>
      <c r="V153" s="584"/>
      <c r="W153" s="438"/>
      <c r="X153" s="437"/>
      <c r="Y153" s="437"/>
      <c r="Z153" s="437"/>
      <c r="AA153" s="438"/>
      <c r="AB153" s="438"/>
      <c r="AC153" s="438"/>
      <c r="AD153" s="438"/>
      <c r="AE153" s="584"/>
      <c r="AF153" s="438"/>
      <c r="AG153" s="437"/>
      <c r="AH153" s="437"/>
      <c r="AI153" s="437"/>
      <c r="AJ153" s="438"/>
      <c r="AK153" s="438"/>
      <c r="AL153" s="438"/>
      <c r="AM153" s="438"/>
      <c r="AN153" s="795"/>
      <c r="AO153" s="440"/>
    </row>
    <row r="154" spans="1:41" x14ac:dyDescent="0.25">
      <c r="A154" s="434"/>
      <c r="B154" s="441"/>
      <c r="C154" s="442"/>
      <c r="D154" s="443"/>
      <c r="E154" s="444"/>
      <c r="F154" s="445"/>
      <c r="G154" s="444"/>
      <c r="H154" s="445"/>
      <c r="I154" s="445"/>
      <c r="J154" s="445"/>
      <c r="K154" s="446"/>
      <c r="L154" s="589"/>
      <c r="M154" s="447" t="s">
        <v>42</v>
      </c>
      <c r="N154" s="448">
        <f>D167</f>
        <v>12000</v>
      </c>
      <c r="O154" s="448">
        <f>E167</f>
        <v>0</v>
      </c>
      <c r="P154" s="448">
        <f>F167</f>
        <v>12000</v>
      </c>
      <c r="Q154" s="444"/>
      <c r="R154" s="445"/>
      <c r="S154" s="445"/>
      <c r="T154" s="445"/>
      <c r="U154" s="446"/>
      <c r="V154" s="589"/>
      <c r="W154" s="447" t="s">
        <v>42</v>
      </c>
      <c r="X154" s="448">
        <f>N167</f>
        <v>23500</v>
      </c>
      <c r="Y154" s="448">
        <f>O167</f>
        <v>0</v>
      </c>
      <c r="Z154" s="448">
        <f>P167</f>
        <v>23500</v>
      </c>
      <c r="AA154" s="444"/>
      <c r="AB154" s="445"/>
      <c r="AC154" s="445"/>
      <c r="AD154" s="445"/>
      <c r="AE154" s="589"/>
      <c r="AF154" s="447" t="s">
        <v>42</v>
      </c>
      <c r="AG154" s="448">
        <f>X167</f>
        <v>35000</v>
      </c>
      <c r="AH154" s="448">
        <f>Y167</f>
        <v>0</v>
      </c>
      <c r="AI154" s="448">
        <f>Z167</f>
        <v>46500</v>
      </c>
      <c r="AJ154" s="444"/>
      <c r="AK154" s="445"/>
      <c r="AL154" s="445"/>
      <c r="AM154" s="445"/>
      <c r="AN154" s="796" t="s">
        <v>221</v>
      </c>
      <c r="AO154" s="449" t="s">
        <v>36</v>
      </c>
    </row>
    <row r="155" spans="1:41" x14ac:dyDescent="0.25">
      <c r="A155" s="450" t="s">
        <v>13</v>
      </c>
      <c r="B155" s="451">
        <v>59</v>
      </c>
      <c r="C155" s="452" t="s">
        <v>19</v>
      </c>
      <c r="D155" s="453">
        <v>1000</v>
      </c>
      <c r="E155" s="453">
        <v>0</v>
      </c>
      <c r="F155" s="453">
        <v>2000</v>
      </c>
      <c r="G155" s="454" t="s">
        <v>38</v>
      </c>
      <c r="H155" s="454">
        <v>2</v>
      </c>
      <c r="I155" s="455">
        <v>43859</v>
      </c>
      <c r="J155" s="454"/>
      <c r="K155" s="456"/>
      <c r="L155" s="585"/>
      <c r="M155" s="452" t="s">
        <v>19</v>
      </c>
      <c r="N155" s="453">
        <v>1000</v>
      </c>
      <c r="O155" s="453">
        <v>0</v>
      </c>
      <c r="P155" s="453">
        <v>11500</v>
      </c>
      <c r="Q155" s="454" t="s">
        <v>38</v>
      </c>
      <c r="R155" s="454">
        <v>769</v>
      </c>
      <c r="S155" s="455">
        <v>44219</v>
      </c>
      <c r="T155" s="454"/>
      <c r="U155" s="456"/>
      <c r="V155" s="585"/>
      <c r="W155" s="452" t="s">
        <v>19</v>
      </c>
      <c r="X155" s="453">
        <v>1000</v>
      </c>
      <c r="Y155" s="453">
        <v>0</v>
      </c>
      <c r="Z155" s="453">
        <v>11500</v>
      </c>
      <c r="AA155" s="454" t="s">
        <v>47</v>
      </c>
      <c r="AB155" s="454">
        <v>1676</v>
      </c>
      <c r="AC155" s="455">
        <v>44565</v>
      </c>
      <c r="AD155" s="711"/>
      <c r="AE155" s="585"/>
      <c r="AF155" s="452" t="s">
        <v>19</v>
      </c>
      <c r="AG155" s="453">
        <v>1000</v>
      </c>
      <c r="AH155" s="453"/>
      <c r="AI155" s="453">
        <v>11500</v>
      </c>
      <c r="AJ155" s="454" t="s">
        <v>47</v>
      </c>
      <c r="AK155" s="454">
        <v>3286</v>
      </c>
      <c r="AL155" s="455">
        <v>44935</v>
      </c>
      <c r="AM155" s="711"/>
      <c r="AN155" s="457">
        <f>AG167+AH167-AI167</f>
        <v>-11000</v>
      </c>
      <c r="AO155" s="458" t="s">
        <v>969</v>
      </c>
    </row>
    <row r="156" spans="1:41" ht="21" customHeight="1" x14ac:dyDescent="0.25">
      <c r="A156" s="459"/>
      <c r="B156" s="906" t="s">
        <v>275</v>
      </c>
      <c r="C156" s="452" t="s">
        <v>20</v>
      </c>
      <c r="D156" s="453">
        <v>1000</v>
      </c>
      <c r="E156" s="453">
        <v>0</v>
      </c>
      <c r="F156" s="453">
        <v>0</v>
      </c>
      <c r="G156" s="454" t="s">
        <v>38</v>
      </c>
      <c r="H156" s="454" t="s">
        <v>38</v>
      </c>
      <c r="I156" s="455" t="s">
        <v>38</v>
      </c>
      <c r="J156" s="454"/>
      <c r="K156" s="456"/>
      <c r="L156" s="589"/>
      <c r="M156" s="452" t="s">
        <v>20</v>
      </c>
      <c r="N156" s="453">
        <v>1000</v>
      </c>
      <c r="O156" s="453">
        <v>0</v>
      </c>
      <c r="P156" s="453">
        <v>0</v>
      </c>
      <c r="Q156" s="454" t="s">
        <v>38</v>
      </c>
      <c r="R156" s="454" t="s">
        <v>38</v>
      </c>
      <c r="S156" s="455" t="s">
        <v>38</v>
      </c>
      <c r="T156" s="454"/>
      <c r="U156" s="456"/>
      <c r="V156" s="589"/>
      <c r="W156" s="452" t="s">
        <v>20</v>
      </c>
      <c r="X156" s="453">
        <v>1000</v>
      </c>
      <c r="Y156" s="453">
        <v>0</v>
      </c>
      <c r="Z156" s="453">
        <v>0</v>
      </c>
      <c r="AA156" s="454" t="s">
        <v>38</v>
      </c>
      <c r="AB156" s="454" t="s">
        <v>38</v>
      </c>
      <c r="AC156" s="455" t="s">
        <v>38</v>
      </c>
      <c r="AD156" s="712"/>
      <c r="AE156" s="589"/>
      <c r="AF156" s="452" t="s">
        <v>20</v>
      </c>
      <c r="AG156" s="453">
        <v>1000</v>
      </c>
      <c r="AH156" s="453"/>
      <c r="AI156" s="453"/>
      <c r="AJ156" s="454"/>
      <c r="AK156" s="454"/>
      <c r="AL156" s="455"/>
      <c r="AM156" s="712"/>
      <c r="AN156" s="464"/>
      <c r="AO156" s="460"/>
    </row>
    <row r="157" spans="1:41" x14ac:dyDescent="0.25">
      <c r="A157" s="459"/>
      <c r="B157" s="906"/>
      <c r="C157" s="452" t="s">
        <v>21</v>
      </c>
      <c r="D157" s="453">
        <v>1000</v>
      </c>
      <c r="E157" s="453">
        <v>0</v>
      </c>
      <c r="F157" s="453">
        <v>5000</v>
      </c>
      <c r="G157" s="454" t="s">
        <v>38</v>
      </c>
      <c r="H157" s="454">
        <v>162</v>
      </c>
      <c r="I157" s="455">
        <v>43920</v>
      </c>
      <c r="J157" s="454"/>
      <c r="K157" s="456"/>
      <c r="L157" s="585"/>
      <c r="M157" s="452" t="s">
        <v>21</v>
      </c>
      <c r="N157" s="453">
        <v>1000</v>
      </c>
      <c r="O157" s="453">
        <v>0</v>
      </c>
      <c r="P157" s="453">
        <v>0</v>
      </c>
      <c r="Q157" s="454" t="s">
        <v>38</v>
      </c>
      <c r="R157" s="454" t="s">
        <v>38</v>
      </c>
      <c r="S157" s="455" t="s">
        <v>38</v>
      </c>
      <c r="T157" s="454"/>
      <c r="U157" s="456"/>
      <c r="V157" s="585"/>
      <c r="W157" s="452" t="s">
        <v>21</v>
      </c>
      <c r="X157" s="453">
        <v>1000</v>
      </c>
      <c r="Y157" s="453">
        <v>0</v>
      </c>
      <c r="Z157" s="453">
        <v>0</v>
      </c>
      <c r="AA157" s="454" t="s">
        <v>38</v>
      </c>
      <c r="AB157" s="454" t="s">
        <v>38</v>
      </c>
      <c r="AC157" s="455" t="s">
        <v>38</v>
      </c>
      <c r="AD157" s="712"/>
      <c r="AE157" s="585"/>
      <c r="AF157" s="452" t="s">
        <v>21</v>
      </c>
      <c r="AG157" s="453">
        <v>1000</v>
      </c>
      <c r="AH157" s="453"/>
      <c r="AI157" s="453"/>
      <c r="AJ157" s="454"/>
      <c r="AK157" s="454"/>
      <c r="AL157" s="455"/>
      <c r="AM157" s="712"/>
      <c r="AN157" s="464"/>
      <c r="AO157" s="460"/>
    </row>
    <row r="158" spans="1:41" x14ac:dyDescent="0.25">
      <c r="A158" s="459"/>
      <c r="B158" s="906"/>
      <c r="C158" s="452" t="s">
        <v>22</v>
      </c>
      <c r="D158" s="453">
        <v>1000</v>
      </c>
      <c r="E158" s="453">
        <v>0</v>
      </c>
      <c r="F158" s="453">
        <v>0</v>
      </c>
      <c r="G158" s="454" t="s">
        <v>38</v>
      </c>
      <c r="H158" s="454" t="s">
        <v>38</v>
      </c>
      <c r="I158" s="455" t="s">
        <v>38</v>
      </c>
      <c r="J158" s="454"/>
      <c r="K158" s="456"/>
      <c r="L158" s="585"/>
      <c r="M158" s="452" t="s">
        <v>22</v>
      </c>
      <c r="N158" s="453">
        <v>1000</v>
      </c>
      <c r="O158" s="453">
        <v>0</v>
      </c>
      <c r="P158" s="453">
        <v>0</v>
      </c>
      <c r="Q158" s="454" t="s">
        <v>38</v>
      </c>
      <c r="R158" s="454" t="s">
        <v>38</v>
      </c>
      <c r="S158" s="455" t="s">
        <v>38</v>
      </c>
      <c r="T158" s="454"/>
      <c r="U158" s="456"/>
      <c r="V158" s="585"/>
      <c r="W158" s="452" t="s">
        <v>22</v>
      </c>
      <c r="X158" s="453">
        <v>1000</v>
      </c>
      <c r="Y158" s="453">
        <v>0</v>
      </c>
      <c r="Z158" s="461">
        <v>11500</v>
      </c>
      <c r="AA158" s="462" t="s">
        <v>47</v>
      </c>
      <c r="AB158" s="462">
        <v>2264</v>
      </c>
      <c r="AC158" s="463">
        <v>44677</v>
      </c>
      <c r="AD158" s="713"/>
      <c r="AE158" s="585"/>
      <c r="AF158" s="452" t="s">
        <v>22</v>
      </c>
      <c r="AG158" s="453">
        <v>1000</v>
      </c>
      <c r="AH158" s="453"/>
      <c r="AI158" s="461"/>
      <c r="AJ158" s="462"/>
      <c r="AK158" s="462"/>
      <c r="AL158" s="463"/>
      <c r="AM158" s="713"/>
      <c r="AN158" s="464"/>
      <c r="AO158" s="460" t="s">
        <v>985</v>
      </c>
    </row>
    <row r="159" spans="1:41" x14ac:dyDescent="0.25">
      <c r="A159" s="459"/>
      <c r="B159" s="906"/>
      <c r="C159" s="452" t="s">
        <v>23</v>
      </c>
      <c r="D159" s="453">
        <v>1000</v>
      </c>
      <c r="E159" s="453">
        <v>0</v>
      </c>
      <c r="F159" s="453">
        <v>0</v>
      </c>
      <c r="G159" s="454" t="s">
        <v>38</v>
      </c>
      <c r="H159" s="454" t="s">
        <v>38</v>
      </c>
      <c r="I159" s="455" t="s">
        <v>38</v>
      </c>
      <c r="J159" s="454"/>
      <c r="K159" s="456"/>
      <c r="L159" s="585"/>
      <c r="M159" s="452" t="s">
        <v>23</v>
      </c>
      <c r="N159" s="453">
        <v>1000</v>
      </c>
      <c r="O159" s="453">
        <v>0</v>
      </c>
      <c r="P159" s="453">
        <v>0</v>
      </c>
      <c r="Q159" s="454" t="s">
        <v>38</v>
      </c>
      <c r="R159" s="454" t="s">
        <v>38</v>
      </c>
      <c r="S159" s="455" t="s">
        <v>38</v>
      </c>
      <c r="T159" s="454"/>
      <c r="U159" s="456"/>
      <c r="V159" s="585"/>
      <c r="W159" s="452" t="s">
        <v>23</v>
      </c>
      <c r="X159" s="453">
        <v>1000</v>
      </c>
      <c r="Y159" s="453">
        <v>0</v>
      </c>
      <c r="Z159" s="453">
        <v>0</v>
      </c>
      <c r="AA159" s="454" t="s">
        <v>38</v>
      </c>
      <c r="AB159" s="454" t="s">
        <v>38</v>
      </c>
      <c r="AC159" s="455" t="s">
        <v>38</v>
      </c>
      <c r="AD159" s="712"/>
      <c r="AE159" s="585"/>
      <c r="AF159" s="452" t="s">
        <v>23</v>
      </c>
      <c r="AG159" s="453">
        <v>1000</v>
      </c>
      <c r="AH159" s="453"/>
      <c r="AI159" s="453"/>
      <c r="AJ159" s="454"/>
      <c r="AK159" s="454"/>
      <c r="AL159" s="455"/>
      <c r="AM159" s="712"/>
      <c r="AN159" s="464"/>
      <c r="AO159" s="460"/>
    </row>
    <row r="160" spans="1:41" x14ac:dyDescent="0.25">
      <c r="A160" s="459"/>
      <c r="B160" s="906"/>
      <c r="C160" s="452" t="s">
        <v>24</v>
      </c>
      <c r="D160" s="453">
        <v>1000</v>
      </c>
      <c r="E160" s="453">
        <v>0</v>
      </c>
      <c r="F160" s="453">
        <v>0</v>
      </c>
      <c r="G160" s="454" t="s">
        <v>38</v>
      </c>
      <c r="H160" s="454" t="s">
        <v>38</v>
      </c>
      <c r="I160" s="455" t="s">
        <v>38</v>
      </c>
      <c r="J160" s="454"/>
      <c r="K160" s="456"/>
      <c r="L160" s="585"/>
      <c r="M160" s="452" t="s">
        <v>24</v>
      </c>
      <c r="N160" s="453">
        <v>1000</v>
      </c>
      <c r="O160" s="453">
        <v>0</v>
      </c>
      <c r="P160" s="453">
        <v>0</v>
      </c>
      <c r="Q160" s="454" t="s">
        <v>38</v>
      </c>
      <c r="R160" s="454" t="s">
        <v>38</v>
      </c>
      <c r="S160" s="455" t="s">
        <v>38</v>
      </c>
      <c r="T160" s="454"/>
      <c r="U160" s="456"/>
      <c r="V160" s="585"/>
      <c r="W160" s="452" t="s">
        <v>24</v>
      </c>
      <c r="X160" s="453">
        <v>1000</v>
      </c>
      <c r="Y160" s="453">
        <v>0</v>
      </c>
      <c r="Z160" s="453">
        <v>0</v>
      </c>
      <c r="AA160" s="454" t="s">
        <v>38</v>
      </c>
      <c r="AB160" s="454" t="s">
        <v>38</v>
      </c>
      <c r="AC160" s="455" t="s">
        <v>38</v>
      </c>
      <c r="AD160" s="712"/>
      <c r="AE160" s="585"/>
      <c r="AF160" s="452" t="s">
        <v>24</v>
      </c>
      <c r="AG160" s="453">
        <v>1000</v>
      </c>
      <c r="AH160" s="453"/>
      <c r="AI160" s="453"/>
      <c r="AJ160" s="454"/>
      <c r="AK160" s="454"/>
      <c r="AL160" s="455"/>
      <c r="AM160" s="712"/>
      <c r="AN160" s="464"/>
      <c r="AO160" s="460"/>
    </row>
    <row r="161" spans="1:41" x14ac:dyDescent="0.25">
      <c r="A161" s="459"/>
      <c r="B161" s="906"/>
      <c r="C161" s="452" t="s">
        <v>25</v>
      </c>
      <c r="D161" s="453">
        <v>1000</v>
      </c>
      <c r="E161" s="453">
        <v>0</v>
      </c>
      <c r="F161" s="453">
        <v>0</v>
      </c>
      <c r="G161" s="454" t="s">
        <v>38</v>
      </c>
      <c r="H161" s="454" t="s">
        <v>38</v>
      </c>
      <c r="I161" s="455" t="s">
        <v>38</v>
      </c>
      <c r="J161" s="454"/>
      <c r="K161" s="456"/>
      <c r="L161" s="585"/>
      <c r="M161" s="452" t="s">
        <v>25</v>
      </c>
      <c r="N161" s="453">
        <v>1000</v>
      </c>
      <c r="O161" s="453">
        <v>0</v>
      </c>
      <c r="P161" s="453">
        <v>0</v>
      </c>
      <c r="Q161" s="454" t="s">
        <v>38</v>
      </c>
      <c r="R161" s="454" t="s">
        <v>38</v>
      </c>
      <c r="S161" s="455" t="s">
        <v>38</v>
      </c>
      <c r="T161" s="454"/>
      <c r="U161" s="456"/>
      <c r="V161" s="585"/>
      <c r="W161" s="452" t="s">
        <v>25</v>
      </c>
      <c r="X161" s="453">
        <v>1000</v>
      </c>
      <c r="Y161" s="453">
        <v>0</v>
      </c>
      <c r="Z161" s="453">
        <v>0</v>
      </c>
      <c r="AA161" s="454" t="s">
        <v>38</v>
      </c>
      <c r="AB161" s="454" t="s">
        <v>38</v>
      </c>
      <c r="AC161" s="455" t="s">
        <v>38</v>
      </c>
      <c r="AD161" s="712"/>
      <c r="AE161" s="585"/>
      <c r="AF161" s="452" t="s">
        <v>25</v>
      </c>
      <c r="AG161" s="453">
        <v>1000</v>
      </c>
      <c r="AH161" s="453"/>
      <c r="AI161" s="453"/>
      <c r="AJ161" s="454"/>
      <c r="AK161" s="454"/>
      <c r="AL161" s="455"/>
      <c r="AM161" s="712"/>
      <c r="AN161" s="464"/>
      <c r="AO161" s="460"/>
    </row>
    <row r="162" spans="1:41" x14ac:dyDescent="0.25">
      <c r="A162" s="459"/>
      <c r="B162" s="906"/>
      <c r="C162" s="452" t="s">
        <v>26</v>
      </c>
      <c r="D162" s="453">
        <v>1000</v>
      </c>
      <c r="E162" s="453">
        <v>0</v>
      </c>
      <c r="F162" s="453">
        <v>5000</v>
      </c>
      <c r="G162" s="454" t="s">
        <v>38</v>
      </c>
      <c r="H162" s="454">
        <v>415</v>
      </c>
      <c r="I162" s="455">
        <v>44059</v>
      </c>
      <c r="J162" s="454"/>
      <c r="K162" s="456"/>
      <c r="L162" s="585"/>
      <c r="M162" s="452" t="s">
        <v>26</v>
      </c>
      <c r="N162" s="453">
        <v>1000</v>
      </c>
      <c r="O162" s="453">
        <v>0</v>
      </c>
      <c r="P162" s="453">
        <v>0</v>
      </c>
      <c r="Q162" s="454" t="s">
        <v>38</v>
      </c>
      <c r="R162" s="454" t="s">
        <v>38</v>
      </c>
      <c r="S162" s="455" t="s">
        <v>38</v>
      </c>
      <c r="T162" s="454"/>
      <c r="U162" s="456"/>
      <c r="V162" s="585"/>
      <c r="W162" s="452" t="s">
        <v>26</v>
      </c>
      <c r="X162" s="453">
        <v>1000</v>
      </c>
      <c r="Y162" s="453">
        <v>0</v>
      </c>
      <c r="Z162" s="453">
        <v>0</v>
      </c>
      <c r="AA162" s="454" t="s">
        <v>38</v>
      </c>
      <c r="AB162" s="454" t="s">
        <v>38</v>
      </c>
      <c r="AC162" s="455" t="s">
        <v>38</v>
      </c>
      <c r="AD162" s="712"/>
      <c r="AE162" s="585"/>
      <c r="AF162" s="452" t="s">
        <v>26</v>
      </c>
      <c r="AG162" s="453">
        <v>1000</v>
      </c>
      <c r="AH162" s="453"/>
      <c r="AI162" s="453"/>
      <c r="AJ162" s="454"/>
      <c r="AK162" s="454"/>
      <c r="AL162" s="455"/>
      <c r="AM162" s="712"/>
      <c r="AN162" s="464"/>
      <c r="AO162" s="460"/>
    </row>
    <row r="163" spans="1:41" x14ac:dyDescent="0.25">
      <c r="A163" s="459"/>
      <c r="B163" s="906"/>
      <c r="C163" s="452" t="s">
        <v>27</v>
      </c>
      <c r="D163" s="453">
        <v>1000</v>
      </c>
      <c r="E163" s="453">
        <v>0</v>
      </c>
      <c r="F163" s="453">
        <v>0</v>
      </c>
      <c r="G163" s="454" t="s">
        <v>38</v>
      </c>
      <c r="H163" s="454" t="s">
        <v>38</v>
      </c>
      <c r="I163" s="455" t="s">
        <v>38</v>
      </c>
      <c r="J163" s="454"/>
      <c r="K163" s="456"/>
      <c r="L163" s="611"/>
      <c r="M163" s="452" t="s">
        <v>27</v>
      </c>
      <c r="N163" s="453">
        <v>1000</v>
      </c>
      <c r="O163" s="453">
        <v>0</v>
      </c>
      <c r="P163" s="453">
        <v>0</v>
      </c>
      <c r="Q163" s="454" t="s">
        <v>38</v>
      </c>
      <c r="R163" s="454" t="s">
        <v>38</v>
      </c>
      <c r="S163" s="455" t="s">
        <v>38</v>
      </c>
      <c r="T163" s="454"/>
      <c r="U163" s="456"/>
      <c r="V163" s="611"/>
      <c r="W163" s="452" t="s">
        <v>27</v>
      </c>
      <c r="X163" s="453">
        <v>1000</v>
      </c>
      <c r="Y163" s="453">
        <v>0</v>
      </c>
      <c r="Z163" s="453">
        <v>0</v>
      </c>
      <c r="AA163" s="454" t="s">
        <v>38</v>
      </c>
      <c r="AB163" s="454" t="s">
        <v>38</v>
      </c>
      <c r="AC163" s="455" t="s">
        <v>38</v>
      </c>
      <c r="AD163" s="712"/>
      <c r="AE163" s="611"/>
      <c r="AF163" s="452" t="s">
        <v>27</v>
      </c>
      <c r="AG163" s="453">
        <v>1000</v>
      </c>
      <c r="AH163" s="453"/>
      <c r="AI163" s="453"/>
      <c r="AJ163" s="454"/>
      <c r="AK163" s="454"/>
      <c r="AL163" s="455"/>
      <c r="AM163" s="712"/>
      <c r="AN163" s="464"/>
      <c r="AO163" s="460"/>
    </row>
    <row r="164" spans="1:41" x14ac:dyDescent="0.25">
      <c r="A164" s="459"/>
      <c r="B164" s="906"/>
      <c r="C164" s="452" t="s">
        <v>28</v>
      </c>
      <c r="D164" s="453">
        <v>1000</v>
      </c>
      <c r="E164" s="453">
        <v>0</v>
      </c>
      <c r="F164" s="453">
        <v>0</v>
      </c>
      <c r="G164" s="454" t="s">
        <v>38</v>
      </c>
      <c r="H164" s="454" t="s">
        <v>38</v>
      </c>
      <c r="I164" s="455" t="s">
        <v>38</v>
      </c>
      <c r="J164" s="454"/>
      <c r="K164" s="456"/>
      <c r="L164" s="585"/>
      <c r="M164" s="452" t="s">
        <v>28</v>
      </c>
      <c r="N164" s="453">
        <v>1000</v>
      </c>
      <c r="O164" s="453">
        <v>0</v>
      </c>
      <c r="P164" s="453">
        <v>0</v>
      </c>
      <c r="Q164" s="454" t="s">
        <v>38</v>
      </c>
      <c r="R164" s="454" t="s">
        <v>38</v>
      </c>
      <c r="S164" s="455" t="s">
        <v>38</v>
      </c>
      <c r="T164" s="454"/>
      <c r="U164" s="456"/>
      <c r="V164" s="585"/>
      <c r="W164" s="452" t="s">
        <v>28</v>
      </c>
      <c r="X164" s="453">
        <v>1000</v>
      </c>
      <c r="Y164" s="453">
        <v>0</v>
      </c>
      <c r="Z164" s="453">
        <v>0</v>
      </c>
      <c r="AA164" s="454" t="s">
        <v>38</v>
      </c>
      <c r="AB164" s="454" t="s">
        <v>38</v>
      </c>
      <c r="AC164" s="455" t="s">
        <v>38</v>
      </c>
      <c r="AD164" s="712"/>
      <c r="AE164" s="585"/>
      <c r="AF164" s="452" t="s">
        <v>28</v>
      </c>
      <c r="AG164" s="453">
        <v>1000</v>
      </c>
      <c r="AH164" s="453"/>
      <c r="AI164" s="453"/>
      <c r="AJ164" s="454"/>
      <c r="AK164" s="454"/>
      <c r="AL164" s="455"/>
      <c r="AM164" s="712"/>
      <c r="AN164" s="464"/>
      <c r="AO164" s="460"/>
    </row>
    <row r="165" spans="1:41" x14ac:dyDescent="0.25">
      <c r="A165" s="459"/>
      <c r="B165" s="906"/>
      <c r="C165" s="452" t="s">
        <v>29</v>
      </c>
      <c r="D165" s="453">
        <v>1000</v>
      </c>
      <c r="E165" s="453">
        <v>0</v>
      </c>
      <c r="F165" s="453">
        <v>0</v>
      </c>
      <c r="G165" s="454" t="s">
        <v>38</v>
      </c>
      <c r="H165" s="454" t="s">
        <v>38</v>
      </c>
      <c r="I165" s="455" t="s">
        <v>38</v>
      </c>
      <c r="J165" s="454"/>
      <c r="K165" s="456"/>
      <c r="L165" s="586"/>
      <c r="M165" s="452" t="s">
        <v>29</v>
      </c>
      <c r="N165" s="453">
        <v>1000</v>
      </c>
      <c r="O165" s="453">
        <v>0</v>
      </c>
      <c r="P165" s="453">
        <v>0</v>
      </c>
      <c r="Q165" s="454" t="s">
        <v>38</v>
      </c>
      <c r="R165" s="454" t="s">
        <v>38</v>
      </c>
      <c r="S165" s="455" t="s">
        <v>38</v>
      </c>
      <c r="T165" s="454"/>
      <c r="U165" s="456"/>
      <c r="V165" s="586"/>
      <c r="W165" s="452" t="s">
        <v>29</v>
      </c>
      <c r="X165" s="453">
        <v>1000</v>
      </c>
      <c r="Y165" s="453">
        <v>0</v>
      </c>
      <c r="Z165" s="453">
        <v>0</v>
      </c>
      <c r="AA165" s="454" t="s">
        <v>38</v>
      </c>
      <c r="AB165" s="454" t="s">
        <v>38</v>
      </c>
      <c r="AC165" s="455" t="s">
        <v>38</v>
      </c>
      <c r="AD165" s="712"/>
      <c r="AE165" s="586"/>
      <c r="AF165" s="452" t="s">
        <v>29</v>
      </c>
      <c r="AG165" s="453">
        <v>1000</v>
      </c>
      <c r="AH165" s="453"/>
      <c r="AI165" s="453"/>
      <c r="AJ165" s="454"/>
      <c r="AK165" s="454"/>
      <c r="AL165" s="455"/>
      <c r="AM165" s="712"/>
      <c r="AN165" s="464"/>
      <c r="AO165" s="460"/>
    </row>
    <row r="166" spans="1:41" x14ac:dyDescent="0.25">
      <c r="A166" s="459"/>
      <c r="B166" s="906"/>
      <c r="C166" s="465" t="s">
        <v>30</v>
      </c>
      <c r="D166" s="466">
        <v>1000</v>
      </c>
      <c r="E166" s="453">
        <v>0</v>
      </c>
      <c r="F166" s="453">
        <v>0</v>
      </c>
      <c r="G166" s="454" t="s">
        <v>38</v>
      </c>
      <c r="H166" s="454" t="s">
        <v>38</v>
      </c>
      <c r="I166" s="455" t="s">
        <v>38</v>
      </c>
      <c r="J166" s="467"/>
      <c r="K166" s="468"/>
      <c r="L166" s="587"/>
      <c r="M166" s="465" t="s">
        <v>30</v>
      </c>
      <c r="N166" s="469">
        <v>500</v>
      </c>
      <c r="O166" s="453">
        <v>0</v>
      </c>
      <c r="P166" s="453">
        <v>0</v>
      </c>
      <c r="Q166" s="454" t="s">
        <v>38</v>
      </c>
      <c r="R166" s="454" t="s">
        <v>38</v>
      </c>
      <c r="S166" s="455" t="s">
        <v>38</v>
      </c>
      <c r="T166" s="454"/>
      <c r="U166" s="456"/>
      <c r="V166" s="587"/>
      <c r="W166" s="465" t="s">
        <v>30</v>
      </c>
      <c r="X166" s="470">
        <v>500</v>
      </c>
      <c r="Y166" s="453">
        <v>0</v>
      </c>
      <c r="Z166" s="453">
        <v>0</v>
      </c>
      <c r="AA166" s="454" t="s">
        <v>38</v>
      </c>
      <c r="AB166" s="454" t="s">
        <v>38</v>
      </c>
      <c r="AC166" s="455" t="s">
        <v>38</v>
      </c>
      <c r="AD166" s="712"/>
      <c r="AE166" s="587"/>
      <c r="AF166" s="465" t="s">
        <v>30</v>
      </c>
      <c r="AG166" s="453">
        <v>1000</v>
      </c>
      <c r="AH166" s="453"/>
      <c r="AI166" s="453"/>
      <c r="AJ166" s="454"/>
      <c r="AK166" s="454"/>
      <c r="AL166" s="455"/>
      <c r="AM166" s="712"/>
      <c r="AN166" s="471"/>
      <c r="AO166" s="472"/>
    </row>
    <row r="167" spans="1:41" x14ac:dyDescent="0.25">
      <c r="A167" s="473"/>
      <c r="B167" s="907"/>
      <c r="C167" s="474"/>
      <c r="D167" s="475">
        <f>SUM(D155:D166)</f>
        <v>12000</v>
      </c>
      <c r="E167" s="475">
        <f>SUM(E155:E166)</f>
        <v>0</v>
      </c>
      <c r="F167" s="475">
        <f>SUM(F155:F166)</f>
        <v>12000</v>
      </c>
      <c r="G167" s="476"/>
      <c r="H167" s="476"/>
      <c r="I167" s="477"/>
      <c r="J167" s="476"/>
      <c r="K167" s="478"/>
      <c r="L167" s="588"/>
      <c r="M167" s="474"/>
      <c r="N167" s="475">
        <f>SUM(N154:N166)</f>
        <v>23500</v>
      </c>
      <c r="O167" s="475">
        <f>SUM(O154:O166)</f>
        <v>0</v>
      </c>
      <c r="P167" s="475">
        <f>SUM(P154:P166)</f>
        <v>23500</v>
      </c>
      <c r="Q167" s="476"/>
      <c r="R167" s="476"/>
      <c r="S167" s="476"/>
      <c r="T167" s="476"/>
      <c r="U167" s="478"/>
      <c r="V167" s="588"/>
      <c r="W167" s="474"/>
      <c r="X167" s="475">
        <f>SUM(X154:X166)</f>
        <v>35000</v>
      </c>
      <c r="Y167" s="475">
        <f>SUM(Y154:Y166)</f>
        <v>0</v>
      </c>
      <c r="Z167" s="475">
        <f>SUM(Z154:Z166)</f>
        <v>46500</v>
      </c>
      <c r="AA167" s="476"/>
      <c r="AB167" s="476"/>
      <c r="AC167" s="476"/>
      <c r="AD167" s="476"/>
      <c r="AE167" s="588"/>
      <c r="AF167" s="474"/>
      <c r="AG167" s="475">
        <f>SUM(AG154:AG166)</f>
        <v>47000</v>
      </c>
      <c r="AH167" s="475">
        <f>SUM(AH154:AH166)</f>
        <v>0</v>
      </c>
      <c r="AI167" s="475">
        <f>SUM(AI154:AI166)</f>
        <v>58000</v>
      </c>
      <c r="AJ167" s="476"/>
      <c r="AK167" s="476"/>
      <c r="AL167" s="476"/>
      <c r="AM167" s="476"/>
      <c r="AN167" s="475"/>
      <c r="AO167" s="476"/>
    </row>
    <row r="168" spans="1:41" x14ac:dyDescent="0.25">
      <c r="B168" s="106"/>
      <c r="C168" s="65"/>
      <c r="D168" s="66"/>
      <c r="E168" s="66"/>
      <c r="F168" s="66"/>
      <c r="G168" s="67"/>
      <c r="H168" s="67"/>
      <c r="I168" s="68"/>
      <c r="J168" s="67"/>
      <c r="K168" s="67"/>
      <c r="L168" s="584"/>
      <c r="M168" s="67"/>
      <c r="N168" s="66"/>
      <c r="O168" s="66"/>
      <c r="P168" s="66"/>
      <c r="Q168" s="67"/>
      <c r="R168" s="67"/>
      <c r="S168" s="67"/>
      <c r="T168" s="67"/>
      <c r="U168" s="67"/>
      <c r="V168" s="584"/>
      <c r="W168" s="67"/>
      <c r="X168" s="66"/>
      <c r="Y168" s="66"/>
      <c r="Z168" s="66"/>
      <c r="AA168" s="67"/>
      <c r="AB168" s="67"/>
      <c r="AC168" s="67"/>
      <c r="AD168" s="67"/>
      <c r="AE168" s="584"/>
      <c r="AF168" s="67"/>
      <c r="AG168" s="66"/>
      <c r="AH168" s="66"/>
      <c r="AI168" s="66"/>
      <c r="AJ168" s="67"/>
      <c r="AK168" s="67"/>
      <c r="AL168" s="67"/>
      <c r="AM168" s="67"/>
      <c r="AN168" s="777"/>
      <c r="AO168" s="123"/>
    </row>
    <row r="169" spans="1:41" x14ac:dyDescent="0.25">
      <c r="B169" s="107"/>
      <c r="C169" s="70"/>
      <c r="D169" s="71"/>
      <c r="E169" s="72"/>
      <c r="F169" s="73"/>
      <c r="G169" s="72"/>
      <c r="H169" s="73"/>
      <c r="I169" s="73"/>
      <c r="J169" s="73"/>
      <c r="K169" s="74"/>
      <c r="L169" s="585"/>
      <c r="M169" s="75" t="s">
        <v>42</v>
      </c>
      <c r="N169" s="76">
        <f>D182</f>
        <v>11500</v>
      </c>
      <c r="O169" s="76">
        <f>E182</f>
        <v>10</v>
      </c>
      <c r="P169" s="76">
        <f>F182</f>
        <v>11500</v>
      </c>
      <c r="Q169" s="72"/>
      <c r="R169" s="73"/>
      <c r="S169" s="73"/>
      <c r="T169" s="73"/>
      <c r="U169" s="74"/>
      <c r="V169" s="585"/>
      <c r="W169" s="75" t="s">
        <v>42</v>
      </c>
      <c r="X169" s="76">
        <f>N182</f>
        <v>23500</v>
      </c>
      <c r="Y169" s="76">
        <f>O182</f>
        <v>190</v>
      </c>
      <c r="Z169" s="76">
        <f>P182</f>
        <v>23500</v>
      </c>
      <c r="AA169" s="72"/>
      <c r="AB169" s="73"/>
      <c r="AC169" s="73"/>
      <c r="AD169" s="73"/>
      <c r="AE169" s="585"/>
      <c r="AF169" s="75" t="s">
        <v>42</v>
      </c>
      <c r="AG169" s="76">
        <f>X182</f>
        <v>35000</v>
      </c>
      <c r="AH169" s="76">
        <f>Y182</f>
        <v>190</v>
      </c>
      <c r="AI169" s="76">
        <f>Z182</f>
        <v>35000</v>
      </c>
      <c r="AJ169" s="72"/>
      <c r="AK169" s="73"/>
      <c r="AL169" s="73"/>
      <c r="AM169" s="73"/>
      <c r="AN169" s="776" t="s">
        <v>221</v>
      </c>
      <c r="AO169" s="183" t="s">
        <v>36</v>
      </c>
    </row>
    <row r="170" spans="1:41" x14ac:dyDescent="0.25">
      <c r="A170" s="97" t="s">
        <v>13</v>
      </c>
      <c r="B170" s="105">
        <v>60</v>
      </c>
      <c r="C170" s="77" t="s">
        <v>19</v>
      </c>
      <c r="D170" s="78">
        <v>1000</v>
      </c>
      <c r="E170" s="78">
        <v>10</v>
      </c>
      <c r="F170" s="78">
        <v>0</v>
      </c>
      <c r="G170" s="79" t="s">
        <v>38</v>
      </c>
      <c r="H170" s="79" t="s">
        <v>38</v>
      </c>
      <c r="I170" s="80" t="s">
        <v>38</v>
      </c>
      <c r="J170" s="79"/>
      <c r="K170" s="81"/>
      <c r="L170" s="585"/>
      <c r="M170" s="77" t="s">
        <v>19</v>
      </c>
      <c r="N170" s="78">
        <v>1000</v>
      </c>
      <c r="O170" s="78">
        <f>O171+10</f>
        <v>50</v>
      </c>
      <c r="P170" s="78">
        <v>0</v>
      </c>
      <c r="Q170" s="79" t="s">
        <v>38</v>
      </c>
      <c r="R170" s="79" t="s">
        <v>38</v>
      </c>
      <c r="S170" s="80" t="s">
        <v>38</v>
      </c>
      <c r="T170" s="79"/>
      <c r="U170" s="81"/>
      <c r="V170" s="585"/>
      <c r="W170" s="77" t="s">
        <v>19</v>
      </c>
      <c r="X170" s="78">
        <v>1000</v>
      </c>
      <c r="Y170" s="78">
        <v>0</v>
      </c>
      <c r="Z170" s="78">
        <v>11500</v>
      </c>
      <c r="AA170" s="79" t="s">
        <v>47</v>
      </c>
      <c r="AB170" s="79">
        <v>1808</v>
      </c>
      <c r="AC170" s="80">
        <v>44568</v>
      </c>
      <c r="AD170" s="651"/>
      <c r="AE170" s="585"/>
      <c r="AF170" s="77" t="s">
        <v>19</v>
      </c>
      <c r="AG170" s="78">
        <v>1000</v>
      </c>
      <c r="AH170" s="78"/>
      <c r="AI170" s="78">
        <v>11500</v>
      </c>
      <c r="AJ170" s="79" t="s">
        <v>47</v>
      </c>
      <c r="AK170" s="79">
        <v>3214</v>
      </c>
      <c r="AL170" s="80">
        <v>44929</v>
      </c>
      <c r="AM170" s="651"/>
      <c r="AN170" s="207">
        <f>AG182+AH182-AI182</f>
        <v>-310</v>
      </c>
      <c r="AO170" s="178" t="s">
        <v>976</v>
      </c>
    </row>
    <row r="171" spans="1:41" ht="21" customHeight="1" x14ac:dyDescent="0.25">
      <c r="A171" s="120"/>
      <c r="B171" s="904" t="s">
        <v>148</v>
      </c>
      <c r="C171" s="77" t="s">
        <v>20</v>
      </c>
      <c r="D171" s="78">
        <v>1000</v>
      </c>
      <c r="E171" s="78">
        <v>0</v>
      </c>
      <c r="F171" s="78">
        <v>11500</v>
      </c>
      <c r="G171" s="79" t="s">
        <v>38</v>
      </c>
      <c r="H171" s="79">
        <v>97</v>
      </c>
      <c r="I171" s="80">
        <v>43887</v>
      </c>
      <c r="J171" s="79"/>
      <c r="K171" s="81"/>
      <c r="L171" s="585"/>
      <c r="M171" s="77" t="s">
        <v>20</v>
      </c>
      <c r="N171" s="78">
        <v>1000</v>
      </c>
      <c r="O171" s="78">
        <f>O172+10</f>
        <v>40</v>
      </c>
      <c r="P171" s="78">
        <v>0</v>
      </c>
      <c r="Q171" s="79" t="s">
        <v>38</v>
      </c>
      <c r="R171" s="79" t="s">
        <v>38</v>
      </c>
      <c r="S171" s="80" t="s">
        <v>38</v>
      </c>
      <c r="T171" s="79"/>
      <c r="U171" s="81"/>
      <c r="V171" s="585"/>
      <c r="W171" s="77" t="s">
        <v>20</v>
      </c>
      <c r="X171" s="78">
        <v>1000</v>
      </c>
      <c r="Y171" s="78">
        <v>0</v>
      </c>
      <c r="Z171" s="78">
        <v>0</v>
      </c>
      <c r="AA171" s="79" t="s">
        <v>38</v>
      </c>
      <c r="AB171" s="79" t="s">
        <v>38</v>
      </c>
      <c r="AC171" s="80" t="s">
        <v>38</v>
      </c>
      <c r="AD171" s="558"/>
      <c r="AE171" s="585"/>
      <c r="AF171" s="77" t="s">
        <v>20</v>
      </c>
      <c r="AG171" s="78">
        <v>1000</v>
      </c>
      <c r="AH171" s="78"/>
      <c r="AI171" s="78"/>
      <c r="AJ171" s="79"/>
      <c r="AK171" s="79"/>
      <c r="AL171" s="80"/>
      <c r="AM171" s="558"/>
      <c r="AN171" s="180"/>
      <c r="AO171" s="179"/>
    </row>
    <row r="172" spans="1:41" x14ac:dyDescent="0.25">
      <c r="A172" s="120"/>
      <c r="B172" s="904"/>
      <c r="C172" s="77" t="s">
        <v>21</v>
      </c>
      <c r="D172" s="78">
        <v>1000</v>
      </c>
      <c r="E172" s="78">
        <v>0</v>
      </c>
      <c r="F172" s="78">
        <v>0</v>
      </c>
      <c r="G172" s="79" t="s">
        <v>38</v>
      </c>
      <c r="H172" s="79" t="s">
        <v>38</v>
      </c>
      <c r="I172" s="80" t="s">
        <v>38</v>
      </c>
      <c r="J172" s="79"/>
      <c r="K172" s="81"/>
      <c r="L172" s="585"/>
      <c r="M172" s="77" t="s">
        <v>21</v>
      </c>
      <c r="N172" s="78">
        <v>1000</v>
      </c>
      <c r="O172" s="78">
        <f>O173+10</f>
        <v>30</v>
      </c>
      <c r="P172" s="78">
        <v>0</v>
      </c>
      <c r="Q172" s="79" t="s">
        <v>38</v>
      </c>
      <c r="R172" s="79" t="s">
        <v>38</v>
      </c>
      <c r="S172" s="80" t="s">
        <v>38</v>
      </c>
      <c r="T172" s="79"/>
      <c r="U172" s="81"/>
      <c r="V172" s="585"/>
      <c r="W172" s="77" t="s">
        <v>21</v>
      </c>
      <c r="X172" s="78">
        <v>1000</v>
      </c>
      <c r="Y172" s="78">
        <v>0</v>
      </c>
      <c r="Z172" s="78">
        <v>0</v>
      </c>
      <c r="AA172" s="79" t="s">
        <v>38</v>
      </c>
      <c r="AB172" s="79" t="s">
        <v>38</v>
      </c>
      <c r="AC172" s="80" t="s">
        <v>38</v>
      </c>
      <c r="AD172" s="558"/>
      <c r="AE172" s="585"/>
      <c r="AF172" s="77" t="s">
        <v>21</v>
      </c>
      <c r="AG172" s="78">
        <v>1000</v>
      </c>
      <c r="AH172" s="78"/>
      <c r="AI172" s="78"/>
      <c r="AJ172" s="79"/>
      <c r="AK172" s="79"/>
      <c r="AL172" s="80"/>
      <c r="AM172" s="558"/>
      <c r="AN172" s="180"/>
      <c r="AO172" s="179" t="s">
        <v>985</v>
      </c>
    </row>
    <row r="173" spans="1:41" x14ac:dyDescent="0.25">
      <c r="A173" s="120"/>
      <c r="B173" s="904"/>
      <c r="C173" s="77" t="s">
        <v>22</v>
      </c>
      <c r="D173" s="78">
        <v>1000</v>
      </c>
      <c r="E173" s="78">
        <v>0</v>
      </c>
      <c r="F173" s="78">
        <v>0</v>
      </c>
      <c r="G173" s="79" t="s">
        <v>38</v>
      </c>
      <c r="H173" s="79" t="s">
        <v>38</v>
      </c>
      <c r="I173" s="80" t="s">
        <v>38</v>
      </c>
      <c r="J173" s="79"/>
      <c r="K173" s="81"/>
      <c r="L173" s="585"/>
      <c r="M173" s="77" t="s">
        <v>22</v>
      </c>
      <c r="N173" s="78">
        <v>1000</v>
      </c>
      <c r="O173" s="78">
        <f>O174+10</f>
        <v>20</v>
      </c>
      <c r="P173" s="78">
        <v>0</v>
      </c>
      <c r="Q173" s="79" t="s">
        <v>38</v>
      </c>
      <c r="R173" s="79" t="s">
        <v>38</v>
      </c>
      <c r="S173" s="80" t="s">
        <v>38</v>
      </c>
      <c r="T173" s="79"/>
      <c r="U173" s="81"/>
      <c r="V173" s="585"/>
      <c r="W173" s="77" t="s">
        <v>22</v>
      </c>
      <c r="X173" s="78">
        <v>1000</v>
      </c>
      <c r="Y173" s="78">
        <v>0</v>
      </c>
      <c r="Z173" s="78">
        <v>0</v>
      </c>
      <c r="AA173" s="79" t="s">
        <v>38</v>
      </c>
      <c r="AB173" s="79" t="s">
        <v>38</v>
      </c>
      <c r="AC173" s="80" t="s">
        <v>38</v>
      </c>
      <c r="AD173" s="558"/>
      <c r="AE173" s="585"/>
      <c r="AF173" s="77" t="s">
        <v>22</v>
      </c>
      <c r="AG173" s="78">
        <v>1000</v>
      </c>
      <c r="AH173" s="78"/>
      <c r="AI173" s="78"/>
      <c r="AJ173" s="79"/>
      <c r="AK173" s="79"/>
      <c r="AL173" s="80"/>
      <c r="AM173" s="558"/>
      <c r="AN173" s="180"/>
      <c r="AO173" s="179"/>
    </row>
    <row r="174" spans="1:41" x14ac:dyDescent="0.25">
      <c r="A174" s="120"/>
      <c r="B174" s="904"/>
      <c r="C174" s="77" t="s">
        <v>23</v>
      </c>
      <c r="D174" s="78">
        <v>1000</v>
      </c>
      <c r="E174" s="78">
        <v>0</v>
      </c>
      <c r="F174" s="78">
        <v>0</v>
      </c>
      <c r="G174" s="79" t="s">
        <v>38</v>
      </c>
      <c r="H174" s="79" t="s">
        <v>38</v>
      </c>
      <c r="I174" s="80" t="s">
        <v>38</v>
      </c>
      <c r="J174" s="79"/>
      <c r="K174" s="81"/>
      <c r="L174" s="585"/>
      <c r="M174" s="77" t="s">
        <v>23</v>
      </c>
      <c r="N174" s="78">
        <v>1000</v>
      </c>
      <c r="O174" s="78">
        <f>O175+10</f>
        <v>10</v>
      </c>
      <c r="P174" s="78">
        <v>0</v>
      </c>
      <c r="Q174" s="79" t="s">
        <v>38</v>
      </c>
      <c r="R174" s="79" t="s">
        <v>38</v>
      </c>
      <c r="S174" s="80" t="s">
        <v>38</v>
      </c>
      <c r="T174" s="79"/>
      <c r="U174" s="81"/>
      <c r="V174" s="585"/>
      <c r="W174" s="77" t="s">
        <v>23</v>
      </c>
      <c r="X174" s="78">
        <v>1000</v>
      </c>
      <c r="Y174" s="78">
        <v>0</v>
      </c>
      <c r="Z174" s="78">
        <v>0</v>
      </c>
      <c r="AA174" s="79" t="s">
        <v>38</v>
      </c>
      <c r="AB174" s="79" t="s">
        <v>38</v>
      </c>
      <c r="AC174" s="80" t="s">
        <v>38</v>
      </c>
      <c r="AD174" s="558"/>
      <c r="AE174" s="585"/>
      <c r="AF174" s="77" t="s">
        <v>23</v>
      </c>
      <c r="AG174" s="78">
        <v>1000</v>
      </c>
      <c r="AH174" s="78"/>
      <c r="AI174" s="78"/>
      <c r="AJ174" s="79"/>
      <c r="AK174" s="79"/>
      <c r="AL174" s="80"/>
      <c r="AM174" s="558"/>
      <c r="AN174" s="180"/>
      <c r="AO174" s="179"/>
    </row>
    <row r="175" spans="1:41" x14ac:dyDescent="0.25">
      <c r="A175" s="120"/>
      <c r="B175" s="904"/>
      <c r="C175" s="77" t="s">
        <v>24</v>
      </c>
      <c r="D175" s="78">
        <v>1000</v>
      </c>
      <c r="E175" s="78">
        <v>0</v>
      </c>
      <c r="F175" s="78">
        <v>0</v>
      </c>
      <c r="G175" s="79" t="s">
        <v>38</v>
      </c>
      <c r="H175" s="79" t="s">
        <v>38</v>
      </c>
      <c r="I175" s="80" t="s">
        <v>38</v>
      </c>
      <c r="J175" s="79"/>
      <c r="K175" s="81"/>
      <c r="L175" s="585"/>
      <c r="M175" s="77" t="s">
        <v>24</v>
      </c>
      <c r="N175" s="78">
        <v>1000</v>
      </c>
      <c r="O175" s="78">
        <v>0</v>
      </c>
      <c r="P175" s="78">
        <v>6000</v>
      </c>
      <c r="Q175" s="79" t="s">
        <v>38</v>
      </c>
      <c r="R175" s="79">
        <v>1056</v>
      </c>
      <c r="S175" s="80">
        <v>44361</v>
      </c>
      <c r="T175" s="79"/>
      <c r="U175" s="81"/>
      <c r="V175" s="585"/>
      <c r="W175" s="77" t="s">
        <v>24</v>
      </c>
      <c r="X175" s="78">
        <v>1000</v>
      </c>
      <c r="Y175" s="78">
        <v>0</v>
      </c>
      <c r="Z175" s="78">
        <v>0</v>
      </c>
      <c r="AA175" s="79" t="s">
        <v>38</v>
      </c>
      <c r="AB175" s="79" t="s">
        <v>38</v>
      </c>
      <c r="AC175" s="80" t="s">
        <v>38</v>
      </c>
      <c r="AD175" s="558"/>
      <c r="AE175" s="585"/>
      <c r="AF175" s="77" t="s">
        <v>24</v>
      </c>
      <c r="AG175" s="78">
        <v>1000</v>
      </c>
      <c r="AH175" s="78"/>
      <c r="AI175" s="78"/>
      <c r="AJ175" s="79"/>
      <c r="AK175" s="79"/>
      <c r="AL175" s="80"/>
      <c r="AM175" s="558"/>
      <c r="AN175" s="180"/>
      <c r="AO175" s="179"/>
    </row>
    <row r="176" spans="1:41" x14ac:dyDescent="0.25">
      <c r="A176" s="120"/>
      <c r="B176" s="904"/>
      <c r="C176" s="77" t="s">
        <v>25</v>
      </c>
      <c r="D176" s="78">
        <v>1000</v>
      </c>
      <c r="E176" s="78">
        <v>0</v>
      </c>
      <c r="F176" s="78">
        <v>0</v>
      </c>
      <c r="G176" s="79" t="s">
        <v>38</v>
      </c>
      <c r="H176" s="79" t="s">
        <v>38</v>
      </c>
      <c r="I176" s="80" t="s">
        <v>38</v>
      </c>
      <c r="J176" s="79"/>
      <c r="K176" s="81"/>
      <c r="L176" s="585"/>
      <c r="M176" s="77" t="s">
        <v>25</v>
      </c>
      <c r="N176" s="78">
        <v>1000</v>
      </c>
      <c r="O176" s="78">
        <f>O177+10</f>
        <v>20</v>
      </c>
      <c r="P176" s="78">
        <v>0</v>
      </c>
      <c r="Q176" s="79" t="s">
        <v>38</v>
      </c>
      <c r="R176" s="79" t="s">
        <v>38</v>
      </c>
      <c r="S176" s="80" t="s">
        <v>38</v>
      </c>
      <c r="T176" s="79"/>
      <c r="U176" s="81"/>
      <c r="V176" s="585"/>
      <c r="W176" s="77" t="s">
        <v>25</v>
      </c>
      <c r="X176" s="78">
        <v>1000</v>
      </c>
      <c r="Y176" s="78">
        <v>0</v>
      </c>
      <c r="Z176" s="78">
        <v>0</v>
      </c>
      <c r="AA176" s="79" t="s">
        <v>38</v>
      </c>
      <c r="AB176" s="79" t="s">
        <v>38</v>
      </c>
      <c r="AC176" s="80" t="s">
        <v>38</v>
      </c>
      <c r="AD176" s="558"/>
      <c r="AE176" s="585"/>
      <c r="AF176" s="77" t="s">
        <v>25</v>
      </c>
      <c r="AG176" s="78">
        <v>1000</v>
      </c>
      <c r="AH176" s="78"/>
      <c r="AI176" s="78"/>
      <c r="AJ176" s="79"/>
      <c r="AK176" s="79"/>
      <c r="AL176" s="80"/>
      <c r="AM176" s="558"/>
      <c r="AN176" s="180"/>
      <c r="AO176" s="179"/>
    </row>
    <row r="177" spans="1:41" x14ac:dyDescent="0.25">
      <c r="A177" s="120"/>
      <c r="B177" s="904"/>
      <c r="C177" s="77" t="s">
        <v>26</v>
      </c>
      <c r="D177" s="78">
        <v>1000</v>
      </c>
      <c r="E177" s="78">
        <v>0</v>
      </c>
      <c r="F177" s="78">
        <v>0</v>
      </c>
      <c r="G177" s="79" t="s">
        <v>38</v>
      </c>
      <c r="H177" s="79" t="s">
        <v>38</v>
      </c>
      <c r="I177" s="80" t="s">
        <v>38</v>
      </c>
      <c r="J177" s="79"/>
      <c r="K177" s="81"/>
      <c r="L177" s="585"/>
      <c r="M177" s="77" t="s">
        <v>26</v>
      </c>
      <c r="N177" s="78">
        <v>1000</v>
      </c>
      <c r="O177" s="78">
        <f>O178+10</f>
        <v>10</v>
      </c>
      <c r="P177" s="78">
        <v>0</v>
      </c>
      <c r="Q177" s="79" t="s">
        <v>38</v>
      </c>
      <c r="R177" s="79" t="s">
        <v>38</v>
      </c>
      <c r="S177" s="80" t="s">
        <v>38</v>
      </c>
      <c r="T177" s="79"/>
      <c r="U177" s="81"/>
      <c r="V177" s="585"/>
      <c r="W177" s="77" t="s">
        <v>26</v>
      </c>
      <c r="X177" s="78">
        <v>1000</v>
      </c>
      <c r="Y177" s="78">
        <v>0</v>
      </c>
      <c r="Z177" s="78">
        <v>0</v>
      </c>
      <c r="AA177" s="79" t="s">
        <v>38</v>
      </c>
      <c r="AB177" s="79" t="s">
        <v>38</v>
      </c>
      <c r="AC177" s="80" t="s">
        <v>38</v>
      </c>
      <c r="AD177" s="558"/>
      <c r="AE177" s="585"/>
      <c r="AF177" s="77" t="s">
        <v>26</v>
      </c>
      <c r="AG177" s="78">
        <v>1000</v>
      </c>
      <c r="AH177" s="78"/>
      <c r="AI177" s="78"/>
      <c r="AJ177" s="79"/>
      <c r="AK177" s="79"/>
      <c r="AL177" s="80"/>
      <c r="AM177" s="558"/>
      <c r="AN177" s="180"/>
      <c r="AO177" s="179"/>
    </row>
    <row r="178" spans="1:41" x14ac:dyDescent="0.25">
      <c r="A178" s="120"/>
      <c r="B178" s="904"/>
      <c r="C178" s="77" t="s">
        <v>27</v>
      </c>
      <c r="D178" s="78">
        <v>1000</v>
      </c>
      <c r="E178" s="78">
        <v>0</v>
      </c>
      <c r="F178" s="78">
        <v>0</v>
      </c>
      <c r="G178" s="79" t="s">
        <v>38</v>
      </c>
      <c r="H178" s="79" t="s">
        <v>38</v>
      </c>
      <c r="I178" s="80" t="s">
        <v>38</v>
      </c>
      <c r="J178" s="79"/>
      <c r="K178" s="81"/>
      <c r="L178" s="585"/>
      <c r="M178" s="77" t="s">
        <v>27</v>
      </c>
      <c r="N178" s="78">
        <v>1000</v>
      </c>
      <c r="O178" s="78">
        <v>0</v>
      </c>
      <c r="P178" s="78">
        <v>6000</v>
      </c>
      <c r="Q178" s="79" t="s">
        <v>38</v>
      </c>
      <c r="R178" s="79">
        <v>1317</v>
      </c>
      <c r="S178" s="80">
        <v>44461</v>
      </c>
      <c r="T178" s="79"/>
      <c r="U178" s="81"/>
      <c r="V178" s="585"/>
      <c r="W178" s="77" t="s">
        <v>27</v>
      </c>
      <c r="X178" s="78">
        <v>1000</v>
      </c>
      <c r="Y178" s="78">
        <v>0</v>
      </c>
      <c r="Z178" s="78">
        <v>0</v>
      </c>
      <c r="AA178" s="79" t="s">
        <v>38</v>
      </c>
      <c r="AB178" s="79" t="s">
        <v>38</v>
      </c>
      <c r="AC178" s="80" t="s">
        <v>38</v>
      </c>
      <c r="AD178" s="558"/>
      <c r="AE178" s="585"/>
      <c r="AF178" s="77" t="s">
        <v>27</v>
      </c>
      <c r="AG178" s="78">
        <v>1000</v>
      </c>
      <c r="AH178" s="78"/>
      <c r="AI178" s="78"/>
      <c r="AJ178" s="79"/>
      <c r="AK178" s="79"/>
      <c r="AL178" s="80"/>
      <c r="AM178" s="558"/>
      <c r="AN178" s="180"/>
      <c r="AO178" s="179"/>
    </row>
    <row r="179" spans="1:41" x14ac:dyDescent="0.25">
      <c r="A179" s="120"/>
      <c r="B179" s="904"/>
      <c r="C179" s="77" t="s">
        <v>28</v>
      </c>
      <c r="D179" s="78">
        <v>1000</v>
      </c>
      <c r="E179" s="78">
        <v>0</v>
      </c>
      <c r="F179" s="78">
        <v>0</v>
      </c>
      <c r="G179" s="79" t="s">
        <v>38</v>
      </c>
      <c r="H179" s="79" t="s">
        <v>38</v>
      </c>
      <c r="I179" s="80" t="s">
        <v>38</v>
      </c>
      <c r="J179" s="79"/>
      <c r="K179" s="81"/>
      <c r="L179" s="585"/>
      <c r="M179" s="77" t="s">
        <v>28</v>
      </c>
      <c r="N179" s="78">
        <v>1000</v>
      </c>
      <c r="O179" s="78">
        <v>0</v>
      </c>
      <c r="P179" s="78">
        <v>0</v>
      </c>
      <c r="Q179" s="79" t="s">
        <v>38</v>
      </c>
      <c r="R179" s="79" t="s">
        <v>38</v>
      </c>
      <c r="S179" s="80" t="s">
        <v>38</v>
      </c>
      <c r="T179" s="79"/>
      <c r="U179" s="81"/>
      <c r="V179" s="585"/>
      <c r="W179" s="77" t="s">
        <v>28</v>
      </c>
      <c r="X179" s="78">
        <v>1000</v>
      </c>
      <c r="Y179" s="78">
        <v>0</v>
      </c>
      <c r="Z179" s="78">
        <v>0</v>
      </c>
      <c r="AA179" s="79" t="s">
        <v>38</v>
      </c>
      <c r="AB179" s="79" t="s">
        <v>38</v>
      </c>
      <c r="AC179" s="80" t="s">
        <v>38</v>
      </c>
      <c r="AD179" s="558"/>
      <c r="AE179" s="585"/>
      <c r="AF179" s="77" t="s">
        <v>28</v>
      </c>
      <c r="AG179" s="78">
        <v>1000</v>
      </c>
      <c r="AH179" s="78"/>
      <c r="AI179" s="78"/>
      <c r="AJ179" s="79"/>
      <c r="AK179" s="79"/>
      <c r="AL179" s="80"/>
      <c r="AM179" s="558"/>
      <c r="AN179" s="180"/>
      <c r="AO179" s="179"/>
    </row>
    <row r="180" spans="1:41" x14ac:dyDescent="0.25">
      <c r="A180" s="120"/>
      <c r="B180" s="904"/>
      <c r="C180" s="77" t="s">
        <v>29</v>
      </c>
      <c r="D180" s="78">
        <v>1000</v>
      </c>
      <c r="E180" s="78">
        <v>0</v>
      </c>
      <c r="F180" s="78">
        <v>0</v>
      </c>
      <c r="G180" s="79" t="s">
        <v>38</v>
      </c>
      <c r="H180" s="79" t="s">
        <v>38</v>
      </c>
      <c r="I180" s="80" t="s">
        <v>38</v>
      </c>
      <c r="J180" s="79"/>
      <c r="K180" s="81"/>
      <c r="L180" s="586"/>
      <c r="M180" s="77" t="s">
        <v>29</v>
      </c>
      <c r="N180" s="78">
        <v>1000</v>
      </c>
      <c r="O180" s="78">
        <v>0</v>
      </c>
      <c r="P180" s="78">
        <v>0</v>
      </c>
      <c r="Q180" s="79" t="s">
        <v>38</v>
      </c>
      <c r="R180" s="79" t="s">
        <v>38</v>
      </c>
      <c r="S180" s="80" t="s">
        <v>38</v>
      </c>
      <c r="T180" s="79"/>
      <c r="U180" s="81"/>
      <c r="V180" s="586"/>
      <c r="W180" s="77" t="s">
        <v>29</v>
      </c>
      <c r="X180" s="78">
        <v>1000</v>
      </c>
      <c r="Y180" s="78">
        <v>0</v>
      </c>
      <c r="Z180" s="78">
        <v>0</v>
      </c>
      <c r="AA180" s="79" t="s">
        <v>38</v>
      </c>
      <c r="AB180" s="79" t="s">
        <v>38</v>
      </c>
      <c r="AC180" s="80" t="s">
        <v>38</v>
      </c>
      <c r="AD180" s="558"/>
      <c r="AE180" s="586"/>
      <c r="AF180" s="77" t="s">
        <v>29</v>
      </c>
      <c r="AG180" s="78">
        <v>1000</v>
      </c>
      <c r="AH180" s="78"/>
      <c r="AI180" s="78"/>
      <c r="AJ180" s="79"/>
      <c r="AK180" s="79"/>
      <c r="AL180" s="80"/>
      <c r="AM180" s="558"/>
      <c r="AN180" s="180"/>
      <c r="AO180" s="179"/>
    </row>
    <row r="181" spans="1:41" x14ac:dyDescent="0.25">
      <c r="A181" s="120"/>
      <c r="B181" s="904"/>
      <c r="C181" s="83" t="s">
        <v>30</v>
      </c>
      <c r="D181" s="42">
        <v>500</v>
      </c>
      <c r="E181" s="78">
        <v>0</v>
      </c>
      <c r="F181" s="78">
        <v>0</v>
      </c>
      <c r="G181" s="79" t="s">
        <v>38</v>
      </c>
      <c r="H181" s="79" t="s">
        <v>38</v>
      </c>
      <c r="I181" s="80" t="s">
        <v>38</v>
      </c>
      <c r="J181" s="85"/>
      <c r="K181" s="86"/>
      <c r="L181" s="587"/>
      <c r="M181" s="83" t="s">
        <v>30</v>
      </c>
      <c r="N181" s="84">
        <v>1000</v>
      </c>
      <c r="O181" s="78">
        <v>0</v>
      </c>
      <c r="P181" s="78">
        <v>0</v>
      </c>
      <c r="Q181" s="79" t="s">
        <v>38</v>
      </c>
      <c r="R181" s="79" t="s">
        <v>38</v>
      </c>
      <c r="S181" s="80" t="s">
        <v>38</v>
      </c>
      <c r="T181" s="79"/>
      <c r="U181" s="81"/>
      <c r="V181" s="587"/>
      <c r="W181" s="83" t="s">
        <v>30</v>
      </c>
      <c r="X181" s="48">
        <v>500</v>
      </c>
      <c r="Y181" s="78">
        <v>0</v>
      </c>
      <c r="Z181" s="78">
        <v>0</v>
      </c>
      <c r="AA181" s="79" t="s">
        <v>38</v>
      </c>
      <c r="AB181" s="79" t="s">
        <v>38</v>
      </c>
      <c r="AC181" s="80" t="s">
        <v>38</v>
      </c>
      <c r="AD181" s="558"/>
      <c r="AE181" s="587"/>
      <c r="AF181" s="83" t="s">
        <v>30</v>
      </c>
      <c r="AG181" s="48"/>
      <c r="AH181" s="78"/>
      <c r="AI181" s="78"/>
      <c r="AJ181" s="79"/>
      <c r="AK181" s="79"/>
      <c r="AL181" s="80"/>
      <c r="AM181" s="558"/>
      <c r="AN181" s="181"/>
      <c r="AO181" s="182"/>
    </row>
    <row r="182" spans="1:41" x14ac:dyDescent="0.25">
      <c r="A182" s="121"/>
      <c r="B182" s="905"/>
      <c r="C182" s="89"/>
      <c r="D182" s="90">
        <f>SUM(D170:D181)</f>
        <v>11500</v>
      </c>
      <c r="E182" s="90">
        <f>SUM(E170:E181)</f>
        <v>10</v>
      </c>
      <c r="F182" s="90">
        <f>SUM(F170:F181)</f>
        <v>11500</v>
      </c>
      <c r="G182" s="91"/>
      <c r="H182" s="91"/>
      <c r="I182" s="92"/>
      <c r="J182" s="91"/>
      <c r="K182" s="93"/>
      <c r="L182" s="588"/>
      <c r="M182" s="89"/>
      <c r="N182" s="90">
        <f>SUM(N169:N181)</f>
        <v>23500</v>
      </c>
      <c r="O182" s="90">
        <f>SUM(O169:O181)</f>
        <v>190</v>
      </c>
      <c r="P182" s="90">
        <f>SUM(P169:P181)</f>
        <v>23500</v>
      </c>
      <c r="Q182" s="91"/>
      <c r="R182" s="91"/>
      <c r="S182" s="91"/>
      <c r="T182" s="91"/>
      <c r="U182" s="93"/>
      <c r="V182" s="588"/>
      <c r="W182" s="89"/>
      <c r="X182" s="90">
        <f>SUM(X169:X181)</f>
        <v>35000</v>
      </c>
      <c r="Y182" s="90">
        <f>SUM(Y169:Y181)</f>
        <v>190</v>
      </c>
      <c r="Z182" s="90">
        <f>SUM(Z169:Z181)</f>
        <v>35000</v>
      </c>
      <c r="AA182" s="91"/>
      <c r="AB182" s="91"/>
      <c r="AC182" s="91"/>
      <c r="AD182" s="91"/>
      <c r="AE182" s="588"/>
      <c r="AF182" s="89"/>
      <c r="AG182" s="90">
        <f>SUM(AG169:AG181)</f>
        <v>46000</v>
      </c>
      <c r="AH182" s="90">
        <f>SUM(AH169:AH181)</f>
        <v>190</v>
      </c>
      <c r="AI182" s="90">
        <f>SUM(AI169:AI181)</f>
        <v>46500</v>
      </c>
      <c r="AJ182" s="91"/>
      <c r="AK182" s="91"/>
      <c r="AL182" s="91"/>
      <c r="AM182" s="91"/>
      <c r="AN182" s="90"/>
      <c r="AO182" s="91"/>
    </row>
    <row r="183" spans="1:41" x14ac:dyDescent="0.25">
      <c r="B183" s="106"/>
      <c r="C183" s="65"/>
      <c r="D183" s="66"/>
      <c r="E183" s="66"/>
      <c r="F183" s="66"/>
      <c r="G183" s="67"/>
      <c r="H183" s="67"/>
      <c r="I183" s="68"/>
      <c r="J183" s="67"/>
      <c r="K183" s="67"/>
      <c r="L183" s="584"/>
      <c r="M183" s="67"/>
      <c r="N183" s="66"/>
      <c r="O183" s="66"/>
      <c r="P183" s="66"/>
      <c r="Q183" s="67"/>
      <c r="R183" s="67"/>
      <c r="S183" s="67"/>
      <c r="T183" s="67"/>
      <c r="U183" s="67"/>
      <c r="V183" s="584"/>
      <c r="W183" s="67"/>
      <c r="X183" s="66"/>
      <c r="Y183" s="66"/>
      <c r="Z183" s="66"/>
      <c r="AA183" s="67"/>
      <c r="AB183" s="67"/>
      <c r="AC183" s="67"/>
      <c r="AD183" s="67"/>
      <c r="AE183" s="584"/>
      <c r="AF183" s="67"/>
      <c r="AG183" s="66"/>
      <c r="AH183" s="66"/>
      <c r="AI183" s="66"/>
      <c r="AJ183" s="67"/>
      <c r="AK183" s="67"/>
      <c r="AL183" s="67"/>
      <c r="AM183" s="67"/>
      <c r="AN183" s="777"/>
      <c r="AO183" s="123"/>
    </row>
    <row r="184" spans="1:41" x14ac:dyDescent="0.25">
      <c r="B184" s="107"/>
      <c r="C184" s="70"/>
      <c r="D184" s="71"/>
      <c r="E184" s="72"/>
      <c r="F184" s="73"/>
      <c r="G184" s="72"/>
      <c r="H184" s="73"/>
      <c r="I184" s="73"/>
      <c r="J184" s="73"/>
      <c r="K184" s="74"/>
      <c r="L184" s="585"/>
      <c r="M184" s="75" t="s">
        <v>42</v>
      </c>
      <c r="N184" s="76">
        <f>D197</f>
        <v>12000</v>
      </c>
      <c r="O184" s="76">
        <f>E197</f>
        <v>120</v>
      </c>
      <c r="P184" s="76">
        <f>F197</f>
        <v>12000</v>
      </c>
      <c r="Q184" s="72"/>
      <c r="R184" s="73"/>
      <c r="S184" s="73"/>
      <c r="T184" s="73"/>
      <c r="U184" s="74"/>
      <c r="V184" s="585"/>
      <c r="W184" s="75" t="s">
        <v>42</v>
      </c>
      <c r="X184" s="76">
        <f>N197</f>
        <v>24000</v>
      </c>
      <c r="Y184" s="76">
        <f>O197</f>
        <v>330</v>
      </c>
      <c r="Z184" s="76">
        <f>P197</f>
        <v>21000</v>
      </c>
      <c r="AA184" s="72"/>
      <c r="AB184" s="73"/>
      <c r="AC184" s="73"/>
      <c r="AD184" s="73"/>
      <c r="AE184" s="585"/>
      <c r="AF184" s="75" t="s">
        <v>42</v>
      </c>
      <c r="AG184" s="76">
        <f>X197</f>
        <v>36000</v>
      </c>
      <c r="AH184" s="76">
        <f>Y197</f>
        <v>360</v>
      </c>
      <c r="AI184" s="76">
        <f>Z197</f>
        <v>36000</v>
      </c>
      <c r="AJ184" s="72"/>
      <c r="AK184" s="73"/>
      <c r="AL184" s="73"/>
      <c r="AM184" s="73"/>
      <c r="AN184" s="776" t="s">
        <v>221</v>
      </c>
      <c r="AO184" s="183" t="s">
        <v>36</v>
      </c>
    </row>
    <row r="185" spans="1:41" x14ac:dyDescent="0.25">
      <c r="A185" s="97" t="s">
        <v>13</v>
      </c>
      <c r="B185" s="105">
        <v>61</v>
      </c>
      <c r="C185" s="77" t="s">
        <v>19</v>
      </c>
      <c r="D185" s="78">
        <v>1000</v>
      </c>
      <c r="E185" s="78">
        <f>E186+10</f>
        <v>20</v>
      </c>
      <c r="F185" s="78">
        <v>0</v>
      </c>
      <c r="G185" s="79" t="s">
        <v>38</v>
      </c>
      <c r="H185" s="79" t="s">
        <v>38</v>
      </c>
      <c r="I185" s="80" t="s">
        <v>38</v>
      </c>
      <c r="J185" s="79"/>
      <c r="K185" s="81"/>
      <c r="L185" s="585"/>
      <c r="M185" s="77" t="s">
        <v>19</v>
      </c>
      <c r="N185" s="78">
        <v>1000</v>
      </c>
      <c r="O185" s="78">
        <f>O186+10</f>
        <v>20</v>
      </c>
      <c r="P185" s="78">
        <v>0</v>
      </c>
      <c r="Q185" s="79" t="s">
        <v>38</v>
      </c>
      <c r="R185" s="79" t="s">
        <v>38</v>
      </c>
      <c r="S185" s="80" t="s">
        <v>38</v>
      </c>
      <c r="T185" s="79"/>
      <c r="U185" s="81"/>
      <c r="V185" s="585"/>
      <c r="W185" s="77" t="s">
        <v>19</v>
      </c>
      <c r="X185" s="78">
        <v>1000</v>
      </c>
      <c r="Y185" s="78">
        <f>Y186+10</f>
        <v>20</v>
      </c>
      <c r="Z185" s="78">
        <v>0</v>
      </c>
      <c r="AA185" s="79" t="s">
        <v>38</v>
      </c>
      <c r="AB185" s="79" t="s">
        <v>38</v>
      </c>
      <c r="AC185" s="80" t="s">
        <v>38</v>
      </c>
      <c r="AD185" s="651"/>
      <c r="AE185" s="585"/>
      <c r="AF185" s="77" t="s">
        <v>19</v>
      </c>
      <c r="AG185" s="78">
        <v>1000</v>
      </c>
      <c r="AH185" s="78"/>
      <c r="AI185" s="78">
        <v>1000</v>
      </c>
      <c r="AJ185" s="79" t="s">
        <v>47</v>
      </c>
      <c r="AK185" s="79">
        <v>3282</v>
      </c>
      <c r="AL185" s="80">
        <v>44934</v>
      </c>
      <c r="AM185" s="651"/>
      <c r="AN185" s="177">
        <f>AG197+AH197-AI197</f>
        <v>360</v>
      </c>
      <c r="AO185" s="178" t="s">
        <v>1028</v>
      </c>
    </row>
    <row r="186" spans="1:41" ht="21" customHeight="1" x14ac:dyDescent="0.25">
      <c r="A186" s="120"/>
      <c r="B186" s="904" t="s">
        <v>280</v>
      </c>
      <c r="C186" s="77" t="s">
        <v>20</v>
      </c>
      <c r="D186" s="78">
        <v>1000</v>
      </c>
      <c r="E186" s="78">
        <f>E187+10</f>
        <v>10</v>
      </c>
      <c r="F186" s="78">
        <v>0</v>
      </c>
      <c r="G186" s="79" t="s">
        <v>38</v>
      </c>
      <c r="H186" s="79" t="s">
        <v>38</v>
      </c>
      <c r="I186" s="80" t="s">
        <v>38</v>
      </c>
      <c r="J186" s="79"/>
      <c r="K186" s="81"/>
      <c r="L186" s="585"/>
      <c r="M186" s="77" t="s">
        <v>20</v>
      </c>
      <c r="N186" s="78">
        <v>1000</v>
      </c>
      <c r="O186" s="78">
        <f>O187+10</f>
        <v>10</v>
      </c>
      <c r="P186" s="78">
        <v>0</v>
      </c>
      <c r="Q186" s="79" t="s">
        <v>38</v>
      </c>
      <c r="R186" s="79" t="s">
        <v>38</v>
      </c>
      <c r="S186" s="80" t="s">
        <v>38</v>
      </c>
      <c r="T186" s="79"/>
      <c r="U186" s="81"/>
      <c r="V186" s="585"/>
      <c r="W186" s="77" t="s">
        <v>20</v>
      </c>
      <c r="X186" s="78">
        <v>1000</v>
      </c>
      <c r="Y186" s="78">
        <f>Y187+10</f>
        <v>10</v>
      </c>
      <c r="Z186" s="78">
        <v>0</v>
      </c>
      <c r="AA186" s="79" t="s">
        <v>38</v>
      </c>
      <c r="AB186" s="79" t="s">
        <v>38</v>
      </c>
      <c r="AC186" s="80" t="s">
        <v>38</v>
      </c>
      <c r="AD186" s="558"/>
      <c r="AE186" s="585"/>
      <c r="AF186" s="77" t="s">
        <v>20</v>
      </c>
      <c r="AG186" s="78">
        <v>1000</v>
      </c>
      <c r="AH186" s="78"/>
      <c r="AI186" s="78">
        <v>1000</v>
      </c>
      <c r="AJ186" s="79" t="s">
        <v>47</v>
      </c>
      <c r="AK186" s="79">
        <v>3402</v>
      </c>
      <c r="AL186" s="80">
        <v>44965</v>
      </c>
      <c r="AM186" s="558"/>
      <c r="AN186" s="180"/>
      <c r="AO186" s="179"/>
    </row>
    <row r="187" spans="1:41" x14ac:dyDescent="0.25">
      <c r="A187" s="120"/>
      <c r="B187" s="904"/>
      <c r="C187" s="77" t="s">
        <v>21</v>
      </c>
      <c r="D187" s="78">
        <v>1000</v>
      </c>
      <c r="E187" s="78">
        <v>0</v>
      </c>
      <c r="F187" s="78">
        <v>3000</v>
      </c>
      <c r="G187" s="79" t="s">
        <v>38</v>
      </c>
      <c r="H187" s="79">
        <v>138</v>
      </c>
      <c r="I187" s="80">
        <v>43903</v>
      </c>
      <c r="J187" s="79"/>
      <c r="K187" s="81"/>
      <c r="L187" s="585"/>
      <c r="M187" s="77" t="s">
        <v>21</v>
      </c>
      <c r="N187" s="78">
        <v>1000</v>
      </c>
      <c r="O187" s="78">
        <v>0</v>
      </c>
      <c r="P187" s="78">
        <v>3000</v>
      </c>
      <c r="Q187" s="79" t="s">
        <v>38</v>
      </c>
      <c r="R187" s="79">
        <v>918</v>
      </c>
      <c r="S187" s="80">
        <v>44284</v>
      </c>
      <c r="T187" s="79"/>
      <c r="U187" s="81"/>
      <c r="V187" s="585"/>
      <c r="W187" s="77" t="s">
        <v>21</v>
      </c>
      <c r="X187" s="78">
        <v>1000</v>
      </c>
      <c r="Y187" s="78">
        <v>0</v>
      </c>
      <c r="Z187" s="78">
        <v>6000</v>
      </c>
      <c r="AA187" s="79" t="s">
        <v>38</v>
      </c>
      <c r="AB187" s="79">
        <v>2134</v>
      </c>
      <c r="AC187" s="80">
        <v>44627</v>
      </c>
      <c r="AD187" s="558"/>
      <c r="AE187" s="585"/>
      <c r="AF187" s="77" t="s">
        <v>21</v>
      </c>
      <c r="AG187" s="78">
        <v>1000</v>
      </c>
      <c r="AH187" s="78"/>
      <c r="AI187" s="78">
        <v>1000</v>
      </c>
      <c r="AJ187" s="79" t="s">
        <v>47</v>
      </c>
      <c r="AK187" s="79">
        <v>3485</v>
      </c>
      <c r="AL187" s="80">
        <v>44993</v>
      </c>
      <c r="AM187" s="558"/>
      <c r="AN187" s="180"/>
      <c r="AO187" s="179"/>
    </row>
    <row r="188" spans="1:41" x14ac:dyDescent="0.25">
      <c r="A188" s="120"/>
      <c r="B188" s="904"/>
      <c r="C188" s="77" t="s">
        <v>22</v>
      </c>
      <c r="D188" s="78">
        <v>1000</v>
      </c>
      <c r="E188" s="78">
        <f>E189+10</f>
        <v>20</v>
      </c>
      <c r="F188" s="78">
        <v>0</v>
      </c>
      <c r="G188" s="79" t="s">
        <v>38</v>
      </c>
      <c r="H188" s="79" t="s">
        <v>38</v>
      </c>
      <c r="I188" s="80" t="s">
        <v>38</v>
      </c>
      <c r="J188" s="79"/>
      <c r="K188" s="81"/>
      <c r="L188" s="585"/>
      <c r="M188" s="77" t="s">
        <v>22</v>
      </c>
      <c r="N188" s="78">
        <v>1000</v>
      </c>
      <c r="O188" s="78">
        <f>O189+10</f>
        <v>20</v>
      </c>
      <c r="P188" s="78">
        <v>0</v>
      </c>
      <c r="Q188" s="79" t="s">
        <v>38</v>
      </c>
      <c r="R188" s="79" t="s">
        <v>38</v>
      </c>
      <c r="S188" s="80" t="s">
        <v>38</v>
      </c>
      <c r="T188" s="79"/>
      <c r="U188" s="81"/>
      <c r="V188" s="585"/>
      <c r="W188" s="77" t="s">
        <v>22</v>
      </c>
      <c r="X188" s="78">
        <v>1000</v>
      </c>
      <c r="Y188" s="78">
        <v>0</v>
      </c>
      <c r="Z188" s="78">
        <v>1000</v>
      </c>
      <c r="AA188" s="79" t="s">
        <v>38</v>
      </c>
      <c r="AB188" s="79">
        <v>2236</v>
      </c>
      <c r="AC188" s="80">
        <v>44659</v>
      </c>
      <c r="AD188" s="558"/>
      <c r="AE188" s="585"/>
      <c r="AF188" s="77" t="s">
        <v>22</v>
      </c>
      <c r="AG188" s="78">
        <v>1000</v>
      </c>
      <c r="AH188" s="78"/>
      <c r="AI188" s="78">
        <v>1000</v>
      </c>
      <c r="AJ188" s="79" t="s">
        <v>47</v>
      </c>
      <c r="AK188" s="79">
        <v>3626</v>
      </c>
      <c r="AL188" s="80">
        <v>45026</v>
      </c>
      <c r="AM188" s="558"/>
      <c r="AN188" s="180"/>
      <c r="AO188" s="179"/>
    </row>
    <row r="189" spans="1:41" x14ac:dyDescent="0.25">
      <c r="A189" s="120"/>
      <c r="B189" s="904"/>
      <c r="C189" s="77" t="s">
        <v>23</v>
      </c>
      <c r="D189" s="78">
        <v>1000</v>
      </c>
      <c r="E189" s="78">
        <f>E190+10</f>
        <v>10</v>
      </c>
      <c r="F189" s="78">
        <v>0</v>
      </c>
      <c r="G189" s="79" t="s">
        <v>38</v>
      </c>
      <c r="H189" s="79" t="s">
        <v>38</v>
      </c>
      <c r="I189" s="80" t="s">
        <v>38</v>
      </c>
      <c r="J189" s="79"/>
      <c r="K189" s="81"/>
      <c r="L189" s="585"/>
      <c r="M189" s="77" t="s">
        <v>23</v>
      </c>
      <c r="N189" s="78">
        <v>1000</v>
      </c>
      <c r="O189" s="78">
        <f>O190+10</f>
        <v>10</v>
      </c>
      <c r="P189" s="78">
        <v>0</v>
      </c>
      <c r="Q189" s="79" t="s">
        <v>38</v>
      </c>
      <c r="R189" s="79" t="s">
        <v>38</v>
      </c>
      <c r="S189" s="80" t="s">
        <v>38</v>
      </c>
      <c r="T189" s="79"/>
      <c r="U189" s="81"/>
      <c r="V189" s="585"/>
      <c r="W189" s="77" t="s">
        <v>23</v>
      </c>
      <c r="X189" s="78">
        <v>1000</v>
      </c>
      <c r="Y189" s="78">
        <v>0</v>
      </c>
      <c r="Z189" s="78">
        <v>1000</v>
      </c>
      <c r="AA189" s="79" t="s">
        <v>38</v>
      </c>
      <c r="AB189" s="79">
        <v>2308</v>
      </c>
      <c r="AC189" s="80">
        <v>44688</v>
      </c>
      <c r="AD189" s="558"/>
      <c r="AE189" s="585"/>
      <c r="AF189" s="77" t="s">
        <v>23</v>
      </c>
      <c r="AG189" s="78">
        <v>1000</v>
      </c>
      <c r="AH189" s="78"/>
      <c r="AI189" s="78">
        <v>1000</v>
      </c>
      <c r="AJ189" s="79" t="s">
        <v>47</v>
      </c>
      <c r="AK189" s="79">
        <v>3748</v>
      </c>
      <c r="AL189" s="80">
        <v>45054</v>
      </c>
      <c r="AM189" s="558"/>
      <c r="AN189" s="180"/>
      <c r="AO189" s="179" t="s">
        <v>845</v>
      </c>
    </row>
    <row r="190" spans="1:41" x14ac:dyDescent="0.25">
      <c r="A190" s="120"/>
      <c r="B190" s="904"/>
      <c r="C190" s="77" t="s">
        <v>24</v>
      </c>
      <c r="D190" s="78">
        <v>1000</v>
      </c>
      <c r="E190" s="78">
        <v>0</v>
      </c>
      <c r="F190" s="78">
        <v>3000</v>
      </c>
      <c r="G190" s="79" t="s">
        <v>38</v>
      </c>
      <c r="H190" s="79">
        <v>286</v>
      </c>
      <c r="I190" s="80">
        <v>43988</v>
      </c>
      <c r="J190" s="79"/>
      <c r="K190" s="81"/>
      <c r="L190" s="585"/>
      <c r="M190" s="77" t="s">
        <v>24</v>
      </c>
      <c r="N190" s="78">
        <v>1000</v>
      </c>
      <c r="O190" s="78">
        <v>0</v>
      </c>
      <c r="P190" s="78">
        <v>3000</v>
      </c>
      <c r="Q190" s="79" t="s">
        <v>38</v>
      </c>
      <c r="R190" s="79">
        <v>1079</v>
      </c>
      <c r="S190" s="80">
        <v>44373</v>
      </c>
      <c r="T190" s="79"/>
      <c r="U190" s="81"/>
      <c r="V190" s="585"/>
      <c r="W190" s="77" t="s">
        <v>24</v>
      </c>
      <c r="X190" s="78">
        <v>1000</v>
      </c>
      <c r="Y190" s="78">
        <v>0</v>
      </c>
      <c r="Z190" s="78">
        <v>1000</v>
      </c>
      <c r="AA190" s="79" t="s">
        <v>47</v>
      </c>
      <c r="AB190" s="79">
        <v>2395</v>
      </c>
      <c r="AC190" s="80">
        <v>44720</v>
      </c>
      <c r="AD190" s="558"/>
      <c r="AE190" s="585"/>
      <c r="AF190" s="77" t="s">
        <v>24</v>
      </c>
      <c r="AG190" s="78">
        <v>1000</v>
      </c>
      <c r="AH190" s="78"/>
      <c r="AI190" s="78">
        <v>1000</v>
      </c>
      <c r="AJ190" s="79" t="s">
        <v>47</v>
      </c>
      <c r="AK190" s="79">
        <v>3833</v>
      </c>
      <c r="AL190" s="80">
        <v>45085</v>
      </c>
      <c r="AM190" s="558"/>
      <c r="AN190" s="180"/>
      <c r="AO190" s="179"/>
    </row>
    <row r="191" spans="1:41" x14ac:dyDescent="0.25">
      <c r="A191" s="120"/>
      <c r="B191" s="904"/>
      <c r="C191" s="77" t="s">
        <v>25</v>
      </c>
      <c r="D191" s="78">
        <v>1000</v>
      </c>
      <c r="E191" s="78">
        <f>E192+10</f>
        <v>20</v>
      </c>
      <c r="F191" s="78">
        <v>0</v>
      </c>
      <c r="G191" s="79" t="s">
        <v>38</v>
      </c>
      <c r="H191" s="79" t="s">
        <v>38</v>
      </c>
      <c r="I191" s="80" t="s">
        <v>38</v>
      </c>
      <c r="J191" s="79"/>
      <c r="K191" s="81"/>
      <c r="L191" s="585"/>
      <c r="M191" s="77" t="s">
        <v>25</v>
      </c>
      <c r="N191" s="78">
        <v>1000</v>
      </c>
      <c r="O191" s="78">
        <f>O192+10</f>
        <v>20</v>
      </c>
      <c r="P191" s="78">
        <v>0</v>
      </c>
      <c r="Q191" s="79" t="s">
        <v>38</v>
      </c>
      <c r="R191" s="79" t="s">
        <v>38</v>
      </c>
      <c r="S191" s="80" t="s">
        <v>38</v>
      </c>
      <c r="T191" s="79"/>
      <c r="U191" s="81"/>
      <c r="V191" s="585"/>
      <c r="W191" s="77" t="s">
        <v>25</v>
      </c>
      <c r="X191" s="78">
        <v>1000</v>
      </c>
      <c r="Y191" s="78">
        <v>0</v>
      </c>
      <c r="Z191" s="78">
        <v>1000</v>
      </c>
      <c r="AA191" s="79" t="s">
        <v>47</v>
      </c>
      <c r="AB191" s="79">
        <v>2497</v>
      </c>
      <c r="AC191" s="80">
        <v>44748</v>
      </c>
      <c r="AD191" s="558"/>
      <c r="AE191" s="585"/>
      <c r="AF191" s="77" t="s">
        <v>25</v>
      </c>
      <c r="AG191" s="78">
        <v>1000</v>
      </c>
      <c r="AH191" s="78"/>
      <c r="AI191" s="78">
        <v>1000</v>
      </c>
      <c r="AJ191" s="79" t="s">
        <v>47</v>
      </c>
      <c r="AK191" s="79">
        <v>3951</v>
      </c>
      <c r="AL191" s="80">
        <v>45115</v>
      </c>
      <c r="AM191" s="558"/>
      <c r="AN191" s="180"/>
      <c r="AO191" s="179"/>
    </row>
    <row r="192" spans="1:41" x14ac:dyDescent="0.25">
      <c r="A192" s="120"/>
      <c r="B192" s="904"/>
      <c r="C192" s="77" t="s">
        <v>26</v>
      </c>
      <c r="D192" s="78">
        <v>1000</v>
      </c>
      <c r="E192" s="78">
        <f>E193+10</f>
        <v>10</v>
      </c>
      <c r="F192" s="78">
        <v>0</v>
      </c>
      <c r="G192" s="79" t="s">
        <v>38</v>
      </c>
      <c r="H192" s="79" t="s">
        <v>38</v>
      </c>
      <c r="I192" s="80" t="s">
        <v>38</v>
      </c>
      <c r="J192" s="79"/>
      <c r="K192" s="81"/>
      <c r="L192" s="585"/>
      <c r="M192" s="77" t="s">
        <v>26</v>
      </c>
      <c r="N192" s="78">
        <v>1000</v>
      </c>
      <c r="O192" s="78">
        <f>O193+10</f>
        <v>10</v>
      </c>
      <c r="P192" s="78">
        <v>0</v>
      </c>
      <c r="Q192" s="79" t="s">
        <v>38</v>
      </c>
      <c r="R192" s="79" t="s">
        <v>38</v>
      </c>
      <c r="S192" s="80" t="s">
        <v>38</v>
      </c>
      <c r="T192" s="79"/>
      <c r="U192" s="81"/>
      <c r="V192" s="585"/>
      <c r="W192" s="77" t="s">
        <v>26</v>
      </c>
      <c r="X192" s="78">
        <v>1000</v>
      </c>
      <c r="Y192" s="78">
        <v>0</v>
      </c>
      <c r="Z192" s="78">
        <v>1000</v>
      </c>
      <c r="AA192" s="79" t="s">
        <v>47</v>
      </c>
      <c r="AB192" s="79">
        <v>2604</v>
      </c>
      <c r="AC192" s="80">
        <v>44781</v>
      </c>
      <c r="AD192" s="558"/>
      <c r="AE192" s="585"/>
      <c r="AF192" s="77" t="s">
        <v>26</v>
      </c>
      <c r="AG192" s="78">
        <v>1000</v>
      </c>
      <c r="AH192" s="78"/>
      <c r="AI192" s="78">
        <v>1000</v>
      </c>
      <c r="AJ192" s="79" t="s">
        <v>47</v>
      </c>
      <c r="AK192" s="79">
        <v>4078</v>
      </c>
      <c r="AL192" s="80">
        <v>45151</v>
      </c>
      <c r="AM192" s="558"/>
      <c r="AN192" s="180"/>
      <c r="AO192" s="179"/>
    </row>
    <row r="193" spans="1:41" x14ac:dyDescent="0.25">
      <c r="A193" s="120"/>
      <c r="B193" s="904"/>
      <c r="C193" s="77" t="s">
        <v>27</v>
      </c>
      <c r="D193" s="78">
        <v>1000</v>
      </c>
      <c r="E193" s="78">
        <v>0</v>
      </c>
      <c r="F193" s="78">
        <v>3000</v>
      </c>
      <c r="G193" s="79" t="s">
        <v>38</v>
      </c>
      <c r="H193" s="79">
        <v>481</v>
      </c>
      <c r="I193" s="80">
        <v>44088</v>
      </c>
      <c r="J193" s="79"/>
      <c r="K193" s="81"/>
      <c r="L193" s="585"/>
      <c r="M193" s="77" t="s">
        <v>27</v>
      </c>
      <c r="N193" s="78">
        <v>1000</v>
      </c>
      <c r="O193" s="78">
        <v>0</v>
      </c>
      <c r="P193" s="78">
        <v>3000</v>
      </c>
      <c r="Q193" s="79" t="s">
        <v>38</v>
      </c>
      <c r="R193" s="79">
        <v>1301</v>
      </c>
      <c r="S193" s="80">
        <v>44469</v>
      </c>
      <c r="T193" s="79"/>
      <c r="U193" s="81"/>
      <c r="V193" s="585"/>
      <c r="W193" s="77" t="s">
        <v>27</v>
      </c>
      <c r="X193" s="78">
        <v>1000</v>
      </c>
      <c r="Y193" s="78">
        <v>0</v>
      </c>
      <c r="Z193" s="78">
        <v>1000</v>
      </c>
      <c r="AA193" s="79" t="s">
        <v>47</v>
      </c>
      <c r="AB193" s="79">
        <v>2822</v>
      </c>
      <c r="AC193" s="80">
        <v>44812</v>
      </c>
      <c r="AD193" s="558"/>
      <c r="AE193" s="585"/>
      <c r="AF193" s="77" t="s">
        <v>27</v>
      </c>
      <c r="AG193" s="78"/>
      <c r="AH193" s="78"/>
      <c r="AI193" s="78"/>
      <c r="AJ193" s="79"/>
      <c r="AK193" s="79"/>
      <c r="AL193" s="80"/>
      <c r="AM193" s="558"/>
      <c r="AN193" s="180"/>
      <c r="AO193" s="179"/>
    </row>
    <row r="194" spans="1:41" x14ac:dyDescent="0.25">
      <c r="A194" s="120"/>
      <c r="B194" s="904"/>
      <c r="C194" s="77" t="s">
        <v>28</v>
      </c>
      <c r="D194" s="78">
        <v>1000</v>
      </c>
      <c r="E194" s="78">
        <f>E195+10</f>
        <v>20</v>
      </c>
      <c r="F194" s="78">
        <v>0</v>
      </c>
      <c r="G194" s="79" t="s">
        <v>38</v>
      </c>
      <c r="H194" s="79" t="s">
        <v>38</v>
      </c>
      <c r="I194" s="80" t="s">
        <v>38</v>
      </c>
      <c r="J194" s="79"/>
      <c r="K194" s="81"/>
      <c r="L194" s="585"/>
      <c r="M194" s="77" t="s">
        <v>28</v>
      </c>
      <c r="N194" s="78">
        <v>1000</v>
      </c>
      <c r="O194" s="78">
        <f>O195+10</f>
        <v>50</v>
      </c>
      <c r="P194" s="78">
        <v>0</v>
      </c>
      <c r="Q194" s="79" t="s">
        <v>38</v>
      </c>
      <c r="R194" s="79" t="s">
        <v>38</v>
      </c>
      <c r="S194" s="80" t="s">
        <v>38</v>
      </c>
      <c r="T194" s="79"/>
      <c r="U194" s="81"/>
      <c r="V194" s="585"/>
      <c r="W194" s="77" t="s">
        <v>28</v>
      </c>
      <c r="X194" s="78">
        <v>1000</v>
      </c>
      <c r="Y194" s="78">
        <v>0</v>
      </c>
      <c r="Z194" s="78">
        <v>1000</v>
      </c>
      <c r="AA194" s="79" t="s">
        <v>47</v>
      </c>
      <c r="AB194" s="79">
        <v>2929</v>
      </c>
      <c r="AC194" s="80">
        <v>44842</v>
      </c>
      <c r="AD194" s="558"/>
      <c r="AE194" s="585"/>
      <c r="AF194" s="77" t="s">
        <v>28</v>
      </c>
      <c r="AG194" s="78"/>
      <c r="AH194" s="78"/>
      <c r="AI194" s="78"/>
      <c r="AJ194" s="79"/>
      <c r="AK194" s="79"/>
      <c r="AL194" s="80"/>
      <c r="AM194" s="558"/>
      <c r="AN194" s="180"/>
      <c r="AO194" s="179"/>
    </row>
    <row r="195" spans="1:41" x14ac:dyDescent="0.25">
      <c r="A195" s="120"/>
      <c r="B195" s="904"/>
      <c r="C195" s="77" t="s">
        <v>29</v>
      </c>
      <c r="D195" s="78">
        <v>1000</v>
      </c>
      <c r="E195" s="78">
        <f>E196+10</f>
        <v>10</v>
      </c>
      <c r="F195" s="78">
        <v>0</v>
      </c>
      <c r="G195" s="79" t="s">
        <v>38</v>
      </c>
      <c r="H195" s="79" t="s">
        <v>38</v>
      </c>
      <c r="I195" s="80" t="s">
        <v>38</v>
      </c>
      <c r="J195" s="79"/>
      <c r="K195" s="81"/>
      <c r="L195" s="586"/>
      <c r="M195" s="77" t="s">
        <v>29</v>
      </c>
      <c r="N195" s="78">
        <v>1000</v>
      </c>
      <c r="O195" s="78">
        <f>O196+10</f>
        <v>40</v>
      </c>
      <c r="P195" s="78">
        <v>0</v>
      </c>
      <c r="Q195" s="79" t="s">
        <v>38</v>
      </c>
      <c r="R195" s="79" t="s">
        <v>38</v>
      </c>
      <c r="S195" s="80" t="s">
        <v>38</v>
      </c>
      <c r="T195" s="79"/>
      <c r="U195" s="81"/>
      <c r="V195" s="586"/>
      <c r="W195" s="77" t="s">
        <v>29</v>
      </c>
      <c r="X195" s="78">
        <v>1000</v>
      </c>
      <c r="Y195" s="78">
        <v>0</v>
      </c>
      <c r="Z195" s="78">
        <v>1000</v>
      </c>
      <c r="AA195" s="79" t="s">
        <v>47</v>
      </c>
      <c r="AB195" s="79">
        <v>3024</v>
      </c>
      <c r="AC195" s="80">
        <v>44874</v>
      </c>
      <c r="AD195" s="558"/>
      <c r="AE195" s="586"/>
      <c r="AF195" s="77" t="s">
        <v>29</v>
      </c>
      <c r="AG195" s="78"/>
      <c r="AH195" s="78"/>
      <c r="AI195" s="78"/>
      <c r="AJ195" s="79"/>
      <c r="AK195" s="79"/>
      <c r="AL195" s="80"/>
      <c r="AM195" s="558"/>
      <c r="AN195" s="180"/>
      <c r="AO195" s="179"/>
    </row>
    <row r="196" spans="1:41" x14ac:dyDescent="0.25">
      <c r="A196" s="120"/>
      <c r="B196" s="904"/>
      <c r="C196" s="83" t="s">
        <v>30</v>
      </c>
      <c r="D196" s="84">
        <v>1000</v>
      </c>
      <c r="E196" s="78">
        <v>0</v>
      </c>
      <c r="F196" s="78">
        <v>3000</v>
      </c>
      <c r="G196" s="79" t="s">
        <v>38</v>
      </c>
      <c r="H196" s="79">
        <v>666</v>
      </c>
      <c r="I196" s="80">
        <v>44185</v>
      </c>
      <c r="J196" s="85"/>
      <c r="K196" s="86"/>
      <c r="L196" s="587"/>
      <c r="M196" s="83" t="s">
        <v>30</v>
      </c>
      <c r="N196" s="84">
        <v>1000</v>
      </c>
      <c r="O196" s="78">
        <f>Y185+10</f>
        <v>30</v>
      </c>
      <c r="P196" s="78">
        <v>0</v>
      </c>
      <c r="Q196" s="79" t="s">
        <v>38</v>
      </c>
      <c r="R196" s="79" t="s">
        <v>38</v>
      </c>
      <c r="S196" s="80" t="s">
        <v>38</v>
      </c>
      <c r="T196" s="79"/>
      <c r="U196" s="81"/>
      <c r="V196" s="587"/>
      <c r="W196" s="83" t="s">
        <v>30</v>
      </c>
      <c r="X196" s="84">
        <v>1000</v>
      </c>
      <c r="Y196" s="78">
        <v>0</v>
      </c>
      <c r="Z196" s="78">
        <v>1000</v>
      </c>
      <c r="AA196" s="79" t="s">
        <v>47</v>
      </c>
      <c r="AB196" s="79">
        <v>3117</v>
      </c>
      <c r="AC196" s="80">
        <v>44903</v>
      </c>
      <c r="AD196" s="558"/>
      <c r="AE196" s="587"/>
      <c r="AF196" s="83" t="s">
        <v>30</v>
      </c>
      <c r="AG196" s="84"/>
      <c r="AH196" s="78"/>
      <c r="AI196" s="78"/>
      <c r="AJ196" s="79"/>
      <c r="AK196" s="79"/>
      <c r="AL196" s="80"/>
      <c r="AM196" s="558"/>
      <c r="AN196" s="181"/>
      <c r="AO196" s="182"/>
    </row>
    <row r="197" spans="1:41" x14ac:dyDescent="0.25">
      <c r="A197" s="121"/>
      <c r="B197" s="905"/>
      <c r="C197" s="89"/>
      <c r="D197" s="90">
        <f>SUM(D185:D196)</f>
        <v>12000</v>
      </c>
      <c r="E197" s="90">
        <f>SUM(E185:E196)</f>
        <v>120</v>
      </c>
      <c r="F197" s="90">
        <f>SUM(F185:F196)</f>
        <v>12000</v>
      </c>
      <c r="G197" s="91"/>
      <c r="H197" s="91"/>
      <c r="I197" s="92"/>
      <c r="J197" s="91"/>
      <c r="K197" s="93"/>
      <c r="L197" s="588"/>
      <c r="M197" s="89"/>
      <c r="N197" s="90">
        <f>SUM(N184:N196)</f>
        <v>24000</v>
      </c>
      <c r="O197" s="90">
        <f>SUM(O184:O196)</f>
        <v>330</v>
      </c>
      <c r="P197" s="90">
        <f>SUM(P184:P196)</f>
        <v>21000</v>
      </c>
      <c r="Q197" s="91"/>
      <c r="R197" s="91"/>
      <c r="S197" s="91"/>
      <c r="T197" s="91"/>
      <c r="U197" s="93"/>
      <c r="V197" s="588"/>
      <c r="W197" s="89"/>
      <c r="X197" s="90">
        <f>SUM(X184:X196)</f>
        <v>36000</v>
      </c>
      <c r="Y197" s="90">
        <f>SUM(Y184:Y196)</f>
        <v>360</v>
      </c>
      <c r="Z197" s="90">
        <f>SUM(Z184:Z196)</f>
        <v>36000</v>
      </c>
      <c r="AA197" s="91"/>
      <c r="AB197" s="91"/>
      <c r="AC197" s="91"/>
      <c r="AD197" s="91"/>
      <c r="AE197" s="588"/>
      <c r="AF197" s="89"/>
      <c r="AG197" s="90">
        <f>SUM(AG184:AG196)</f>
        <v>44000</v>
      </c>
      <c r="AH197" s="90">
        <f>SUM(AH184:AH196)</f>
        <v>360</v>
      </c>
      <c r="AI197" s="90">
        <f>SUM(AI184:AI196)</f>
        <v>44000</v>
      </c>
      <c r="AJ197" s="91"/>
      <c r="AK197" s="91"/>
      <c r="AL197" s="91"/>
      <c r="AM197" s="91"/>
      <c r="AN197" s="90"/>
      <c r="AO197" s="91"/>
    </row>
    <row r="198" spans="1:41" x14ac:dyDescent="0.25">
      <c r="A198" s="272"/>
      <c r="B198" s="192"/>
      <c r="C198" s="161"/>
      <c r="D198" s="155"/>
      <c r="E198" s="155"/>
      <c r="F198" s="155"/>
      <c r="G198" s="154"/>
      <c r="H198" s="154"/>
      <c r="I198" s="162"/>
      <c r="J198" s="154"/>
      <c r="K198" s="154"/>
      <c r="L198" s="584"/>
      <c r="M198" s="154"/>
      <c r="N198" s="155"/>
      <c r="O198" s="155"/>
      <c r="P198" s="155"/>
      <c r="Q198" s="154"/>
      <c r="R198" s="154"/>
      <c r="S198" s="154"/>
      <c r="T198" s="154"/>
      <c r="U198" s="154"/>
      <c r="V198" s="584"/>
      <c r="W198" s="154"/>
      <c r="X198" s="155"/>
      <c r="Y198" s="155"/>
      <c r="Z198" s="155"/>
      <c r="AA198" s="154"/>
      <c r="AB198" s="154"/>
      <c r="AC198" s="154"/>
      <c r="AD198" s="154"/>
      <c r="AE198" s="584"/>
      <c r="AF198" s="154"/>
      <c r="AG198" s="155"/>
      <c r="AH198" s="155"/>
      <c r="AI198" s="155"/>
      <c r="AJ198" s="154"/>
      <c r="AK198" s="154"/>
      <c r="AL198" s="154"/>
      <c r="AM198" s="154"/>
      <c r="AN198" s="779"/>
      <c r="AO198" s="156"/>
    </row>
    <row r="199" spans="1:41" x14ac:dyDescent="0.25">
      <c r="A199" s="272"/>
      <c r="B199" s="193"/>
      <c r="C199" s="163"/>
      <c r="D199" s="164"/>
      <c r="E199" s="159"/>
      <c r="F199" s="160"/>
      <c r="G199" s="159"/>
      <c r="H199" s="160"/>
      <c r="I199" s="160"/>
      <c r="J199" s="160"/>
      <c r="K199" s="165"/>
      <c r="L199" s="585"/>
      <c r="M199" s="157" t="s">
        <v>42</v>
      </c>
      <c r="N199" s="158">
        <f>D212</f>
        <v>12000</v>
      </c>
      <c r="O199" s="158">
        <f>E212</f>
        <v>1740</v>
      </c>
      <c r="P199" s="158">
        <f>F212</f>
        <v>0</v>
      </c>
      <c r="Q199" s="159"/>
      <c r="R199" s="160"/>
      <c r="S199" s="160"/>
      <c r="T199" s="160"/>
      <c r="U199" s="165"/>
      <c r="V199" s="585"/>
      <c r="W199" s="157" t="s">
        <v>42</v>
      </c>
      <c r="X199" s="158">
        <f>N212</f>
        <v>24000</v>
      </c>
      <c r="Y199" s="158">
        <f>O212</f>
        <v>2180</v>
      </c>
      <c r="Z199" s="158">
        <f>P212</f>
        <v>23100</v>
      </c>
      <c r="AA199" s="159"/>
      <c r="AB199" s="160"/>
      <c r="AC199" s="160"/>
      <c r="AD199" s="160"/>
      <c r="AE199" s="585"/>
      <c r="AF199" s="157" t="s">
        <v>42</v>
      </c>
      <c r="AG199" s="158">
        <f>X212</f>
        <v>36000</v>
      </c>
      <c r="AH199" s="158">
        <f>Y212</f>
        <v>2460</v>
      </c>
      <c r="AI199" s="158">
        <f>Z212</f>
        <v>36460</v>
      </c>
      <c r="AJ199" s="159"/>
      <c r="AK199" s="160"/>
      <c r="AL199" s="160"/>
      <c r="AM199" s="160"/>
      <c r="AN199" s="780" t="s">
        <v>221</v>
      </c>
      <c r="AO199" s="485" t="s">
        <v>36</v>
      </c>
    </row>
    <row r="200" spans="1:41" x14ac:dyDescent="0.25">
      <c r="A200" s="169" t="s">
        <v>13</v>
      </c>
      <c r="B200" s="105">
        <v>62</v>
      </c>
      <c r="C200" s="134" t="s">
        <v>19</v>
      </c>
      <c r="D200" s="135">
        <v>1000</v>
      </c>
      <c r="E200" s="135">
        <f t="shared" ref="E200:E209" si="9">E201+10</f>
        <v>200</v>
      </c>
      <c r="F200" s="135">
        <v>0</v>
      </c>
      <c r="G200" s="136" t="s">
        <v>38</v>
      </c>
      <c r="H200" s="136" t="s">
        <v>38</v>
      </c>
      <c r="I200" s="137" t="s">
        <v>38</v>
      </c>
      <c r="J200" s="136"/>
      <c r="K200" s="138"/>
      <c r="L200" s="585"/>
      <c r="M200" s="134" t="s">
        <v>19</v>
      </c>
      <c r="N200" s="135">
        <v>1000</v>
      </c>
      <c r="O200" s="135">
        <f t="shared" ref="O200:O206" si="10">O201+10</f>
        <v>80</v>
      </c>
      <c r="P200" s="135">
        <v>0</v>
      </c>
      <c r="Q200" s="136" t="s">
        <v>38</v>
      </c>
      <c r="R200" s="136" t="s">
        <v>38</v>
      </c>
      <c r="S200" s="137" t="s">
        <v>38</v>
      </c>
      <c r="T200" s="136"/>
      <c r="U200" s="138"/>
      <c r="V200" s="585"/>
      <c r="W200" s="134" t="s">
        <v>19</v>
      </c>
      <c r="X200" s="135">
        <v>1000</v>
      </c>
      <c r="Y200" s="135">
        <f t="shared" ref="Y200:Y206" si="11">Y201+10</f>
        <v>70</v>
      </c>
      <c r="Z200" s="135">
        <v>0</v>
      </c>
      <c r="AA200" s="136" t="s">
        <v>38</v>
      </c>
      <c r="AB200" s="136" t="s">
        <v>38</v>
      </c>
      <c r="AC200" s="137" t="s">
        <v>38</v>
      </c>
      <c r="AD200" s="702"/>
      <c r="AE200" s="585"/>
      <c r="AF200" s="134" t="s">
        <v>19</v>
      </c>
      <c r="AG200" s="135">
        <v>1000</v>
      </c>
      <c r="AH200" s="135"/>
      <c r="AI200" s="135">
        <v>1600</v>
      </c>
      <c r="AJ200" s="136" t="s">
        <v>50</v>
      </c>
      <c r="AK200" s="136">
        <v>3323</v>
      </c>
      <c r="AL200" s="137">
        <v>44944</v>
      </c>
      <c r="AM200" s="262">
        <v>44927</v>
      </c>
      <c r="AN200" s="207">
        <f>AG212+AH212-AI212</f>
        <v>5550</v>
      </c>
      <c r="AO200" s="217" t="s">
        <v>1028</v>
      </c>
    </row>
    <row r="201" spans="1:41" ht="21" customHeight="1" x14ac:dyDescent="0.25">
      <c r="A201" s="522"/>
      <c r="B201" s="904" t="s">
        <v>274</v>
      </c>
      <c r="C201" s="134" t="s">
        <v>20</v>
      </c>
      <c r="D201" s="135">
        <v>1000</v>
      </c>
      <c r="E201" s="135">
        <f t="shared" si="9"/>
        <v>190</v>
      </c>
      <c r="F201" s="135">
        <v>0</v>
      </c>
      <c r="G201" s="136" t="s">
        <v>38</v>
      </c>
      <c r="H201" s="136" t="s">
        <v>38</v>
      </c>
      <c r="I201" s="137" t="s">
        <v>38</v>
      </c>
      <c r="J201" s="136"/>
      <c r="K201" s="138"/>
      <c r="L201" s="585"/>
      <c r="M201" s="134" t="s">
        <v>20</v>
      </c>
      <c r="N201" s="135">
        <v>1000</v>
      </c>
      <c r="O201" s="135">
        <f t="shared" si="10"/>
        <v>70</v>
      </c>
      <c r="P201" s="135">
        <v>0</v>
      </c>
      <c r="Q201" s="136" t="s">
        <v>38</v>
      </c>
      <c r="R201" s="136" t="s">
        <v>38</v>
      </c>
      <c r="S201" s="137" t="s">
        <v>38</v>
      </c>
      <c r="T201" s="136"/>
      <c r="U201" s="138"/>
      <c r="V201" s="585"/>
      <c r="W201" s="134" t="s">
        <v>20</v>
      </c>
      <c r="X201" s="135">
        <v>1000</v>
      </c>
      <c r="Y201" s="135">
        <f t="shared" si="11"/>
        <v>60</v>
      </c>
      <c r="Z201" s="135">
        <v>0</v>
      </c>
      <c r="AA201" s="136" t="s">
        <v>38</v>
      </c>
      <c r="AB201" s="136" t="s">
        <v>38</v>
      </c>
      <c r="AC201" s="137" t="s">
        <v>38</v>
      </c>
      <c r="AD201" s="703"/>
      <c r="AE201" s="585"/>
      <c r="AF201" s="134" t="s">
        <v>20</v>
      </c>
      <c r="AG201" s="135">
        <v>1000</v>
      </c>
      <c r="AH201" s="135">
        <v>40</v>
      </c>
      <c r="AI201" s="135"/>
      <c r="AJ201" s="136"/>
      <c r="AK201" s="136"/>
      <c r="AL201" s="137"/>
      <c r="AM201" s="703"/>
      <c r="AN201" s="218"/>
      <c r="AO201" s="213"/>
    </row>
    <row r="202" spans="1:41" x14ac:dyDescent="0.25">
      <c r="A202" s="522"/>
      <c r="B202" s="904"/>
      <c r="C202" s="134" t="s">
        <v>21</v>
      </c>
      <c r="D202" s="135">
        <v>1000</v>
      </c>
      <c r="E202" s="135">
        <f t="shared" si="9"/>
        <v>180</v>
      </c>
      <c r="F202" s="135">
        <v>0</v>
      </c>
      <c r="G202" s="136" t="s">
        <v>38</v>
      </c>
      <c r="H202" s="136" t="s">
        <v>38</v>
      </c>
      <c r="I202" s="137" t="s">
        <v>38</v>
      </c>
      <c r="J202" s="136"/>
      <c r="K202" s="138"/>
      <c r="L202" s="585"/>
      <c r="M202" s="134" t="s">
        <v>21</v>
      </c>
      <c r="N202" s="135">
        <v>1000</v>
      </c>
      <c r="O202" s="135">
        <f t="shared" si="10"/>
        <v>60</v>
      </c>
      <c r="P202" s="135">
        <v>0</v>
      </c>
      <c r="Q202" s="136" t="s">
        <v>38</v>
      </c>
      <c r="R202" s="136" t="s">
        <v>38</v>
      </c>
      <c r="S202" s="137" t="s">
        <v>38</v>
      </c>
      <c r="T202" s="136"/>
      <c r="U202" s="138"/>
      <c r="V202" s="585"/>
      <c r="W202" s="134" t="s">
        <v>21</v>
      </c>
      <c r="X202" s="135">
        <v>1000</v>
      </c>
      <c r="Y202" s="135">
        <f t="shared" si="11"/>
        <v>50</v>
      </c>
      <c r="Z202" s="135">
        <v>0</v>
      </c>
      <c r="AA202" s="136" t="s">
        <v>38</v>
      </c>
      <c r="AB202" s="136" t="s">
        <v>38</v>
      </c>
      <c r="AC202" s="137" t="s">
        <v>38</v>
      </c>
      <c r="AD202" s="703"/>
      <c r="AE202" s="585"/>
      <c r="AF202" s="134" t="s">
        <v>21</v>
      </c>
      <c r="AG202" s="135">
        <v>1000</v>
      </c>
      <c r="AH202" s="135">
        <v>30</v>
      </c>
      <c r="AI202" s="135"/>
      <c r="AJ202" s="136"/>
      <c r="AK202" s="136"/>
      <c r="AL202" s="137"/>
      <c r="AM202" s="703"/>
      <c r="AN202" s="218"/>
      <c r="AO202" s="213"/>
    </row>
    <row r="203" spans="1:41" x14ac:dyDescent="0.25">
      <c r="A203" s="522"/>
      <c r="B203" s="904"/>
      <c r="C203" s="134" t="s">
        <v>22</v>
      </c>
      <c r="D203" s="135">
        <v>1000</v>
      </c>
      <c r="E203" s="135">
        <f t="shared" si="9"/>
        <v>170</v>
      </c>
      <c r="F203" s="135">
        <v>0</v>
      </c>
      <c r="G203" s="136" t="s">
        <v>38</v>
      </c>
      <c r="H203" s="136" t="s">
        <v>38</v>
      </c>
      <c r="I203" s="137" t="s">
        <v>38</v>
      </c>
      <c r="J203" s="136"/>
      <c r="K203" s="138"/>
      <c r="L203" s="585"/>
      <c r="M203" s="134" t="s">
        <v>22</v>
      </c>
      <c r="N203" s="135">
        <v>1000</v>
      </c>
      <c r="O203" s="135">
        <f t="shared" si="10"/>
        <v>50</v>
      </c>
      <c r="P203" s="135">
        <v>0</v>
      </c>
      <c r="Q203" s="136" t="s">
        <v>38</v>
      </c>
      <c r="R203" s="136" t="s">
        <v>38</v>
      </c>
      <c r="S203" s="137" t="s">
        <v>38</v>
      </c>
      <c r="T203" s="136"/>
      <c r="U203" s="138"/>
      <c r="V203" s="585"/>
      <c r="W203" s="134" t="s">
        <v>22</v>
      </c>
      <c r="X203" s="135">
        <v>1000</v>
      </c>
      <c r="Y203" s="135">
        <f t="shared" si="11"/>
        <v>40</v>
      </c>
      <c r="Z203" s="135">
        <v>0</v>
      </c>
      <c r="AA203" s="136" t="s">
        <v>38</v>
      </c>
      <c r="AB203" s="136" t="s">
        <v>38</v>
      </c>
      <c r="AC203" s="137" t="s">
        <v>38</v>
      </c>
      <c r="AD203" s="703"/>
      <c r="AE203" s="585"/>
      <c r="AF203" s="134" t="s">
        <v>22</v>
      </c>
      <c r="AG203" s="135">
        <v>1000</v>
      </c>
      <c r="AH203" s="135">
        <v>20</v>
      </c>
      <c r="AI203" s="135">
        <v>3000</v>
      </c>
      <c r="AJ203" s="136" t="s">
        <v>50</v>
      </c>
      <c r="AK203" s="136">
        <v>3878</v>
      </c>
      <c r="AL203" s="137">
        <v>45104</v>
      </c>
      <c r="AM203" s="703" t="s">
        <v>1017</v>
      </c>
      <c r="AN203" s="218">
        <v>4000</v>
      </c>
      <c r="AO203" s="213" t="s">
        <v>1018</v>
      </c>
    </row>
    <row r="204" spans="1:41" x14ac:dyDescent="0.25">
      <c r="A204" s="522"/>
      <c r="B204" s="904"/>
      <c r="C204" s="134" t="s">
        <v>23</v>
      </c>
      <c r="D204" s="135">
        <v>1000</v>
      </c>
      <c r="E204" s="135">
        <f t="shared" si="9"/>
        <v>160</v>
      </c>
      <c r="F204" s="135">
        <v>0</v>
      </c>
      <c r="G204" s="136" t="s">
        <v>38</v>
      </c>
      <c r="H204" s="136" t="s">
        <v>38</v>
      </c>
      <c r="I204" s="137" t="s">
        <v>38</v>
      </c>
      <c r="J204" s="136"/>
      <c r="K204" s="138"/>
      <c r="L204" s="585"/>
      <c r="M204" s="134" t="s">
        <v>23</v>
      </c>
      <c r="N204" s="135">
        <v>1000</v>
      </c>
      <c r="O204" s="135">
        <f t="shared" si="10"/>
        <v>40</v>
      </c>
      <c r="P204" s="135">
        <v>0</v>
      </c>
      <c r="Q204" s="136" t="s">
        <v>38</v>
      </c>
      <c r="R204" s="136" t="s">
        <v>38</v>
      </c>
      <c r="S204" s="137" t="s">
        <v>38</v>
      </c>
      <c r="T204" s="136"/>
      <c r="U204" s="138"/>
      <c r="V204" s="585"/>
      <c r="W204" s="134" t="s">
        <v>23</v>
      </c>
      <c r="X204" s="135">
        <v>1000</v>
      </c>
      <c r="Y204" s="135">
        <f t="shared" si="11"/>
        <v>30</v>
      </c>
      <c r="Z204" s="135">
        <v>0</v>
      </c>
      <c r="AA204" s="136" t="s">
        <v>38</v>
      </c>
      <c r="AB204" s="136" t="s">
        <v>38</v>
      </c>
      <c r="AC204" s="137" t="s">
        <v>38</v>
      </c>
      <c r="AD204" s="703"/>
      <c r="AE204" s="585"/>
      <c r="AF204" s="134" t="s">
        <v>23</v>
      </c>
      <c r="AG204" s="135">
        <v>1000</v>
      </c>
      <c r="AH204" s="135">
        <v>30</v>
      </c>
      <c r="AI204" s="135"/>
      <c r="AJ204" s="136"/>
      <c r="AK204" s="136"/>
      <c r="AL204" s="137"/>
      <c r="AM204" s="703"/>
      <c r="AN204" s="218">
        <v>1550</v>
      </c>
      <c r="AO204" s="213" t="s">
        <v>1019</v>
      </c>
    </row>
    <row r="205" spans="1:41" x14ac:dyDescent="0.25">
      <c r="A205" s="522"/>
      <c r="B205" s="904"/>
      <c r="C205" s="134" t="s">
        <v>24</v>
      </c>
      <c r="D205" s="135">
        <v>1000</v>
      </c>
      <c r="E205" s="135">
        <f t="shared" si="9"/>
        <v>150</v>
      </c>
      <c r="F205" s="135">
        <v>0</v>
      </c>
      <c r="G205" s="136" t="s">
        <v>38</v>
      </c>
      <c r="H205" s="136" t="s">
        <v>38</v>
      </c>
      <c r="I205" s="137" t="s">
        <v>38</v>
      </c>
      <c r="J205" s="136"/>
      <c r="K205" s="138"/>
      <c r="L205" s="585"/>
      <c r="M205" s="134" t="s">
        <v>24</v>
      </c>
      <c r="N205" s="135">
        <v>1000</v>
      </c>
      <c r="O205" s="135">
        <f t="shared" si="10"/>
        <v>30</v>
      </c>
      <c r="P205" s="135">
        <v>0</v>
      </c>
      <c r="Q205" s="136" t="s">
        <v>38</v>
      </c>
      <c r="R205" s="136" t="s">
        <v>38</v>
      </c>
      <c r="S205" s="137" t="s">
        <v>38</v>
      </c>
      <c r="T205" s="136"/>
      <c r="U205" s="138"/>
      <c r="V205" s="585"/>
      <c r="W205" s="134" t="s">
        <v>24</v>
      </c>
      <c r="X205" s="135">
        <v>1000</v>
      </c>
      <c r="Y205" s="135">
        <f t="shared" si="11"/>
        <v>20</v>
      </c>
      <c r="Z205" s="135">
        <v>0</v>
      </c>
      <c r="AA205" s="136" t="s">
        <v>38</v>
      </c>
      <c r="AB205" s="136" t="s">
        <v>38</v>
      </c>
      <c r="AC205" s="137" t="s">
        <v>38</v>
      </c>
      <c r="AD205" s="703"/>
      <c r="AE205" s="585"/>
      <c r="AF205" s="134" t="s">
        <v>24</v>
      </c>
      <c r="AG205" s="135">
        <v>1000</v>
      </c>
      <c r="AH205" s="135">
        <v>20</v>
      </c>
      <c r="AI205" s="135"/>
      <c r="AJ205" s="136"/>
      <c r="AK205" s="136"/>
      <c r="AL205" s="137"/>
      <c r="AM205" s="703"/>
      <c r="AN205" s="218"/>
      <c r="AO205" s="213"/>
    </row>
    <row r="206" spans="1:41" x14ac:dyDescent="0.25">
      <c r="A206" s="522"/>
      <c r="B206" s="904"/>
      <c r="C206" s="134" t="s">
        <v>25</v>
      </c>
      <c r="D206" s="135">
        <v>1000</v>
      </c>
      <c r="E206" s="135">
        <f t="shared" si="9"/>
        <v>140</v>
      </c>
      <c r="F206" s="135">
        <v>0</v>
      </c>
      <c r="G206" s="136" t="s">
        <v>38</v>
      </c>
      <c r="H206" s="136" t="s">
        <v>38</v>
      </c>
      <c r="I206" s="137" t="s">
        <v>38</v>
      </c>
      <c r="J206" s="136"/>
      <c r="K206" s="138"/>
      <c r="L206" s="585"/>
      <c r="M206" s="134" t="s">
        <v>25</v>
      </c>
      <c r="N206" s="135">
        <v>1000</v>
      </c>
      <c r="O206" s="135">
        <f t="shared" si="10"/>
        <v>20</v>
      </c>
      <c r="P206" s="135">
        <v>0</v>
      </c>
      <c r="Q206" s="136" t="s">
        <v>38</v>
      </c>
      <c r="R206" s="136" t="s">
        <v>38</v>
      </c>
      <c r="S206" s="137" t="s">
        <v>38</v>
      </c>
      <c r="T206" s="136"/>
      <c r="U206" s="138"/>
      <c r="V206" s="585"/>
      <c r="W206" s="134" t="s">
        <v>25</v>
      </c>
      <c r="X206" s="135">
        <v>1000</v>
      </c>
      <c r="Y206" s="135">
        <f t="shared" si="11"/>
        <v>10</v>
      </c>
      <c r="Z206" s="135">
        <v>0</v>
      </c>
      <c r="AA206" s="136" t="s">
        <v>38</v>
      </c>
      <c r="AB206" s="136" t="s">
        <v>38</v>
      </c>
      <c r="AC206" s="137" t="s">
        <v>38</v>
      </c>
      <c r="AD206" s="703"/>
      <c r="AE206" s="585"/>
      <c r="AF206" s="134" t="s">
        <v>25</v>
      </c>
      <c r="AG206" s="135">
        <v>1000</v>
      </c>
      <c r="AH206" s="135">
        <v>10</v>
      </c>
      <c r="AI206" s="135"/>
      <c r="AJ206" s="136"/>
      <c r="AK206" s="136"/>
      <c r="AL206" s="137"/>
      <c r="AM206" s="703"/>
      <c r="AN206" s="218"/>
      <c r="AO206" s="213"/>
    </row>
    <row r="207" spans="1:41" x14ac:dyDescent="0.25">
      <c r="A207" s="522"/>
      <c r="B207" s="904"/>
      <c r="C207" s="134" t="s">
        <v>26</v>
      </c>
      <c r="D207" s="135">
        <v>1000</v>
      </c>
      <c r="E207" s="135">
        <f t="shared" si="9"/>
        <v>130</v>
      </c>
      <c r="F207" s="135">
        <v>0</v>
      </c>
      <c r="G207" s="136" t="s">
        <v>38</v>
      </c>
      <c r="H207" s="136" t="s">
        <v>38</v>
      </c>
      <c r="I207" s="137" t="s">
        <v>38</v>
      </c>
      <c r="J207" s="136"/>
      <c r="K207" s="138"/>
      <c r="L207" s="585"/>
      <c r="M207" s="134" t="s">
        <v>26</v>
      </c>
      <c r="N207" s="135">
        <v>1000</v>
      </c>
      <c r="O207" s="135">
        <f>O208+10</f>
        <v>10</v>
      </c>
      <c r="P207" s="135">
        <v>0</v>
      </c>
      <c r="Q207" s="136" t="s">
        <v>38</v>
      </c>
      <c r="R207" s="136" t="s">
        <v>38</v>
      </c>
      <c r="S207" s="137" t="s">
        <v>38</v>
      </c>
      <c r="T207" s="136"/>
      <c r="U207" s="138"/>
      <c r="V207" s="585"/>
      <c r="W207" s="134" t="s">
        <v>26</v>
      </c>
      <c r="X207" s="135">
        <v>1000</v>
      </c>
      <c r="Y207" s="135">
        <v>0</v>
      </c>
      <c r="Z207" s="135">
        <v>11360</v>
      </c>
      <c r="AA207" s="136" t="s">
        <v>50</v>
      </c>
      <c r="AB207" s="136" t="s">
        <v>38</v>
      </c>
      <c r="AC207" s="137">
        <v>44795</v>
      </c>
      <c r="AD207" s="703" t="s">
        <v>1016</v>
      </c>
      <c r="AE207" s="585"/>
      <c r="AF207" s="134" t="s">
        <v>26</v>
      </c>
      <c r="AG207" s="135">
        <v>1000</v>
      </c>
      <c r="AH207" s="135"/>
      <c r="AI207" s="135"/>
      <c r="AJ207" s="136"/>
      <c r="AK207" s="136"/>
      <c r="AL207" s="137"/>
      <c r="AM207" s="703"/>
      <c r="AN207" s="218"/>
      <c r="AO207" s="213"/>
    </row>
    <row r="208" spans="1:41" x14ac:dyDescent="0.25">
      <c r="A208" s="522"/>
      <c r="B208" s="904"/>
      <c r="C208" s="134" t="s">
        <v>27</v>
      </c>
      <c r="D208" s="135">
        <v>1000</v>
      </c>
      <c r="E208" s="135">
        <f t="shared" si="9"/>
        <v>120</v>
      </c>
      <c r="F208" s="135">
        <v>0</v>
      </c>
      <c r="G208" s="136" t="s">
        <v>38</v>
      </c>
      <c r="H208" s="136" t="s">
        <v>38</v>
      </c>
      <c r="I208" s="137" t="s">
        <v>38</v>
      </c>
      <c r="J208" s="136"/>
      <c r="K208" s="138"/>
      <c r="L208" s="585"/>
      <c r="M208" s="134" t="s">
        <v>27</v>
      </c>
      <c r="N208" s="135">
        <v>1000</v>
      </c>
      <c r="O208" s="135">
        <v>0</v>
      </c>
      <c r="P208" s="135">
        <v>23100</v>
      </c>
      <c r="Q208" s="136" t="s">
        <v>38</v>
      </c>
      <c r="R208" s="136">
        <v>1312</v>
      </c>
      <c r="S208" s="137">
        <v>44460</v>
      </c>
      <c r="T208" s="136" t="s">
        <v>1015</v>
      </c>
      <c r="U208" s="138"/>
      <c r="V208" s="585"/>
      <c r="W208" s="134" t="s">
        <v>27</v>
      </c>
      <c r="X208" s="135">
        <v>1000</v>
      </c>
      <c r="Y208" s="135"/>
      <c r="Z208" s="135">
        <v>1000</v>
      </c>
      <c r="AA208" s="136" t="s">
        <v>50</v>
      </c>
      <c r="AB208" s="136">
        <v>2949</v>
      </c>
      <c r="AC208" s="137">
        <v>44849</v>
      </c>
      <c r="AD208" s="864">
        <v>44866</v>
      </c>
      <c r="AE208" s="585"/>
      <c r="AF208" s="134" t="s">
        <v>27</v>
      </c>
      <c r="AG208" s="135"/>
      <c r="AH208" s="135"/>
      <c r="AI208" s="135"/>
      <c r="AJ208" s="136"/>
      <c r="AK208" s="136"/>
      <c r="AL208" s="137"/>
      <c r="AM208" s="703"/>
      <c r="AN208" s="218"/>
      <c r="AO208" s="213"/>
    </row>
    <row r="209" spans="1:41" x14ac:dyDescent="0.25">
      <c r="A209" s="522"/>
      <c r="B209" s="904"/>
      <c r="C209" s="134" t="s">
        <v>28</v>
      </c>
      <c r="D209" s="135">
        <v>1000</v>
      </c>
      <c r="E209" s="135">
        <f t="shared" si="9"/>
        <v>110</v>
      </c>
      <c r="F209" s="135">
        <v>0</v>
      </c>
      <c r="G209" s="136" t="s">
        <v>38</v>
      </c>
      <c r="H209" s="136" t="s">
        <v>38</v>
      </c>
      <c r="I209" s="137" t="s">
        <v>38</v>
      </c>
      <c r="J209" s="136"/>
      <c r="K209" s="138"/>
      <c r="L209" s="585"/>
      <c r="M209" s="134" t="s">
        <v>28</v>
      </c>
      <c r="N209" s="135">
        <v>1000</v>
      </c>
      <c r="O209" s="135">
        <v>0</v>
      </c>
      <c r="P209" s="135">
        <v>0</v>
      </c>
      <c r="Q209" s="136" t="s">
        <v>38</v>
      </c>
      <c r="R209" s="136" t="s">
        <v>38</v>
      </c>
      <c r="S209" s="137" t="s">
        <v>38</v>
      </c>
      <c r="T209" s="136"/>
      <c r="U209" s="138"/>
      <c r="V209" s="585"/>
      <c r="W209" s="134" t="s">
        <v>28</v>
      </c>
      <c r="X209" s="135">
        <v>1000</v>
      </c>
      <c r="Y209" s="135"/>
      <c r="Z209" s="135">
        <v>1000</v>
      </c>
      <c r="AA209" s="136" t="s">
        <v>50</v>
      </c>
      <c r="AB209" s="136">
        <v>3003</v>
      </c>
      <c r="AC209" s="137">
        <v>44869</v>
      </c>
      <c r="AD209" s="864">
        <v>44896</v>
      </c>
      <c r="AE209" s="585"/>
      <c r="AF209" s="134" t="s">
        <v>28</v>
      </c>
      <c r="AG209" s="135"/>
      <c r="AH209" s="135"/>
      <c r="AI209" s="135"/>
      <c r="AJ209" s="136"/>
      <c r="AK209" s="136"/>
      <c r="AL209" s="137"/>
      <c r="AM209" s="703"/>
      <c r="AN209" s="218"/>
      <c r="AO209" s="213"/>
    </row>
    <row r="210" spans="1:41" x14ac:dyDescent="0.25">
      <c r="A210" s="522"/>
      <c r="B210" s="904"/>
      <c r="C210" s="134" t="s">
        <v>29</v>
      </c>
      <c r="D210" s="135">
        <v>1000</v>
      </c>
      <c r="E210" s="135">
        <f>E211+10</f>
        <v>100</v>
      </c>
      <c r="F210" s="135">
        <v>0</v>
      </c>
      <c r="G210" s="136" t="s">
        <v>38</v>
      </c>
      <c r="H210" s="136" t="s">
        <v>38</v>
      </c>
      <c r="I210" s="137" t="s">
        <v>38</v>
      </c>
      <c r="J210" s="136"/>
      <c r="K210" s="138"/>
      <c r="L210" s="586"/>
      <c r="M210" s="134" t="s">
        <v>29</v>
      </c>
      <c r="N210" s="135">
        <v>1000</v>
      </c>
      <c r="O210" s="135">
        <v>0</v>
      </c>
      <c r="P210" s="135">
        <v>0</v>
      </c>
      <c r="Q210" s="136" t="s">
        <v>38</v>
      </c>
      <c r="R210" s="136" t="s">
        <v>38</v>
      </c>
      <c r="S210" s="137" t="s">
        <v>38</v>
      </c>
      <c r="T210" s="136"/>
      <c r="U210" s="138"/>
      <c r="V210" s="586"/>
      <c r="W210" s="134" t="s">
        <v>29</v>
      </c>
      <c r="X210" s="135">
        <v>1000</v>
      </c>
      <c r="Y210" s="135">
        <v>0</v>
      </c>
      <c r="Z210" s="135">
        <v>0</v>
      </c>
      <c r="AA210" s="136" t="s">
        <v>38</v>
      </c>
      <c r="AB210" s="136" t="s">
        <v>38</v>
      </c>
      <c r="AC210" s="137" t="s">
        <v>38</v>
      </c>
      <c r="AD210" s="703"/>
      <c r="AE210" s="586"/>
      <c r="AF210" s="134" t="s">
        <v>29</v>
      </c>
      <c r="AG210" s="135"/>
      <c r="AH210" s="135"/>
      <c r="AI210" s="135"/>
      <c r="AJ210" s="136"/>
      <c r="AK210" s="136"/>
      <c r="AL210" s="137"/>
      <c r="AM210" s="703"/>
      <c r="AN210" s="218"/>
      <c r="AO210" s="213"/>
    </row>
    <row r="211" spans="1:41" x14ac:dyDescent="0.25">
      <c r="A211" s="522"/>
      <c r="B211" s="904"/>
      <c r="C211" s="148" t="s">
        <v>30</v>
      </c>
      <c r="D211" s="149">
        <v>1000</v>
      </c>
      <c r="E211" s="135">
        <f>O200+10</f>
        <v>90</v>
      </c>
      <c r="F211" s="135">
        <v>0</v>
      </c>
      <c r="G211" s="136" t="s">
        <v>38</v>
      </c>
      <c r="H211" s="136" t="s">
        <v>38</v>
      </c>
      <c r="I211" s="137" t="s">
        <v>38</v>
      </c>
      <c r="J211" s="195"/>
      <c r="K211" s="196"/>
      <c r="L211" s="587"/>
      <c r="M211" s="148" t="s">
        <v>30</v>
      </c>
      <c r="N211" s="149">
        <v>1000</v>
      </c>
      <c r="O211" s="135">
        <f>Y200+10</f>
        <v>80</v>
      </c>
      <c r="P211" s="135">
        <v>0</v>
      </c>
      <c r="Q211" s="136" t="s">
        <v>38</v>
      </c>
      <c r="R211" s="136" t="s">
        <v>38</v>
      </c>
      <c r="S211" s="137" t="s">
        <v>38</v>
      </c>
      <c r="T211" s="136"/>
      <c r="U211" s="138"/>
      <c r="V211" s="587"/>
      <c r="W211" s="148" t="s">
        <v>30</v>
      </c>
      <c r="X211" s="149">
        <v>1000</v>
      </c>
      <c r="Y211" s="135">
        <v>0</v>
      </c>
      <c r="Z211" s="135">
        <v>0</v>
      </c>
      <c r="AA211" s="136" t="s">
        <v>38</v>
      </c>
      <c r="AB211" s="136" t="s">
        <v>38</v>
      </c>
      <c r="AC211" s="137" t="s">
        <v>38</v>
      </c>
      <c r="AD211" s="703"/>
      <c r="AE211" s="587"/>
      <c r="AF211" s="148" t="s">
        <v>30</v>
      </c>
      <c r="AG211" s="149"/>
      <c r="AH211" s="135"/>
      <c r="AI211" s="135"/>
      <c r="AJ211" s="136"/>
      <c r="AK211" s="136"/>
      <c r="AL211" s="137"/>
      <c r="AM211" s="703"/>
      <c r="AN211" s="215"/>
      <c r="AO211" s="219"/>
    </row>
    <row r="212" spans="1:41" x14ac:dyDescent="0.25">
      <c r="A212" s="523"/>
      <c r="B212" s="905"/>
      <c r="C212" s="150"/>
      <c r="D212" s="151">
        <f>SUM(D200:D211)</f>
        <v>12000</v>
      </c>
      <c r="E212" s="151">
        <f>SUM(E200:E211)</f>
        <v>1740</v>
      </c>
      <c r="F212" s="151">
        <f>SUM(F200:F211)</f>
        <v>0</v>
      </c>
      <c r="G212" s="152"/>
      <c r="H212" s="152"/>
      <c r="I212" s="197"/>
      <c r="J212" s="152"/>
      <c r="K212" s="153"/>
      <c r="L212" s="588"/>
      <c r="M212" s="150"/>
      <c r="N212" s="151">
        <f>SUM(N199:N211)</f>
        <v>24000</v>
      </c>
      <c r="O212" s="151">
        <f>SUM(O199:O211)</f>
        <v>2180</v>
      </c>
      <c r="P212" s="151">
        <f>SUM(P199:P211)</f>
        <v>23100</v>
      </c>
      <c r="Q212" s="152"/>
      <c r="R212" s="152"/>
      <c r="S212" s="152"/>
      <c r="T212" s="152"/>
      <c r="U212" s="153"/>
      <c r="V212" s="588"/>
      <c r="W212" s="150"/>
      <c r="X212" s="151">
        <f>SUM(X199:X211)</f>
        <v>36000</v>
      </c>
      <c r="Y212" s="151">
        <f>SUM(Y199:Y211)</f>
        <v>2460</v>
      </c>
      <c r="Z212" s="151">
        <f>SUM(Z199:Z211)</f>
        <v>36460</v>
      </c>
      <c r="AA212" s="152"/>
      <c r="AB212" s="152"/>
      <c r="AC212" s="152"/>
      <c r="AD212" s="152"/>
      <c r="AE212" s="588"/>
      <c r="AF212" s="150"/>
      <c r="AG212" s="151">
        <f>SUM(AG199:AG211)</f>
        <v>44000</v>
      </c>
      <c r="AH212" s="151">
        <f>SUM(AH199:AH211)</f>
        <v>2610</v>
      </c>
      <c r="AI212" s="151">
        <f>SUM(AI199:AI211)</f>
        <v>41060</v>
      </c>
      <c r="AJ212" s="152"/>
      <c r="AK212" s="152"/>
      <c r="AL212" s="152"/>
      <c r="AM212" s="152"/>
      <c r="AN212" s="151"/>
      <c r="AO212" s="152"/>
    </row>
    <row r="213" spans="1:41" x14ac:dyDescent="0.25">
      <c r="A213" s="404"/>
      <c r="B213" s="330"/>
      <c r="C213" s="344"/>
      <c r="D213" s="345"/>
      <c r="E213" s="345"/>
      <c r="F213" s="345"/>
      <c r="G213" s="346"/>
      <c r="H213" s="346"/>
      <c r="I213" s="347"/>
      <c r="J213" s="346"/>
      <c r="K213" s="346"/>
      <c r="L213" s="584"/>
      <c r="M213" s="346"/>
      <c r="N213" s="345"/>
      <c r="O213" s="345"/>
      <c r="P213" s="345"/>
      <c r="Q213" s="346"/>
      <c r="R213" s="346"/>
      <c r="S213" s="346"/>
      <c r="T213" s="346"/>
      <c r="U213" s="346"/>
      <c r="V213" s="584"/>
      <c r="W213" s="346"/>
      <c r="X213" s="345"/>
      <c r="Y213" s="345"/>
      <c r="Z213" s="345"/>
      <c r="AA213" s="346"/>
      <c r="AB213" s="346"/>
      <c r="AC213" s="346"/>
      <c r="AD213" s="346"/>
      <c r="AE213" s="584"/>
      <c r="AF213" s="346"/>
      <c r="AG213" s="345"/>
      <c r="AH213" s="345"/>
      <c r="AI213" s="345"/>
      <c r="AJ213" s="346"/>
      <c r="AK213" s="346"/>
      <c r="AL213" s="346"/>
      <c r="AM213" s="346"/>
      <c r="AN213" s="778"/>
      <c r="AO213" s="348"/>
    </row>
    <row r="214" spans="1:41" x14ac:dyDescent="0.25">
      <c r="A214" s="404"/>
      <c r="B214" s="331"/>
      <c r="C214" s="350"/>
      <c r="D214" s="351"/>
      <c r="E214" s="352"/>
      <c r="F214" s="353"/>
      <c r="G214" s="352"/>
      <c r="H214" s="353"/>
      <c r="I214" s="353"/>
      <c r="J214" s="353"/>
      <c r="K214" s="354"/>
      <c r="L214" s="589"/>
      <c r="M214" s="355" t="s">
        <v>42</v>
      </c>
      <c r="N214" s="356">
        <f>D227</f>
        <v>12000</v>
      </c>
      <c r="O214" s="356">
        <f>E227</f>
        <v>1850</v>
      </c>
      <c r="P214" s="356">
        <f>F227</f>
        <v>0</v>
      </c>
      <c r="Q214" s="352"/>
      <c r="R214" s="353"/>
      <c r="S214" s="353"/>
      <c r="T214" s="353"/>
      <c r="U214" s="354"/>
      <c r="V214" s="589"/>
      <c r="W214" s="355" t="s">
        <v>42</v>
      </c>
      <c r="X214" s="356">
        <f>N227</f>
        <v>24000</v>
      </c>
      <c r="Y214" s="356">
        <f>O227</f>
        <v>3470</v>
      </c>
      <c r="Z214" s="356">
        <f>P227</f>
        <v>11500</v>
      </c>
      <c r="AA214" s="352"/>
      <c r="AB214" s="353"/>
      <c r="AC214" s="353"/>
      <c r="AD214" s="353"/>
      <c r="AE214" s="589"/>
      <c r="AF214" s="355" t="s">
        <v>42</v>
      </c>
      <c r="AG214" s="356">
        <f>X227</f>
        <v>36000</v>
      </c>
      <c r="AH214" s="356">
        <f>Y227</f>
        <v>3750</v>
      </c>
      <c r="AI214" s="356">
        <f>Z227</f>
        <v>39750</v>
      </c>
      <c r="AJ214" s="352"/>
      <c r="AK214" s="353"/>
      <c r="AL214" s="353"/>
      <c r="AM214" s="353"/>
      <c r="AN214" s="776" t="s">
        <v>221</v>
      </c>
      <c r="AO214" s="183" t="s">
        <v>36</v>
      </c>
    </row>
    <row r="215" spans="1:41" x14ac:dyDescent="0.25">
      <c r="A215" s="368" t="s">
        <v>13</v>
      </c>
      <c r="B215" s="332">
        <v>63</v>
      </c>
      <c r="C215" s="357" t="s">
        <v>19</v>
      </c>
      <c r="D215" s="124">
        <v>1000</v>
      </c>
      <c r="E215" s="124">
        <f t="shared" ref="E215:E223" si="12">E216+10</f>
        <v>200</v>
      </c>
      <c r="F215" s="124">
        <v>0</v>
      </c>
      <c r="G215" s="125" t="s">
        <v>38</v>
      </c>
      <c r="H215" s="125" t="s">
        <v>38</v>
      </c>
      <c r="I215" s="129" t="s">
        <v>38</v>
      </c>
      <c r="J215" s="125"/>
      <c r="K215" s="358"/>
      <c r="L215" s="589"/>
      <c r="M215" s="357" t="s">
        <v>19</v>
      </c>
      <c r="N215" s="124">
        <v>1000</v>
      </c>
      <c r="O215" s="124">
        <f t="shared" ref="O215:O224" si="13">O216+10</f>
        <v>190</v>
      </c>
      <c r="P215" s="124">
        <v>0</v>
      </c>
      <c r="Q215" s="125" t="s">
        <v>38</v>
      </c>
      <c r="R215" s="125" t="s">
        <v>38</v>
      </c>
      <c r="S215" s="129" t="s">
        <v>38</v>
      </c>
      <c r="T215" s="125"/>
      <c r="U215" s="358"/>
      <c r="V215" s="589"/>
      <c r="W215" s="357" t="s">
        <v>19</v>
      </c>
      <c r="X215" s="124">
        <v>1000</v>
      </c>
      <c r="Y215" s="124">
        <f t="shared" ref="Y215:Y221" si="14">Y216+10</f>
        <v>70</v>
      </c>
      <c r="Z215" s="124">
        <v>0</v>
      </c>
      <c r="AA215" s="125" t="s">
        <v>38</v>
      </c>
      <c r="AB215" s="125" t="s">
        <v>38</v>
      </c>
      <c r="AC215" s="129" t="s">
        <v>38</v>
      </c>
      <c r="AD215" s="426"/>
      <c r="AE215" s="589"/>
      <c r="AF215" s="357" t="s">
        <v>19</v>
      </c>
      <c r="AG215" s="124">
        <v>1000</v>
      </c>
      <c r="AH215" s="124"/>
      <c r="AI215" s="124">
        <v>1000</v>
      </c>
      <c r="AJ215" s="125" t="s">
        <v>50</v>
      </c>
      <c r="AK215" s="125">
        <v>3862</v>
      </c>
      <c r="AL215" s="129">
        <v>44928</v>
      </c>
      <c r="AM215" s="426"/>
      <c r="AN215" s="341">
        <f>AG227+AH227-AI227</f>
        <v>4090</v>
      </c>
      <c r="AO215" s="342" t="s">
        <v>1028</v>
      </c>
    </row>
    <row r="216" spans="1:41" ht="21" customHeight="1" x14ac:dyDescent="0.25">
      <c r="A216" s="359"/>
      <c r="B216" s="877" t="s">
        <v>150</v>
      </c>
      <c r="C216" s="357" t="s">
        <v>20</v>
      </c>
      <c r="D216" s="124">
        <v>1000</v>
      </c>
      <c r="E216" s="124">
        <f t="shared" si="12"/>
        <v>190</v>
      </c>
      <c r="F216" s="124">
        <v>0</v>
      </c>
      <c r="G216" s="125" t="s">
        <v>38</v>
      </c>
      <c r="H216" s="125" t="s">
        <v>38</v>
      </c>
      <c r="I216" s="129" t="s">
        <v>38</v>
      </c>
      <c r="J216" s="125"/>
      <c r="K216" s="358"/>
      <c r="L216" s="589"/>
      <c r="M216" s="357" t="s">
        <v>20</v>
      </c>
      <c r="N216" s="124">
        <v>1000</v>
      </c>
      <c r="O216" s="124">
        <f t="shared" si="13"/>
        <v>180</v>
      </c>
      <c r="P216" s="124">
        <v>0</v>
      </c>
      <c r="Q216" s="125" t="s">
        <v>38</v>
      </c>
      <c r="R216" s="125" t="s">
        <v>38</v>
      </c>
      <c r="S216" s="129" t="s">
        <v>38</v>
      </c>
      <c r="T216" s="125"/>
      <c r="U216" s="358"/>
      <c r="V216" s="589"/>
      <c r="W216" s="357" t="s">
        <v>20</v>
      </c>
      <c r="X216" s="124">
        <v>1000</v>
      </c>
      <c r="Y216" s="124">
        <f t="shared" si="14"/>
        <v>60</v>
      </c>
      <c r="Z216" s="124">
        <v>0</v>
      </c>
      <c r="AA216" s="125" t="s">
        <v>38</v>
      </c>
      <c r="AB216" s="125" t="s">
        <v>38</v>
      </c>
      <c r="AC216" s="129" t="s">
        <v>38</v>
      </c>
      <c r="AD216" s="629"/>
      <c r="AE216" s="589"/>
      <c r="AF216" s="357" t="s">
        <v>20</v>
      </c>
      <c r="AG216" s="124">
        <v>1000</v>
      </c>
      <c r="AH216" s="124">
        <v>20</v>
      </c>
      <c r="AI216" s="124"/>
      <c r="AJ216" s="125"/>
      <c r="AK216" s="125"/>
      <c r="AL216" s="129"/>
      <c r="AM216" s="629"/>
      <c r="AN216" s="336"/>
      <c r="AO216" s="335"/>
    </row>
    <row r="217" spans="1:41" x14ac:dyDescent="0.25">
      <c r="A217" s="359"/>
      <c r="B217" s="877"/>
      <c r="C217" s="357" t="s">
        <v>21</v>
      </c>
      <c r="D217" s="124">
        <v>1000</v>
      </c>
      <c r="E217" s="124">
        <f t="shared" si="12"/>
        <v>180</v>
      </c>
      <c r="F217" s="124">
        <v>0</v>
      </c>
      <c r="G217" s="125" t="s">
        <v>38</v>
      </c>
      <c r="H217" s="125" t="s">
        <v>38</v>
      </c>
      <c r="I217" s="129" t="s">
        <v>38</v>
      </c>
      <c r="J217" s="125"/>
      <c r="K217" s="358"/>
      <c r="L217" s="589"/>
      <c r="M217" s="357" t="s">
        <v>21</v>
      </c>
      <c r="N217" s="124">
        <v>1000</v>
      </c>
      <c r="O217" s="124">
        <f t="shared" si="13"/>
        <v>170</v>
      </c>
      <c r="P217" s="124">
        <v>0</v>
      </c>
      <c r="Q217" s="125" t="s">
        <v>38</v>
      </c>
      <c r="R217" s="125" t="s">
        <v>38</v>
      </c>
      <c r="S217" s="129" t="s">
        <v>38</v>
      </c>
      <c r="T217" s="125"/>
      <c r="U217" s="358"/>
      <c r="V217" s="589"/>
      <c r="W217" s="357" t="s">
        <v>21</v>
      </c>
      <c r="X217" s="124">
        <v>1000</v>
      </c>
      <c r="Y217" s="124">
        <f t="shared" si="14"/>
        <v>50</v>
      </c>
      <c r="Z217" s="124">
        <v>0</v>
      </c>
      <c r="AA217" s="125" t="s">
        <v>38</v>
      </c>
      <c r="AB217" s="125" t="s">
        <v>38</v>
      </c>
      <c r="AC217" s="129" t="s">
        <v>38</v>
      </c>
      <c r="AD217" s="629"/>
      <c r="AE217" s="589"/>
      <c r="AF217" s="357" t="s">
        <v>21</v>
      </c>
      <c r="AG217" s="124">
        <v>1000</v>
      </c>
      <c r="AH217" s="124">
        <v>10</v>
      </c>
      <c r="AI217" s="124"/>
      <c r="AJ217" s="125"/>
      <c r="AK217" s="125"/>
      <c r="AL217" s="129"/>
      <c r="AM217" s="629"/>
      <c r="AN217" s="336"/>
      <c r="AO217" s="335"/>
    </row>
    <row r="218" spans="1:41" x14ac:dyDescent="0.25">
      <c r="A218" s="359"/>
      <c r="B218" s="877"/>
      <c r="C218" s="357" t="s">
        <v>22</v>
      </c>
      <c r="D218" s="124">
        <v>1000</v>
      </c>
      <c r="E218" s="124">
        <f t="shared" si="12"/>
        <v>170</v>
      </c>
      <c r="F218" s="124">
        <v>0</v>
      </c>
      <c r="G218" s="125" t="s">
        <v>38</v>
      </c>
      <c r="H218" s="125" t="s">
        <v>38</v>
      </c>
      <c r="I218" s="129" t="s">
        <v>38</v>
      </c>
      <c r="J218" s="125"/>
      <c r="K218" s="358"/>
      <c r="L218" s="589"/>
      <c r="M218" s="357" t="s">
        <v>22</v>
      </c>
      <c r="N218" s="124">
        <v>1000</v>
      </c>
      <c r="O218" s="124">
        <f t="shared" si="13"/>
        <v>160</v>
      </c>
      <c r="P218" s="124">
        <v>0</v>
      </c>
      <c r="Q218" s="125" t="s">
        <v>38</v>
      </c>
      <c r="R218" s="125" t="s">
        <v>38</v>
      </c>
      <c r="S218" s="129" t="s">
        <v>38</v>
      </c>
      <c r="T218" s="125"/>
      <c r="U218" s="358"/>
      <c r="V218" s="589"/>
      <c r="W218" s="357" t="s">
        <v>22</v>
      </c>
      <c r="X218" s="124">
        <v>1000</v>
      </c>
      <c r="Y218" s="124">
        <f t="shared" si="14"/>
        <v>40</v>
      </c>
      <c r="Z218" s="124">
        <v>0</v>
      </c>
      <c r="AA218" s="125" t="s">
        <v>38</v>
      </c>
      <c r="AB218" s="125" t="s">
        <v>38</v>
      </c>
      <c r="AC218" s="129" t="s">
        <v>38</v>
      </c>
      <c r="AD218" s="629"/>
      <c r="AE218" s="589"/>
      <c r="AF218" s="357" t="s">
        <v>22</v>
      </c>
      <c r="AG218" s="124">
        <v>1000</v>
      </c>
      <c r="AH218" s="124"/>
      <c r="AI218" s="124">
        <v>3000</v>
      </c>
      <c r="AJ218" s="125" t="s">
        <v>50</v>
      </c>
      <c r="AK218" s="125">
        <v>3878</v>
      </c>
      <c r="AL218" s="129">
        <v>45104</v>
      </c>
      <c r="AM218" s="629" t="s">
        <v>1046</v>
      </c>
      <c r="AN218" s="336"/>
      <c r="AO218" s="335"/>
    </row>
    <row r="219" spans="1:41" x14ac:dyDescent="0.25">
      <c r="A219" s="359"/>
      <c r="B219" s="877"/>
      <c r="C219" s="357" t="s">
        <v>23</v>
      </c>
      <c r="D219" s="124">
        <v>1000</v>
      </c>
      <c r="E219" s="124">
        <f t="shared" si="12"/>
        <v>160</v>
      </c>
      <c r="F219" s="124">
        <v>0</v>
      </c>
      <c r="G219" s="125" t="s">
        <v>38</v>
      </c>
      <c r="H219" s="125" t="s">
        <v>38</v>
      </c>
      <c r="I219" s="129" t="s">
        <v>38</v>
      </c>
      <c r="J219" s="125"/>
      <c r="K219" s="358"/>
      <c r="L219" s="589"/>
      <c r="M219" s="357" t="s">
        <v>23</v>
      </c>
      <c r="N219" s="124">
        <v>1000</v>
      </c>
      <c r="O219" s="124">
        <f t="shared" si="13"/>
        <v>150</v>
      </c>
      <c r="P219" s="124">
        <v>0</v>
      </c>
      <c r="Q219" s="125" t="s">
        <v>38</v>
      </c>
      <c r="R219" s="125" t="s">
        <v>38</v>
      </c>
      <c r="S219" s="129" t="s">
        <v>38</v>
      </c>
      <c r="T219" s="125"/>
      <c r="U219" s="358"/>
      <c r="V219" s="589"/>
      <c r="W219" s="357" t="s">
        <v>23</v>
      </c>
      <c r="X219" s="124">
        <v>1000</v>
      </c>
      <c r="Y219" s="124">
        <f t="shared" si="14"/>
        <v>30</v>
      </c>
      <c r="Z219" s="124">
        <v>0</v>
      </c>
      <c r="AA219" s="125" t="s">
        <v>38</v>
      </c>
      <c r="AB219" s="125" t="s">
        <v>38</v>
      </c>
      <c r="AC219" s="129" t="s">
        <v>38</v>
      </c>
      <c r="AD219" s="336"/>
      <c r="AE219" s="589"/>
      <c r="AF219" s="357" t="s">
        <v>23</v>
      </c>
      <c r="AG219" s="124">
        <v>1000</v>
      </c>
      <c r="AH219" s="124">
        <v>30</v>
      </c>
      <c r="AI219" s="124"/>
      <c r="AJ219" s="125"/>
      <c r="AK219" s="125"/>
      <c r="AL219" s="129"/>
      <c r="AM219" s="629"/>
      <c r="AN219" s="336">
        <v>4000</v>
      </c>
      <c r="AO219" s="335" t="s">
        <v>948</v>
      </c>
    </row>
    <row r="220" spans="1:41" x14ac:dyDescent="0.25">
      <c r="A220" s="359"/>
      <c r="B220" s="877"/>
      <c r="C220" s="357" t="s">
        <v>24</v>
      </c>
      <c r="D220" s="124">
        <v>1000</v>
      </c>
      <c r="E220" s="124">
        <f t="shared" si="12"/>
        <v>150</v>
      </c>
      <c r="F220" s="124">
        <v>0</v>
      </c>
      <c r="G220" s="125" t="s">
        <v>38</v>
      </c>
      <c r="H220" s="125" t="s">
        <v>38</v>
      </c>
      <c r="I220" s="129" t="s">
        <v>38</v>
      </c>
      <c r="J220" s="125"/>
      <c r="K220" s="358"/>
      <c r="L220" s="585"/>
      <c r="M220" s="357" t="s">
        <v>24</v>
      </c>
      <c r="N220" s="124">
        <v>1000</v>
      </c>
      <c r="O220" s="124">
        <f t="shared" si="13"/>
        <v>140</v>
      </c>
      <c r="P220" s="124">
        <v>0</v>
      </c>
      <c r="Q220" s="125" t="s">
        <v>38</v>
      </c>
      <c r="R220" s="125" t="s">
        <v>38</v>
      </c>
      <c r="S220" s="129" t="s">
        <v>38</v>
      </c>
      <c r="T220" s="125"/>
      <c r="U220" s="358"/>
      <c r="V220" s="585"/>
      <c r="W220" s="357" t="s">
        <v>24</v>
      </c>
      <c r="X220" s="124">
        <v>1000</v>
      </c>
      <c r="Y220" s="124">
        <f t="shared" si="14"/>
        <v>20</v>
      </c>
      <c r="Z220" s="124">
        <v>0</v>
      </c>
      <c r="AA220" s="125" t="s">
        <v>38</v>
      </c>
      <c r="AB220" s="125" t="s">
        <v>38</v>
      </c>
      <c r="AC220" s="129" t="s">
        <v>38</v>
      </c>
      <c r="AD220" s="336"/>
      <c r="AE220" s="585"/>
      <c r="AF220" s="357" t="s">
        <v>24</v>
      </c>
      <c r="AG220" s="124">
        <v>1000</v>
      </c>
      <c r="AH220" s="124">
        <v>20</v>
      </c>
      <c r="AI220" s="124"/>
      <c r="AJ220" s="125"/>
      <c r="AK220" s="125"/>
      <c r="AL220" s="129"/>
      <c r="AM220" s="629"/>
      <c r="AN220" s="336">
        <v>90</v>
      </c>
      <c r="AO220" s="335" t="s">
        <v>952</v>
      </c>
    </row>
    <row r="221" spans="1:41" ht="30" x14ac:dyDescent="0.25">
      <c r="A221" s="359"/>
      <c r="B221" s="877"/>
      <c r="C221" s="357" t="s">
        <v>25</v>
      </c>
      <c r="D221" s="124">
        <v>1000</v>
      </c>
      <c r="E221" s="124">
        <f t="shared" si="12"/>
        <v>140</v>
      </c>
      <c r="F221" s="124">
        <v>0</v>
      </c>
      <c r="G221" s="125" t="s">
        <v>38</v>
      </c>
      <c r="H221" s="125" t="s">
        <v>38</v>
      </c>
      <c r="I221" s="129" t="s">
        <v>38</v>
      </c>
      <c r="J221" s="125"/>
      <c r="K221" s="358"/>
      <c r="L221" s="585"/>
      <c r="M221" s="357" t="s">
        <v>25</v>
      </c>
      <c r="N221" s="124">
        <v>1000</v>
      </c>
      <c r="O221" s="124">
        <f t="shared" si="13"/>
        <v>130</v>
      </c>
      <c r="P221" s="124">
        <v>0</v>
      </c>
      <c r="Q221" s="125" t="s">
        <v>38</v>
      </c>
      <c r="R221" s="125" t="s">
        <v>38</v>
      </c>
      <c r="S221" s="129" t="s">
        <v>38</v>
      </c>
      <c r="T221" s="125"/>
      <c r="U221" s="358"/>
      <c r="V221" s="585"/>
      <c r="W221" s="357" t="s">
        <v>25</v>
      </c>
      <c r="X221" s="124">
        <v>1000</v>
      </c>
      <c r="Y221" s="124">
        <f t="shared" si="14"/>
        <v>10</v>
      </c>
      <c r="Z221" s="124">
        <v>10000</v>
      </c>
      <c r="AA221" s="125" t="s">
        <v>38</v>
      </c>
      <c r="AB221" s="402">
        <v>2565</v>
      </c>
      <c r="AC221" s="491">
        <v>44773</v>
      </c>
      <c r="AD221" s="492" t="s">
        <v>882</v>
      </c>
      <c r="AE221" s="585"/>
      <c r="AF221" s="357" t="s">
        <v>25</v>
      </c>
      <c r="AG221" s="124">
        <v>1000</v>
      </c>
      <c r="AH221" s="124">
        <v>10</v>
      </c>
      <c r="AI221" s="124"/>
      <c r="AJ221" s="125"/>
      <c r="AK221" s="402"/>
      <c r="AL221" s="491"/>
      <c r="AM221" s="491"/>
      <c r="AN221" s="797"/>
      <c r="AO221" s="335"/>
    </row>
    <row r="222" spans="1:41" ht="30" x14ac:dyDescent="0.25">
      <c r="A222" s="359"/>
      <c r="B222" s="877"/>
      <c r="C222" s="357" t="s">
        <v>26</v>
      </c>
      <c r="D222" s="124">
        <v>1000</v>
      </c>
      <c r="E222" s="124">
        <f t="shared" si="12"/>
        <v>130</v>
      </c>
      <c r="F222" s="124">
        <v>0</v>
      </c>
      <c r="G222" s="125" t="s">
        <v>38</v>
      </c>
      <c r="H222" s="125" t="s">
        <v>38</v>
      </c>
      <c r="I222" s="129" t="s">
        <v>38</v>
      </c>
      <c r="J222" s="125"/>
      <c r="K222" s="358"/>
      <c r="L222" s="585"/>
      <c r="M222" s="357" t="s">
        <v>26</v>
      </c>
      <c r="N222" s="124">
        <v>1000</v>
      </c>
      <c r="O222" s="124">
        <f t="shared" si="13"/>
        <v>120</v>
      </c>
      <c r="P222" s="124">
        <v>0</v>
      </c>
      <c r="Q222" s="125" t="s">
        <v>38</v>
      </c>
      <c r="R222" s="125" t="s">
        <v>38</v>
      </c>
      <c r="S222" s="129" t="s">
        <v>38</v>
      </c>
      <c r="T222" s="125"/>
      <c r="U222" s="358"/>
      <c r="V222" s="585"/>
      <c r="W222" s="357" t="s">
        <v>26</v>
      </c>
      <c r="X222" s="124">
        <v>1000</v>
      </c>
      <c r="Y222" s="124">
        <v>0</v>
      </c>
      <c r="Z222" s="124">
        <v>14250</v>
      </c>
      <c r="AA222" s="125" t="s">
        <v>44</v>
      </c>
      <c r="AB222" s="125">
        <v>2676</v>
      </c>
      <c r="AC222" s="129">
        <v>44804</v>
      </c>
      <c r="AD222" s="492" t="s">
        <v>881</v>
      </c>
      <c r="AE222" s="585"/>
      <c r="AF222" s="357" t="s">
        <v>26</v>
      </c>
      <c r="AG222" s="124">
        <v>1000</v>
      </c>
      <c r="AH222" s="124"/>
      <c r="AI222" s="124"/>
      <c r="AJ222" s="125"/>
      <c r="AK222" s="125"/>
      <c r="AL222" s="129"/>
      <c r="AM222" s="629"/>
      <c r="AN222" s="797"/>
      <c r="AO222" s="335"/>
    </row>
    <row r="223" spans="1:41" x14ac:dyDescent="0.25">
      <c r="A223" s="359"/>
      <c r="B223" s="877"/>
      <c r="C223" s="357" t="s">
        <v>27</v>
      </c>
      <c r="D223" s="124">
        <v>1000</v>
      </c>
      <c r="E223" s="124">
        <f t="shared" si="12"/>
        <v>120</v>
      </c>
      <c r="F223" s="124">
        <v>0</v>
      </c>
      <c r="G223" s="125" t="s">
        <v>38</v>
      </c>
      <c r="H223" s="125" t="s">
        <v>38</v>
      </c>
      <c r="I223" s="129" t="s">
        <v>38</v>
      </c>
      <c r="J223" s="125"/>
      <c r="K223" s="358"/>
      <c r="L223" s="585"/>
      <c r="M223" s="357" t="s">
        <v>27</v>
      </c>
      <c r="N223" s="124">
        <v>1000</v>
      </c>
      <c r="O223" s="167">
        <v>110</v>
      </c>
      <c r="P223" s="124">
        <v>11500</v>
      </c>
      <c r="Q223" s="125" t="s">
        <v>38</v>
      </c>
      <c r="R223" s="125">
        <v>1241</v>
      </c>
      <c r="S223" s="129">
        <v>44440</v>
      </c>
      <c r="T223" s="433">
        <v>44136</v>
      </c>
      <c r="U223" s="358"/>
      <c r="V223" s="585"/>
      <c r="W223" s="357" t="s">
        <v>27</v>
      </c>
      <c r="X223" s="124">
        <v>1000</v>
      </c>
      <c r="Y223" s="124">
        <v>0</v>
      </c>
      <c r="Z223" s="124">
        <v>1000</v>
      </c>
      <c r="AA223" s="125" t="s">
        <v>44</v>
      </c>
      <c r="AB223" s="125">
        <v>2689</v>
      </c>
      <c r="AC223" s="129">
        <v>44805</v>
      </c>
      <c r="AD223" s="335"/>
      <c r="AE223" s="585"/>
      <c r="AF223" s="357" t="s">
        <v>27</v>
      </c>
      <c r="AG223" s="124"/>
      <c r="AH223" s="124"/>
      <c r="AI223" s="124"/>
      <c r="AJ223" s="125"/>
      <c r="AK223" s="125"/>
      <c r="AL223" s="129"/>
      <c r="AM223" s="629"/>
      <c r="AN223" s="336"/>
      <c r="AO223" s="335"/>
    </row>
    <row r="224" spans="1:41" x14ac:dyDescent="0.25">
      <c r="A224" s="359"/>
      <c r="B224" s="877"/>
      <c r="C224" s="357" t="s">
        <v>28</v>
      </c>
      <c r="D224" s="124">
        <v>1000</v>
      </c>
      <c r="E224" s="124">
        <f>E225+10</f>
        <v>110</v>
      </c>
      <c r="F224" s="124">
        <v>0</v>
      </c>
      <c r="G224" s="125" t="s">
        <v>38</v>
      </c>
      <c r="H224" s="125" t="s">
        <v>38</v>
      </c>
      <c r="I224" s="129" t="s">
        <v>38</v>
      </c>
      <c r="J224" s="125"/>
      <c r="K224" s="358"/>
      <c r="L224" s="585"/>
      <c r="M224" s="357" t="s">
        <v>28</v>
      </c>
      <c r="N224" s="124">
        <v>1000</v>
      </c>
      <c r="O224" s="124">
        <f t="shared" si="13"/>
        <v>100</v>
      </c>
      <c r="P224" s="124">
        <v>0</v>
      </c>
      <c r="Q224" s="125" t="s">
        <v>38</v>
      </c>
      <c r="R224" s="125" t="s">
        <v>38</v>
      </c>
      <c r="S224" s="129" t="s">
        <v>38</v>
      </c>
      <c r="T224" s="125"/>
      <c r="U224" s="358"/>
      <c r="V224" s="585"/>
      <c r="W224" s="357" t="s">
        <v>28</v>
      </c>
      <c r="X224" s="124">
        <v>1000</v>
      </c>
      <c r="Y224" s="124">
        <v>0</v>
      </c>
      <c r="Z224" s="124">
        <v>1000</v>
      </c>
      <c r="AA224" s="125" t="s">
        <v>44</v>
      </c>
      <c r="AB224" s="125">
        <v>2879</v>
      </c>
      <c r="AC224" s="129">
        <v>44835</v>
      </c>
      <c r="AD224" s="335"/>
      <c r="AE224" s="585"/>
      <c r="AF224" s="357" t="s">
        <v>28</v>
      </c>
      <c r="AG224" s="124"/>
      <c r="AH224" s="124"/>
      <c r="AI224" s="124"/>
      <c r="AJ224" s="125"/>
      <c r="AK224" s="125"/>
      <c r="AL224" s="129"/>
      <c r="AM224" s="629"/>
      <c r="AN224" s="336"/>
      <c r="AO224" s="335"/>
    </row>
    <row r="225" spans="1:41" x14ac:dyDescent="0.25">
      <c r="A225" s="359"/>
      <c r="B225" s="877"/>
      <c r="C225" s="357" t="s">
        <v>29</v>
      </c>
      <c r="D225" s="124">
        <v>1000</v>
      </c>
      <c r="E225" s="167">
        <v>100</v>
      </c>
      <c r="F225" s="124">
        <v>0</v>
      </c>
      <c r="G225" s="125" t="s">
        <v>38</v>
      </c>
      <c r="H225" s="125" t="s">
        <v>38</v>
      </c>
      <c r="I225" s="129" t="s">
        <v>38</v>
      </c>
      <c r="J225" s="125"/>
      <c r="K225" s="358"/>
      <c r="L225" s="586"/>
      <c r="M225" s="357" t="s">
        <v>29</v>
      </c>
      <c r="N225" s="124">
        <v>1000</v>
      </c>
      <c r="O225" s="124">
        <f>O226+10</f>
        <v>90</v>
      </c>
      <c r="P225" s="124">
        <v>0</v>
      </c>
      <c r="Q225" s="125" t="s">
        <v>38</v>
      </c>
      <c r="R225" s="125" t="s">
        <v>38</v>
      </c>
      <c r="S225" s="129" t="s">
        <v>38</v>
      </c>
      <c r="T225" s="125"/>
      <c r="U225" s="358"/>
      <c r="V225" s="586"/>
      <c r="W225" s="357" t="s">
        <v>29</v>
      </c>
      <c r="X225" s="124">
        <v>1000</v>
      </c>
      <c r="Y225" s="124">
        <v>0</v>
      </c>
      <c r="Z225" s="124">
        <v>1000</v>
      </c>
      <c r="AA225" s="125" t="s">
        <v>50</v>
      </c>
      <c r="AB225" s="125">
        <v>2995</v>
      </c>
      <c r="AC225" s="129">
        <v>44868</v>
      </c>
      <c r="AD225" s="335"/>
      <c r="AE225" s="586"/>
      <c r="AF225" s="357" t="s">
        <v>29</v>
      </c>
      <c r="AG225" s="124"/>
      <c r="AH225" s="124"/>
      <c r="AI225" s="124"/>
      <c r="AJ225" s="125"/>
      <c r="AK225" s="125"/>
      <c r="AL225" s="129"/>
      <c r="AM225" s="629"/>
      <c r="AN225" s="336"/>
      <c r="AO225" s="335"/>
    </row>
    <row r="226" spans="1:41" x14ac:dyDescent="0.25">
      <c r="A226" s="359"/>
      <c r="B226" s="877"/>
      <c r="C226" s="360" t="s">
        <v>30</v>
      </c>
      <c r="D226" s="278">
        <v>1000</v>
      </c>
      <c r="E226" s="167">
        <f>O215+10</f>
        <v>200</v>
      </c>
      <c r="F226" s="124"/>
      <c r="G226" s="125" t="s">
        <v>38</v>
      </c>
      <c r="H226" s="125" t="s">
        <v>38</v>
      </c>
      <c r="I226" s="129" t="s">
        <v>38</v>
      </c>
      <c r="J226" s="361"/>
      <c r="K226" s="362"/>
      <c r="L226" s="587"/>
      <c r="M226" s="360" t="s">
        <v>30</v>
      </c>
      <c r="N226" s="278">
        <v>1000</v>
      </c>
      <c r="O226" s="124">
        <f>Y215+10</f>
        <v>80</v>
      </c>
      <c r="P226" s="124">
        <v>0</v>
      </c>
      <c r="Q226" s="125" t="s">
        <v>38</v>
      </c>
      <c r="R226" s="125" t="s">
        <v>38</v>
      </c>
      <c r="S226" s="129" t="s">
        <v>38</v>
      </c>
      <c r="T226" s="125"/>
      <c r="U226" s="358"/>
      <c r="V226" s="587"/>
      <c r="W226" s="360" t="s">
        <v>30</v>
      </c>
      <c r="X226" s="278">
        <v>1000</v>
      </c>
      <c r="Y226" s="124">
        <v>0</v>
      </c>
      <c r="Z226" s="124">
        <v>1000</v>
      </c>
      <c r="AA226" s="125" t="s">
        <v>50</v>
      </c>
      <c r="AB226" s="125">
        <v>3090</v>
      </c>
      <c r="AC226" s="129">
        <v>44897</v>
      </c>
      <c r="AD226" s="555">
        <v>44899</v>
      </c>
      <c r="AE226" s="587"/>
      <c r="AF226" s="360" t="s">
        <v>30</v>
      </c>
      <c r="AG226" s="278"/>
      <c r="AH226" s="124"/>
      <c r="AI226" s="124"/>
      <c r="AJ226" s="125"/>
      <c r="AK226" s="125"/>
      <c r="AL226" s="129"/>
      <c r="AM226" s="629" t="s">
        <v>947</v>
      </c>
      <c r="AN226" s="338"/>
      <c r="AO226" s="339"/>
    </row>
    <row r="227" spans="1:41" x14ac:dyDescent="0.25">
      <c r="A227" s="363"/>
      <c r="B227" s="878"/>
      <c r="C227" s="364"/>
      <c r="D227" s="365">
        <f>SUM(D215:D226)</f>
        <v>12000</v>
      </c>
      <c r="E227" s="365">
        <f>SUM(E215:E226)</f>
        <v>1850</v>
      </c>
      <c r="F227" s="365">
        <f>SUM(F215:F226)</f>
        <v>0</v>
      </c>
      <c r="G227" s="340"/>
      <c r="H227" s="340"/>
      <c r="I227" s="366"/>
      <c r="J227" s="340"/>
      <c r="K227" s="367"/>
      <c r="L227" s="588"/>
      <c r="M227" s="364"/>
      <c r="N227" s="365">
        <f>SUM(N214:N226)</f>
        <v>24000</v>
      </c>
      <c r="O227" s="365">
        <f>SUM(O214:O226)</f>
        <v>3470</v>
      </c>
      <c r="P227" s="365">
        <f>SUM(P214:P226)</f>
        <v>11500</v>
      </c>
      <c r="Q227" s="340"/>
      <c r="R227" s="340"/>
      <c r="S227" s="340"/>
      <c r="T227" s="340"/>
      <c r="U227" s="367"/>
      <c r="V227" s="588"/>
      <c r="W227" s="364"/>
      <c r="X227" s="365">
        <f>SUM(X214:X226)</f>
        <v>36000</v>
      </c>
      <c r="Y227" s="365">
        <f>SUM(Y214:Y226)</f>
        <v>3750</v>
      </c>
      <c r="Z227" s="365">
        <f>SUM(Z214:Z226)</f>
        <v>39750</v>
      </c>
      <c r="AA227" s="340"/>
      <c r="AB227" s="340"/>
      <c r="AC227" s="340"/>
      <c r="AD227" s="340"/>
      <c r="AE227" s="588"/>
      <c r="AF227" s="364"/>
      <c r="AG227" s="365">
        <f>SUM(AG214:AG226)</f>
        <v>44000</v>
      </c>
      <c r="AH227" s="365">
        <f>SUM(AH214:AH226)</f>
        <v>3840</v>
      </c>
      <c r="AI227" s="365">
        <f>SUM(AI214:AI226)</f>
        <v>43750</v>
      </c>
      <c r="AJ227" s="340"/>
      <c r="AK227" s="340"/>
      <c r="AL227" s="340"/>
      <c r="AM227" s="340"/>
      <c r="AN227" s="365"/>
      <c r="AO227" s="340"/>
    </row>
    <row r="228" spans="1:41" x14ac:dyDescent="0.25">
      <c r="B228" s="106"/>
      <c r="C228" s="65"/>
      <c r="D228" s="66"/>
      <c r="E228" s="66"/>
      <c r="F228" s="66"/>
      <c r="G228" s="67"/>
      <c r="H228" s="67"/>
      <c r="I228" s="68"/>
      <c r="J228" s="67"/>
      <c r="K228" s="67"/>
      <c r="L228" s="584"/>
      <c r="M228" s="67"/>
      <c r="N228" s="66"/>
      <c r="O228" s="66"/>
      <c r="P228" s="66"/>
      <c r="Q228" s="67"/>
      <c r="R228" s="67"/>
      <c r="S228" s="67"/>
      <c r="T228" s="67"/>
      <c r="U228" s="67"/>
      <c r="V228" s="584"/>
      <c r="W228" s="67"/>
      <c r="X228" s="66"/>
      <c r="Y228" s="66"/>
      <c r="Z228" s="66"/>
      <c r="AA228" s="67"/>
      <c r="AB228" s="67"/>
      <c r="AC228" s="67"/>
      <c r="AD228" s="67"/>
      <c r="AE228" s="584"/>
      <c r="AF228" s="67"/>
      <c r="AG228" s="66"/>
      <c r="AH228" s="66"/>
      <c r="AI228" s="66"/>
      <c r="AJ228" s="67"/>
      <c r="AK228" s="67"/>
      <c r="AL228" s="67"/>
      <c r="AM228" s="67"/>
      <c r="AN228" s="777"/>
      <c r="AO228" s="123"/>
    </row>
    <row r="229" spans="1:41" x14ac:dyDescent="0.25">
      <c r="B229" s="107"/>
      <c r="C229" s="70"/>
      <c r="D229" s="71"/>
      <c r="E229" s="72"/>
      <c r="F229" s="73"/>
      <c r="G229" s="72"/>
      <c r="H229" s="73"/>
      <c r="I229" s="73"/>
      <c r="J229" s="73"/>
      <c r="K229" s="74"/>
      <c r="L229" s="585"/>
      <c r="M229" s="75" t="s">
        <v>42</v>
      </c>
      <c r="N229" s="76">
        <f>D242</f>
        <v>11500</v>
      </c>
      <c r="O229" s="76">
        <f>E242</f>
        <v>280</v>
      </c>
      <c r="P229" s="76">
        <f>F242</f>
        <v>11500</v>
      </c>
      <c r="Q229" s="72"/>
      <c r="R229" s="73"/>
      <c r="S229" s="73"/>
      <c r="T229" s="73"/>
      <c r="U229" s="74"/>
      <c r="V229" s="585"/>
      <c r="W229" s="75" t="s">
        <v>42</v>
      </c>
      <c r="X229" s="76">
        <f>N242</f>
        <v>23500</v>
      </c>
      <c r="Y229" s="76">
        <f>O242</f>
        <v>290</v>
      </c>
      <c r="Z229" s="76">
        <f>P242</f>
        <v>23000</v>
      </c>
      <c r="AA229" s="72"/>
      <c r="AB229" s="73"/>
      <c r="AC229" s="73"/>
      <c r="AD229" s="73"/>
      <c r="AE229" s="585"/>
      <c r="AF229" s="75" t="s">
        <v>42</v>
      </c>
      <c r="AG229" s="76">
        <f>X242</f>
        <v>35500</v>
      </c>
      <c r="AH229" s="76">
        <f>Y242</f>
        <v>300</v>
      </c>
      <c r="AI229" s="76">
        <f>Z242</f>
        <v>34500</v>
      </c>
      <c r="AJ229" s="72"/>
      <c r="AK229" s="73"/>
      <c r="AL229" s="73"/>
      <c r="AM229" s="73"/>
      <c r="AN229" s="776" t="s">
        <v>221</v>
      </c>
      <c r="AO229" s="183" t="s">
        <v>36</v>
      </c>
    </row>
    <row r="230" spans="1:41" x14ac:dyDescent="0.25">
      <c r="A230" s="97" t="s">
        <v>13</v>
      </c>
      <c r="B230" s="105">
        <v>64</v>
      </c>
      <c r="C230" s="77" t="s">
        <v>19</v>
      </c>
      <c r="D230" s="78">
        <v>1000</v>
      </c>
      <c r="E230" s="78">
        <f t="shared" ref="E230:E235" si="15">E231+10</f>
        <v>70</v>
      </c>
      <c r="F230" s="78">
        <v>0</v>
      </c>
      <c r="G230" s="79" t="s">
        <v>38</v>
      </c>
      <c r="H230" s="79" t="s">
        <v>38</v>
      </c>
      <c r="I230" s="80" t="s">
        <v>38</v>
      </c>
      <c r="J230" s="79"/>
      <c r="K230" s="81"/>
      <c r="L230" s="585"/>
      <c r="M230" s="77" t="s">
        <v>19</v>
      </c>
      <c r="N230" s="78">
        <v>1000</v>
      </c>
      <c r="O230" s="78">
        <v>10</v>
      </c>
      <c r="P230" s="78">
        <v>0</v>
      </c>
      <c r="Q230" s="79" t="s">
        <v>38</v>
      </c>
      <c r="R230" s="79" t="s">
        <v>38</v>
      </c>
      <c r="S230" s="80" t="s">
        <v>38</v>
      </c>
      <c r="T230" s="79"/>
      <c r="U230" s="81"/>
      <c r="V230" s="585"/>
      <c r="W230" s="77" t="s">
        <v>19</v>
      </c>
      <c r="X230" s="78">
        <v>1000</v>
      </c>
      <c r="Y230" s="78">
        <v>10</v>
      </c>
      <c r="Z230" s="78">
        <v>0</v>
      </c>
      <c r="AA230" s="79" t="s">
        <v>38</v>
      </c>
      <c r="AB230" s="79" t="s">
        <v>38</v>
      </c>
      <c r="AC230" s="80" t="s">
        <v>38</v>
      </c>
      <c r="AD230" s="651"/>
      <c r="AE230" s="585"/>
      <c r="AF230" s="77" t="s">
        <v>19</v>
      </c>
      <c r="AG230" s="78">
        <v>1000</v>
      </c>
      <c r="AH230" s="78">
        <v>50</v>
      </c>
      <c r="AI230" s="78"/>
      <c r="AJ230" s="79"/>
      <c r="AK230" s="79"/>
      <c r="AL230" s="80"/>
      <c r="AM230" s="651"/>
      <c r="AN230" s="203">
        <f>AG242+AH242-AI242</f>
        <v>7450</v>
      </c>
      <c r="AO230" s="256" t="s">
        <v>961</v>
      </c>
    </row>
    <row r="231" spans="1:41" ht="21" customHeight="1" x14ac:dyDescent="0.25">
      <c r="A231" s="120"/>
      <c r="B231" s="904" t="s">
        <v>151</v>
      </c>
      <c r="C231" s="77" t="s">
        <v>20</v>
      </c>
      <c r="D231" s="78">
        <v>1000</v>
      </c>
      <c r="E231" s="78">
        <f t="shared" si="15"/>
        <v>60</v>
      </c>
      <c r="F231" s="78">
        <v>0</v>
      </c>
      <c r="G231" s="79" t="s">
        <v>38</v>
      </c>
      <c r="H231" s="79" t="s">
        <v>38</v>
      </c>
      <c r="I231" s="80" t="s">
        <v>38</v>
      </c>
      <c r="J231" s="79"/>
      <c r="K231" s="81"/>
      <c r="L231" s="585"/>
      <c r="M231" s="77" t="s">
        <v>20</v>
      </c>
      <c r="N231" s="78">
        <v>1000</v>
      </c>
      <c r="O231" s="78">
        <v>0</v>
      </c>
      <c r="P231" s="78">
        <v>11500</v>
      </c>
      <c r="Q231" s="79" t="s">
        <v>47</v>
      </c>
      <c r="R231" s="79">
        <v>809</v>
      </c>
      <c r="S231" s="80">
        <v>44228</v>
      </c>
      <c r="T231" s="79"/>
      <c r="U231" s="81"/>
      <c r="V231" s="585"/>
      <c r="W231" s="77" t="s">
        <v>20</v>
      </c>
      <c r="X231" s="78">
        <v>1000</v>
      </c>
      <c r="Y231" s="78">
        <v>0</v>
      </c>
      <c r="Z231" s="78">
        <v>11500</v>
      </c>
      <c r="AA231" s="79" t="s">
        <v>47</v>
      </c>
      <c r="AB231" s="79">
        <v>2103</v>
      </c>
      <c r="AC231" s="80">
        <v>44620</v>
      </c>
      <c r="AD231" s="558"/>
      <c r="AE231" s="585"/>
      <c r="AF231" s="77" t="s">
        <v>20</v>
      </c>
      <c r="AG231" s="78">
        <v>1000</v>
      </c>
      <c r="AH231" s="78">
        <v>40</v>
      </c>
      <c r="AI231" s="78"/>
      <c r="AJ231" s="79"/>
      <c r="AK231" s="79"/>
      <c r="AL231" s="80"/>
      <c r="AM231" s="558"/>
      <c r="AN231" s="258"/>
      <c r="AO231" s="257"/>
    </row>
    <row r="232" spans="1:41" x14ac:dyDescent="0.25">
      <c r="A232" s="120"/>
      <c r="B232" s="904"/>
      <c r="C232" s="77" t="s">
        <v>21</v>
      </c>
      <c r="D232" s="78">
        <v>1000</v>
      </c>
      <c r="E232" s="78">
        <f t="shared" si="15"/>
        <v>50</v>
      </c>
      <c r="F232" s="78">
        <v>0</v>
      </c>
      <c r="G232" s="79" t="s">
        <v>38</v>
      </c>
      <c r="H232" s="79" t="s">
        <v>38</v>
      </c>
      <c r="I232" s="80" t="s">
        <v>38</v>
      </c>
      <c r="J232" s="79"/>
      <c r="K232" s="81"/>
      <c r="L232" s="585"/>
      <c r="M232" s="77" t="s">
        <v>21</v>
      </c>
      <c r="N232" s="78">
        <v>1000</v>
      </c>
      <c r="O232" s="78">
        <v>0</v>
      </c>
      <c r="P232" s="78">
        <v>0</v>
      </c>
      <c r="Q232" s="79" t="s">
        <v>38</v>
      </c>
      <c r="R232" s="79" t="s">
        <v>38</v>
      </c>
      <c r="S232" s="80" t="s">
        <v>38</v>
      </c>
      <c r="T232" s="79"/>
      <c r="U232" s="81"/>
      <c r="V232" s="585"/>
      <c r="W232" s="77" t="s">
        <v>21</v>
      </c>
      <c r="X232" s="78">
        <v>1000</v>
      </c>
      <c r="Y232" s="78">
        <v>0</v>
      </c>
      <c r="Z232" s="78">
        <v>0</v>
      </c>
      <c r="AA232" s="79" t="s">
        <v>38</v>
      </c>
      <c r="AB232" s="79" t="s">
        <v>38</v>
      </c>
      <c r="AC232" s="80" t="s">
        <v>38</v>
      </c>
      <c r="AD232" s="558"/>
      <c r="AE232" s="585"/>
      <c r="AF232" s="77" t="s">
        <v>21</v>
      </c>
      <c r="AG232" s="78">
        <v>1000</v>
      </c>
      <c r="AH232" s="78">
        <v>30</v>
      </c>
      <c r="AI232" s="78"/>
      <c r="AJ232" s="79"/>
      <c r="AK232" s="79"/>
      <c r="AL232" s="80"/>
      <c r="AM232" s="558"/>
      <c r="AN232" s="258"/>
      <c r="AO232" s="257"/>
    </row>
    <row r="233" spans="1:41" x14ac:dyDescent="0.25">
      <c r="A233" s="120"/>
      <c r="B233" s="904"/>
      <c r="C233" s="77" t="s">
        <v>22</v>
      </c>
      <c r="D233" s="78">
        <v>1000</v>
      </c>
      <c r="E233" s="78">
        <f t="shared" si="15"/>
        <v>40</v>
      </c>
      <c r="F233" s="78">
        <v>0</v>
      </c>
      <c r="G233" s="79" t="s">
        <v>38</v>
      </c>
      <c r="H233" s="79" t="s">
        <v>38</v>
      </c>
      <c r="I233" s="80" t="s">
        <v>38</v>
      </c>
      <c r="J233" s="79"/>
      <c r="K233" s="81"/>
      <c r="L233" s="585"/>
      <c r="M233" s="77" t="s">
        <v>22</v>
      </c>
      <c r="N233" s="78">
        <v>1000</v>
      </c>
      <c r="O233" s="78">
        <v>0</v>
      </c>
      <c r="P233" s="78">
        <v>0</v>
      </c>
      <c r="Q233" s="79" t="s">
        <v>38</v>
      </c>
      <c r="R233" s="79" t="s">
        <v>38</v>
      </c>
      <c r="S233" s="80" t="s">
        <v>38</v>
      </c>
      <c r="T233" s="79"/>
      <c r="U233" s="81"/>
      <c r="V233" s="585"/>
      <c r="W233" s="77" t="s">
        <v>22</v>
      </c>
      <c r="X233" s="78">
        <v>1000</v>
      </c>
      <c r="Y233" s="78">
        <v>0</v>
      </c>
      <c r="Z233" s="78">
        <v>0</v>
      </c>
      <c r="AA233" s="79" t="s">
        <v>38</v>
      </c>
      <c r="AB233" s="79" t="s">
        <v>38</v>
      </c>
      <c r="AC233" s="80" t="s">
        <v>38</v>
      </c>
      <c r="AD233" s="558"/>
      <c r="AE233" s="585"/>
      <c r="AF233" s="77" t="s">
        <v>22</v>
      </c>
      <c r="AG233" s="78">
        <v>1000</v>
      </c>
      <c r="AH233" s="78">
        <v>20</v>
      </c>
      <c r="AI233" s="78"/>
      <c r="AJ233" s="79"/>
      <c r="AK233" s="79"/>
      <c r="AL233" s="80"/>
      <c r="AM233" s="558"/>
      <c r="AN233" s="258">
        <v>7000</v>
      </c>
      <c r="AO233" s="257" t="s">
        <v>962</v>
      </c>
    </row>
    <row r="234" spans="1:41" x14ac:dyDescent="0.25">
      <c r="A234" s="120"/>
      <c r="B234" s="904"/>
      <c r="C234" s="77" t="s">
        <v>23</v>
      </c>
      <c r="D234" s="78">
        <v>1000</v>
      </c>
      <c r="E234" s="78">
        <f t="shared" si="15"/>
        <v>30</v>
      </c>
      <c r="F234" s="78">
        <v>0</v>
      </c>
      <c r="G234" s="79" t="s">
        <v>38</v>
      </c>
      <c r="H234" s="79" t="s">
        <v>38</v>
      </c>
      <c r="I234" s="80" t="s">
        <v>38</v>
      </c>
      <c r="J234" s="79"/>
      <c r="K234" s="81"/>
      <c r="L234" s="585"/>
      <c r="M234" s="77" t="s">
        <v>23</v>
      </c>
      <c r="N234" s="78">
        <v>1000</v>
      </c>
      <c r="O234" s="78">
        <v>0</v>
      </c>
      <c r="P234" s="78">
        <v>0</v>
      </c>
      <c r="Q234" s="79" t="s">
        <v>38</v>
      </c>
      <c r="R234" s="79" t="s">
        <v>38</v>
      </c>
      <c r="S234" s="80" t="s">
        <v>38</v>
      </c>
      <c r="T234" s="79"/>
      <c r="U234" s="81"/>
      <c r="V234" s="585"/>
      <c r="W234" s="77" t="s">
        <v>23</v>
      </c>
      <c r="X234" s="78">
        <v>1000</v>
      </c>
      <c r="Y234" s="78">
        <v>0</v>
      </c>
      <c r="Z234" s="78">
        <v>0</v>
      </c>
      <c r="AA234" s="79" t="s">
        <v>38</v>
      </c>
      <c r="AB234" s="79" t="s">
        <v>38</v>
      </c>
      <c r="AC234" s="80" t="s">
        <v>38</v>
      </c>
      <c r="AD234" s="558"/>
      <c r="AE234" s="585"/>
      <c r="AF234" s="77" t="s">
        <v>23</v>
      </c>
      <c r="AG234" s="78">
        <v>1000</v>
      </c>
      <c r="AH234" s="78">
        <v>10</v>
      </c>
      <c r="AI234" s="78"/>
      <c r="AJ234" s="79"/>
      <c r="AK234" s="79"/>
      <c r="AL234" s="80"/>
      <c r="AM234" s="558"/>
      <c r="AN234" s="258">
        <v>450</v>
      </c>
      <c r="AO234" s="257" t="s">
        <v>848</v>
      </c>
    </row>
    <row r="235" spans="1:41" x14ac:dyDescent="0.25">
      <c r="A235" s="120"/>
      <c r="B235" s="904"/>
      <c r="C235" s="77" t="s">
        <v>24</v>
      </c>
      <c r="D235" s="78">
        <v>1000</v>
      </c>
      <c r="E235" s="78">
        <f t="shared" si="15"/>
        <v>20</v>
      </c>
      <c r="F235" s="78">
        <v>0</v>
      </c>
      <c r="G235" s="79" t="s">
        <v>38</v>
      </c>
      <c r="H235" s="79" t="s">
        <v>38</v>
      </c>
      <c r="I235" s="80" t="s">
        <v>38</v>
      </c>
      <c r="J235" s="79"/>
      <c r="K235" s="81"/>
      <c r="L235" s="585"/>
      <c r="M235" s="77" t="s">
        <v>24</v>
      </c>
      <c r="N235" s="78">
        <v>1000</v>
      </c>
      <c r="O235" s="78">
        <v>0</v>
      </c>
      <c r="P235" s="78">
        <v>0</v>
      </c>
      <c r="Q235" s="79" t="s">
        <v>38</v>
      </c>
      <c r="R235" s="79" t="s">
        <v>38</v>
      </c>
      <c r="S235" s="80" t="s">
        <v>38</v>
      </c>
      <c r="T235" s="79"/>
      <c r="U235" s="81"/>
      <c r="V235" s="585"/>
      <c r="W235" s="77" t="s">
        <v>24</v>
      </c>
      <c r="X235" s="78">
        <v>1000</v>
      </c>
      <c r="Y235" s="78">
        <v>0</v>
      </c>
      <c r="Z235" s="78">
        <v>0</v>
      </c>
      <c r="AA235" s="79" t="s">
        <v>38</v>
      </c>
      <c r="AB235" s="79" t="s">
        <v>38</v>
      </c>
      <c r="AC235" s="80" t="s">
        <v>38</v>
      </c>
      <c r="AD235" s="558"/>
      <c r="AE235" s="585"/>
      <c r="AF235" s="77" t="s">
        <v>24</v>
      </c>
      <c r="AG235" s="78">
        <v>1000</v>
      </c>
      <c r="AH235" s="78"/>
      <c r="AI235" s="78"/>
      <c r="AJ235" s="79"/>
      <c r="AK235" s="79"/>
      <c r="AL235" s="80"/>
      <c r="AM235" s="558"/>
      <c r="AN235" s="258"/>
      <c r="AO235" s="257"/>
    </row>
    <row r="236" spans="1:41" x14ac:dyDescent="0.25">
      <c r="A236" s="120"/>
      <c r="B236" s="904"/>
      <c r="C236" s="77" t="s">
        <v>25</v>
      </c>
      <c r="D236" s="78">
        <v>1000</v>
      </c>
      <c r="E236" s="78">
        <f>E237+10</f>
        <v>10</v>
      </c>
      <c r="F236" s="78">
        <v>0</v>
      </c>
      <c r="G236" s="79" t="s">
        <v>38</v>
      </c>
      <c r="H236" s="79" t="s">
        <v>38</v>
      </c>
      <c r="I236" s="80" t="s">
        <v>38</v>
      </c>
      <c r="J236" s="79"/>
      <c r="K236" s="81"/>
      <c r="L236" s="585"/>
      <c r="M236" s="77" t="s">
        <v>25</v>
      </c>
      <c r="N236" s="78">
        <v>1000</v>
      </c>
      <c r="O236" s="78">
        <v>0</v>
      </c>
      <c r="P236" s="78">
        <v>0</v>
      </c>
      <c r="Q236" s="79" t="s">
        <v>38</v>
      </c>
      <c r="R236" s="79" t="s">
        <v>38</v>
      </c>
      <c r="S236" s="80" t="s">
        <v>38</v>
      </c>
      <c r="T236" s="79"/>
      <c r="U236" s="81"/>
      <c r="V236" s="585"/>
      <c r="W236" s="77" t="s">
        <v>25</v>
      </c>
      <c r="X236" s="78">
        <v>1000</v>
      </c>
      <c r="Y236" s="78">
        <v>0</v>
      </c>
      <c r="Z236" s="78">
        <v>0</v>
      </c>
      <c r="AA236" s="79" t="s">
        <v>38</v>
      </c>
      <c r="AB236" s="79" t="s">
        <v>38</v>
      </c>
      <c r="AC236" s="80" t="s">
        <v>38</v>
      </c>
      <c r="AD236" s="558"/>
      <c r="AE236" s="585"/>
      <c r="AF236" s="77" t="s">
        <v>25</v>
      </c>
      <c r="AG236" s="78"/>
      <c r="AH236" s="78"/>
      <c r="AI236" s="78"/>
      <c r="AJ236" s="79"/>
      <c r="AK236" s="79"/>
      <c r="AL236" s="80"/>
      <c r="AM236" s="558"/>
      <c r="AN236" s="258"/>
      <c r="AO236" s="257"/>
    </row>
    <row r="237" spans="1:41" x14ac:dyDescent="0.25">
      <c r="A237" s="120"/>
      <c r="B237" s="904"/>
      <c r="C237" s="77" t="s">
        <v>26</v>
      </c>
      <c r="D237" s="78">
        <v>1000</v>
      </c>
      <c r="E237" s="78">
        <v>0</v>
      </c>
      <c r="F237" s="78">
        <v>11500</v>
      </c>
      <c r="G237" s="79" t="s">
        <v>38</v>
      </c>
      <c r="H237" s="79">
        <v>386</v>
      </c>
      <c r="I237" s="80">
        <v>44046</v>
      </c>
      <c r="J237" s="79"/>
      <c r="K237" s="81"/>
      <c r="L237" s="585"/>
      <c r="M237" s="77" t="s">
        <v>26</v>
      </c>
      <c r="N237" s="78">
        <v>1000</v>
      </c>
      <c r="O237" s="78">
        <v>0</v>
      </c>
      <c r="P237" s="78">
        <v>0</v>
      </c>
      <c r="Q237" s="79" t="s">
        <v>38</v>
      </c>
      <c r="R237" s="79" t="s">
        <v>38</v>
      </c>
      <c r="S237" s="80" t="s">
        <v>38</v>
      </c>
      <c r="T237" s="79"/>
      <c r="U237" s="81"/>
      <c r="V237" s="585"/>
      <c r="W237" s="77" t="s">
        <v>26</v>
      </c>
      <c r="X237" s="78">
        <v>1000</v>
      </c>
      <c r="Y237" s="78">
        <v>0</v>
      </c>
      <c r="Z237" s="78">
        <v>0</v>
      </c>
      <c r="AA237" s="79" t="s">
        <v>38</v>
      </c>
      <c r="AB237" s="79" t="s">
        <v>38</v>
      </c>
      <c r="AC237" s="80" t="s">
        <v>38</v>
      </c>
      <c r="AD237" s="558"/>
      <c r="AE237" s="585"/>
      <c r="AF237" s="77" t="s">
        <v>26</v>
      </c>
      <c r="AG237" s="78"/>
      <c r="AH237" s="78"/>
      <c r="AI237" s="78"/>
      <c r="AJ237" s="79"/>
      <c r="AK237" s="79"/>
      <c r="AL237" s="80"/>
      <c r="AM237" s="558"/>
      <c r="AN237" s="258"/>
      <c r="AO237" s="257"/>
    </row>
    <row r="238" spans="1:41" x14ac:dyDescent="0.25">
      <c r="A238" s="120"/>
      <c r="B238" s="904"/>
      <c r="C238" s="77" t="s">
        <v>27</v>
      </c>
      <c r="D238" s="78">
        <v>1000</v>
      </c>
      <c r="E238" s="78">
        <v>0</v>
      </c>
      <c r="F238" s="78">
        <v>0</v>
      </c>
      <c r="G238" s="79" t="s">
        <v>38</v>
      </c>
      <c r="H238" s="79" t="s">
        <v>38</v>
      </c>
      <c r="I238" s="80" t="s">
        <v>38</v>
      </c>
      <c r="J238" s="79"/>
      <c r="K238" s="81"/>
      <c r="L238" s="585"/>
      <c r="M238" s="77" t="s">
        <v>27</v>
      </c>
      <c r="N238" s="78">
        <v>1000</v>
      </c>
      <c r="O238" s="78">
        <v>0</v>
      </c>
      <c r="P238" s="78">
        <v>0</v>
      </c>
      <c r="Q238" s="79" t="s">
        <v>38</v>
      </c>
      <c r="R238" s="79" t="s">
        <v>38</v>
      </c>
      <c r="S238" s="80" t="s">
        <v>38</v>
      </c>
      <c r="T238" s="79"/>
      <c r="U238" s="81"/>
      <c r="V238" s="585"/>
      <c r="W238" s="77" t="s">
        <v>27</v>
      </c>
      <c r="X238" s="78">
        <v>1000</v>
      </c>
      <c r="Y238" s="78">
        <v>0</v>
      </c>
      <c r="Z238" s="78">
        <v>0</v>
      </c>
      <c r="AA238" s="79" t="s">
        <v>38</v>
      </c>
      <c r="AB238" s="79" t="s">
        <v>38</v>
      </c>
      <c r="AC238" s="80" t="s">
        <v>38</v>
      </c>
      <c r="AD238" s="558"/>
      <c r="AE238" s="585"/>
      <c r="AF238" s="77" t="s">
        <v>27</v>
      </c>
      <c r="AG238" s="78"/>
      <c r="AH238" s="78"/>
      <c r="AI238" s="78"/>
      <c r="AJ238" s="79"/>
      <c r="AK238" s="79"/>
      <c r="AL238" s="80"/>
      <c r="AM238" s="558"/>
      <c r="AN238" s="258"/>
      <c r="AO238" s="257"/>
    </row>
    <row r="239" spans="1:41" x14ac:dyDescent="0.25">
      <c r="A239" s="120"/>
      <c r="B239" s="904"/>
      <c r="C239" s="77" t="s">
        <v>28</v>
      </c>
      <c r="D239" s="78">
        <v>1000</v>
      </c>
      <c r="E239" s="78">
        <v>0</v>
      </c>
      <c r="F239" s="78">
        <v>0</v>
      </c>
      <c r="G239" s="79" t="s">
        <v>38</v>
      </c>
      <c r="H239" s="79" t="s">
        <v>38</v>
      </c>
      <c r="I239" s="80" t="s">
        <v>38</v>
      </c>
      <c r="J239" s="79"/>
      <c r="K239" s="81"/>
      <c r="L239" s="585"/>
      <c r="M239" s="77" t="s">
        <v>28</v>
      </c>
      <c r="N239" s="78">
        <v>1000</v>
      </c>
      <c r="O239" s="78">
        <v>0</v>
      </c>
      <c r="P239" s="78">
        <v>0</v>
      </c>
      <c r="Q239" s="79" t="s">
        <v>38</v>
      </c>
      <c r="R239" s="79" t="s">
        <v>38</v>
      </c>
      <c r="S239" s="80" t="s">
        <v>38</v>
      </c>
      <c r="T239" s="79"/>
      <c r="U239" s="81"/>
      <c r="V239" s="585"/>
      <c r="W239" s="77" t="s">
        <v>28</v>
      </c>
      <c r="X239" s="78">
        <v>1000</v>
      </c>
      <c r="Y239" s="78">
        <v>0</v>
      </c>
      <c r="Z239" s="78">
        <v>0</v>
      </c>
      <c r="AA239" s="79" t="s">
        <v>38</v>
      </c>
      <c r="AB239" s="79" t="s">
        <v>38</v>
      </c>
      <c r="AC239" s="80" t="s">
        <v>38</v>
      </c>
      <c r="AD239" s="558"/>
      <c r="AE239" s="585"/>
      <c r="AF239" s="77" t="s">
        <v>28</v>
      </c>
      <c r="AG239" s="78"/>
      <c r="AH239" s="78"/>
      <c r="AI239" s="78"/>
      <c r="AJ239" s="79"/>
      <c r="AK239" s="79"/>
      <c r="AL239" s="80"/>
      <c r="AM239" s="558"/>
      <c r="AN239" s="258"/>
      <c r="AO239" s="257"/>
    </row>
    <row r="240" spans="1:41" x14ac:dyDescent="0.25">
      <c r="A240" s="120"/>
      <c r="B240" s="904"/>
      <c r="C240" s="77" t="s">
        <v>29</v>
      </c>
      <c r="D240" s="78">
        <v>1000</v>
      </c>
      <c r="E240" s="78">
        <v>0</v>
      </c>
      <c r="F240" s="78">
        <v>0</v>
      </c>
      <c r="G240" s="79" t="s">
        <v>38</v>
      </c>
      <c r="H240" s="79" t="s">
        <v>38</v>
      </c>
      <c r="I240" s="80" t="s">
        <v>38</v>
      </c>
      <c r="J240" s="79"/>
      <c r="K240" s="81"/>
      <c r="L240" s="586"/>
      <c r="M240" s="77" t="s">
        <v>29</v>
      </c>
      <c r="N240" s="78">
        <v>1000</v>
      </c>
      <c r="O240" s="78">
        <v>0</v>
      </c>
      <c r="P240" s="78">
        <v>0</v>
      </c>
      <c r="Q240" s="79" t="s">
        <v>38</v>
      </c>
      <c r="R240" s="79" t="s">
        <v>38</v>
      </c>
      <c r="S240" s="80" t="s">
        <v>38</v>
      </c>
      <c r="T240" s="79"/>
      <c r="U240" s="81"/>
      <c r="V240" s="586"/>
      <c r="W240" s="77" t="s">
        <v>29</v>
      </c>
      <c r="X240" s="78">
        <v>1000</v>
      </c>
      <c r="Y240" s="78">
        <v>0</v>
      </c>
      <c r="Z240" s="78">
        <v>0</v>
      </c>
      <c r="AA240" s="79" t="s">
        <v>38</v>
      </c>
      <c r="AB240" s="79" t="s">
        <v>38</v>
      </c>
      <c r="AC240" s="80" t="s">
        <v>38</v>
      </c>
      <c r="AD240" s="558"/>
      <c r="AE240" s="586"/>
      <c r="AF240" s="77" t="s">
        <v>29</v>
      </c>
      <c r="AG240" s="78"/>
      <c r="AH240" s="78"/>
      <c r="AI240" s="78"/>
      <c r="AJ240" s="79"/>
      <c r="AK240" s="79"/>
      <c r="AL240" s="80"/>
      <c r="AM240" s="558"/>
      <c r="AN240" s="258"/>
      <c r="AO240" s="257"/>
    </row>
    <row r="241" spans="1:41" ht="24" thickBot="1" x14ac:dyDescent="0.3">
      <c r="A241" s="120"/>
      <c r="B241" s="904"/>
      <c r="C241" s="83" t="s">
        <v>30</v>
      </c>
      <c r="D241" s="42">
        <v>500</v>
      </c>
      <c r="E241" s="78">
        <v>0</v>
      </c>
      <c r="F241" s="78">
        <v>0</v>
      </c>
      <c r="G241" s="79" t="s">
        <v>38</v>
      </c>
      <c r="H241" s="79" t="s">
        <v>38</v>
      </c>
      <c r="I241" s="80" t="s">
        <v>38</v>
      </c>
      <c r="J241" s="85"/>
      <c r="K241" s="86"/>
      <c r="L241" s="612"/>
      <c r="M241" s="83" t="s">
        <v>30</v>
      </c>
      <c r="N241" s="84">
        <v>1000</v>
      </c>
      <c r="O241" s="78">
        <v>0</v>
      </c>
      <c r="P241" s="78">
        <v>0</v>
      </c>
      <c r="Q241" s="79" t="s">
        <v>38</v>
      </c>
      <c r="R241" s="79" t="s">
        <v>38</v>
      </c>
      <c r="S241" s="80" t="s">
        <v>38</v>
      </c>
      <c r="T241" s="79"/>
      <c r="U241" s="81"/>
      <c r="V241" s="612"/>
      <c r="W241" s="83" t="s">
        <v>30</v>
      </c>
      <c r="X241" s="84">
        <v>1000</v>
      </c>
      <c r="Y241" s="78">
        <v>0</v>
      </c>
      <c r="Z241" s="78">
        <v>0</v>
      </c>
      <c r="AA241" s="79" t="s">
        <v>38</v>
      </c>
      <c r="AB241" s="79" t="s">
        <v>38</v>
      </c>
      <c r="AC241" s="80" t="s">
        <v>38</v>
      </c>
      <c r="AD241" s="558"/>
      <c r="AE241" s="612"/>
      <c r="AF241" s="83" t="s">
        <v>30</v>
      </c>
      <c r="AG241" s="84"/>
      <c r="AH241" s="78"/>
      <c r="AI241" s="78"/>
      <c r="AJ241" s="79"/>
      <c r="AK241" s="79"/>
      <c r="AL241" s="80"/>
      <c r="AM241" s="558"/>
      <c r="AN241" s="259"/>
      <c r="AO241" s="260"/>
    </row>
    <row r="242" spans="1:41" x14ac:dyDescent="0.25">
      <c r="A242" s="121"/>
      <c r="B242" s="905"/>
      <c r="C242" s="89"/>
      <c r="D242" s="90">
        <f>SUM(D230:D241)</f>
        <v>11500</v>
      </c>
      <c r="E242" s="90">
        <f>SUM(E230:E241)</f>
        <v>280</v>
      </c>
      <c r="F242" s="90">
        <f>SUM(F230:F241)</f>
        <v>11500</v>
      </c>
      <c r="G242" s="91"/>
      <c r="H242" s="91"/>
      <c r="I242" s="92"/>
      <c r="J242" s="91"/>
      <c r="K242" s="93"/>
      <c r="M242" s="89"/>
      <c r="N242" s="90">
        <f>SUM(N229:N241)</f>
        <v>23500</v>
      </c>
      <c r="O242" s="90">
        <f>SUM(O229:O241)</f>
        <v>290</v>
      </c>
      <c r="P242" s="90">
        <f>SUM(P229:P241)</f>
        <v>23000</v>
      </c>
      <c r="Q242" s="91"/>
      <c r="R242" s="91"/>
      <c r="S242" s="91"/>
      <c r="T242" s="91"/>
      <c r="U242" s="93"/>
      <c r="W242" s="89"/>
      <c r="X242" s="90">
        <f>SUM(X229:X241)</f>
        <v>35500</v>
      </c>
      <c r="Y242" s="90">
        <f>SUM(Y229:Y241)</f>
        <v>300</v>
      </c>
      <c r="Z242" s="90">
        <f>SUM(Z229:Z241)</f>
        <v>34500</v>
      </c>
      <c r="AA242" s="91"/>
      <c r="AB242" s="91"/>
      <c r="AC242" s="91"/>
      <c r="AD242" s="91"/>
      <c r="AF242" s="89"/>
      <c r="AG242" s="90">
        <f>SUM(AG229:AG241)</f>
        <v>41500</v>
      </c>
      <c r="AH242" s="90">
        <f>SUM(AH229:AH241)</f>
        <v>450</v>
      </c>
      <c r="AI242" s="90">
        <f>SUM(AI229:AI241)</f>
        <v>34500</v>
      </c>
      <c r="AJ242" s="91"/>
      <c r="AK242" s="91"/>
      <c r="AL242" s="91"/>
      <c r="AM242" s="91"/>
      <c r="AN242" s="784"/>
      <c r="AO242" s="261"/>
    </row>
  </sheetData>
  <sheetProtection algorithmName="SHA-512" hashValue="01i6I9DTt1dQzU6wCzOjR9jV3EishtLlJrUh3SmvMqg9ZM8O223qYF0KHS52VhbsFo38dlnLO9NF4e5hE5jAPg==" saltValue="2mAyy0r77zfd3ibREgrGjA==" spinCount="100000" sheet="1" objects="1" scenarios="1" selectLockedCells="1" selectUnlockedCells="1"/>
  <mergeCells count="16">
    <mergeCell ref="B81:B92"/>
    <mergeCell ref="B5:B16"/>
    <mergeCell ref="B20:B31"/>
    <mergeCell ref="B35:B46"/>
    <mergeCell ref="B50:B62"/>
    <mergeCell ref="B66:B77"/>
    <mergeCell ref="B186:B197"/>
    <mergeCell ref="B201:B212"/>
    <mergeCell ref="B216:B227"/>
    <mergeCell ref="B231:B242"/>
    <mergeCell ref="B96:B107"/>
    <mergeCell ref="B111:B122"/>
    <mergeCell ref="B126:B137"/>
    <mergeCell ref="B141:B152"/>
    <mergeCell ref="B156:B167"/>
    <mergeCell ref="B171:B182"/>
  </mergeCells>
  <pageMargins left="0.19685039370078741" right="0" top="0.11811023622047245" bottom="0.11811023622047245" header="0" footer="0"/>
  <pageSetup paperSize="9" scale="29" orientation="landscape" r:id="rId1"/>
  <rowBreaks count="3" manualBreakCount="3">
    <brk id="62" max="37" man="1"/>
    <brk id="122" max="37" man="1"/>
    <brk id="182" max="3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N241"/>
  <sheetViews>
    <sheetView view="pageBreakPreview" topLeftCell="J1" zoomScale="60" zoomScaleNormal="55" workbookViewId="0">
      <pane ySplit="1" topLeftCell="A2" activePane="bottomLeft" state="frozen"/>
      <selection pane="bottomLeft" activeCell="AN230" sqref="AN230"/>
    </sheetView>
  </sheetViews>
  <sheetFormatPr defaultRowHeight="23.25" x14ac:dyDescent="0.25"/>
  <cols>
    <col min="1" max="1" width="8" style="63" bestFit="1" customWidth="1"/>
    <col min="2" max="2" width="10.140625" style="109" customWidth="1"/>
    <col min="3" max="3" width="7.7109375" style="63" bestFit="1" customWidth="1"/>
    <col min="4" max="4" width="16.28515625" style="94" bestFit="1" customWidth="1"/>
    <col min="5" max="5" width="14.7109375" style="63" customWidth="1"/>
    <col min="6" max="6" width="16.28515625" style="63" bestFit="1" customWidth="1"/>
    <col min="7" max="7" width="6.7109375" style="63" bestFit="1" customWidth="1"/>
    <col min="8" max="8" width="7.140625" style="63" bestFit="1" customWidth="1"/>
    <col min="9" max="9" width="14" style="63" bestFit="1" customWidth="1"/>
    <col min="10" max="10" width="11.85546875" style="63" customWidth="1"/>
    <col min="11" max="11" width="12.28515625" style="63" bestFit="1" customWidth="1"/>
    <col min="12" max="12" width="1.85546875" style="63" customWidth="1"/>
    <col min="13" max="13" width="7.42578125" style="63" bestFit="1" customWidth="1"/>
    <col min="14" max="14" width="16.7109375" style="94" bestFit="1" customWidth="1"/>
    <col min="15" max="15" width="14.7109375" style="63" customWidth="1"/>
    <col min="16" max="16" width="17.28515625" style="63" bestFit="1" customWidth="1"/>
    <col min="17" max="17" width="6.7109375" style="63" bestFit="1" customWidth="1"/>
    <col min="18" max="18" width="7.140625" style="63" bestFit="1" customWidth="1"/>
    <col min="19" max="19" width="13.28515625" style="63" bestFit="1" customWidth="1"/>
    <col min="20" max="20" width="12.42578125" style="63" bestFit="1" customWidth="1"/>
    <col min="21" max="21" width="12.28515625" style="63" bestFit="1" customWidth="1"/>
    <col min="22" max="22" width="1.42578125" style="63" customWidth="1"/>
    <col min="23" max="23" width="6.85546875" style="63" bestFit="1" customWidth="1"/>
    <col min="24" max="24" width="16.7109375" style="94" customWidth="1"/>
    <col min="25" max="25" width="14.7109375" style="63" customWidth="1"/>
    <col min="26" max="26" width="17.28515625" style="63" customWidth="1"/>
    <col min="27" max="27" width="7.5703125" style="63" bestFit="1" customWidth="1"/>
    <col min="28" max="28" width="7.140625" style="63" bestFit="1" customWidth="1"/>
    <col min="29" max="29" width="11.42578125" style="63" bestFit="1" customWidth="1"/>
    <col min="30" max="30" width="11.42578125" style="63" customWidth="1"/>
    <col min="31" max="31" width="1.140625" style="63" customWidth="1"/>
    <col min="32" max="32" width="6.85546875" style="63" bestFit="1" customWidth="1"/>
    <col min="33" max="33" width="16.7109375" style="94" customWidth="1"/>
    <col min="34" max="34" width="14.7109375" style="63" customWidth="1"/>
    <col min="35" max="35" width="17.28515625" style="63" customWidth="1"/>
    <col min="36" max="36" width="7.5703125" style="63" bestFit="1" customWidth="1"/>
    <col min="37" max="37" width="11.28515625" style="63" bestFit="1" customWidth="1"/>
    <col min="38" max="38" width="12" style="63" bestFit="1" customWidth="1"/>
    <col min="39" max="39" width="17.42578125" style="7" bestFit="1" customWidth="1"/>
    <col min="40" max="40" width="24.5703125" style="1" customWidth="1"/>
    <col min="41" max="16384" width="9.140625" style="63"/>
  </cols>
  <sheetData>
    <row r="1" spans="1:40" ht="92.25" thickBot="1" x14ac:dyDescent="0.3">
      <c r="A1" s="57" t="s">
        <v>0</v>
      </c>
      <c r="B1" s="104" t="s">
        <v>1</v>
      </c>
      <c r="C1" s="58">
        <v>2020</v>
      </c>
      <c r="D1" s="96" t="s">
        <v>60</v>
      </c>
      <c r="E1" s="59" t="s">
        <v>39</v>
      </c>
      <c r="F1" s="60" t="s">
        <v>31</v>
      </c>
      <c r="G1" s="59" t="s">
        <v>34</v>
      </c>
      <c r="H1" s="59" t="s">
        <v>32</v>
      </c>
      <c r="I1" s="60" t="s">
        <v>33</v>
      </c>
      <c r="J1" s="60" t="s">
        <v>35</v>
      </c>
      <c r="K1" s="61" t="s">
        <v>36</v>
      </c>
      <c r="L1" s="582"/>
      <c r="M1" s="58">
        <v>2021</v>
      </c>
      <c r="N1" s="96" t="s">
        <v>60</v>
      </c>
      <c r="O1" s="59" t="s">
        <v>39</v>
      </c>
      <c r="P1" s="60" t="s">
        <v>31</v>
      </c>
      <c r="Q1" s="59" t="s">
        <v>34</v>
      </c>
      <c r="R1" s="59" t="s">
        <v>32</v>
      </c>
      <c r="S1" s="60" t="s">
        <v>33</v>
      </c>
      <c r="T1" s="60" t="s">
        <v>35</v>
      </c>
      <c r="U1" s="61" t="s">
        <v>36</v>
      </c>
      <c r="V1" s="582"/>
      <c r="W1" s="58">
        <v>2022</v>
      </c>
      <c r="X1" s="96" t="s">
        <v>60</v>
      </c>
      <c r="Y1" s="59" t="s">
        <v>39</v>
      </c>
      <c r="Z1" s="60" t="s">
        <v>31</v>
      </c>
      <c r="AA1" s="59" t="s">
        <v>34</v>
      </c>
      <c r="AB1" s="59" t="s">
        <v>32</v>
      </c>
      <c r="AC1" s="60" t="s">
        <v>33</v>
      </c>
      <c r="AD1" s="12" t="s">
        <v>36</v>
      </c>
      <c r="AE1" s="582"/>
      <c r="AF1" s="58">
        <v>2023</v>
      </c>
      <c r="AG1" s="96" t="s">
        <v>60</v>
      </c>
      <c r="AH1" s="59" t="s">
        <v>39</v>
      </c>
      <c r="AI1" s="60" t="s">
        <v>31</v>
      </c>
      <c r="AJ1" s="59" t="s">
        <v>34</v>
      </c>
      <c r="AK1" s="59" t="s">
        <v>32</v>
      </c>
      <c r="AL1" s="60" t="s">
        <v>33</v>
      </c>
      <c r="AM1" s="792" t="s">
        <v>35</v>
      </c>
      <c r="AN1" s="12" t="s">
        <v>36</v>
      </c>
    </row>
    <row r="2" spans="1:40" ht="23.25" customHeight="1" x14ac:dyDescent="0.25">
      <c r="A2" s="168"/>
      <c r="B2" s="106"/>
      <c r="C2" s="65"/>
      <c r="D2" s="66"/>
      <c r="E2" s="66"/>
      <c r="F2" s="66"/>
      <c r="G2" s="67"/>
      <c r="H2" s="67"/>
      <c r="I2" s="68"/>
      <c r="J2" s="67"/>
      <c r="K2" s="67"/>
      <c r="L2" s="583"/>
      <c r="M2" s="67"/>
      <c r="N2" s="66"/>
      <c r="O2" s="66"/>
      <c r="P2" s="66"/>
      <c r="Q2" s="67"/>
      <c r="R2" s="67"/>
      <c r="S2" s="67"/>
      <c r="T2" s="67"/>
      <c r="U2" s="67"/>
      <c r="V2" s="583"/>
      <c r="W2" s="67"/>
      <c r="X2" s="66"/>
      <c r="Y2" s="66"/>
      <c r="Z2" s="66"/>
      <c r="AA2" s="67"/>
      <c r="AB2" s="67"/>
      <c r="AC2" s="67"/>
      <c r="AD2" s="67"/>
      <c r="AE2" s="583"/>
      <c r="AF2" s="67"/>
      <c r="AG2" s="66"/>
      <c r="AH2" s="66"/>
      <c r="AI2" s="66"/>
      <c r="AJ2" s="67"/>
      <c r="AK2" s="67"/>
      <c r="AL2" s="67"/>
      <c r="AM2" s="777"/>
      <c r="AN2" s="123"/>
    </row>
    <row r="3" spans="1:40" ht="23.25" customHeight="1" x14ac:dyDescent="0.25">
      <c r="A3" s="168"/>
      <c r="B3" s="193"/>
      <c r="C3" s="163"/>
      <c r="D3" s="164"/>
      <c r="E3" s="159"/>
      <c r="F3" s="160"/>
      <c r="G3" s="159"/>
      <c r="H3" s="160"/>
      <c r="I3" s="160"/>
      <c r="J3" s="160"/>
      <c r="K3" s="165"/>
      <c r="L3" s="584"/>
      <c r="M3" s="157" t="s">
        <v>42</v>
      </c>
      <c r="N3" s="158">
        <f>D16</f>
        <v>12000</v>
      </c>
      <c r="O3" s="158">
        <f>E16</f>
        <v>780</v>
      </c>
      <c r="P3" s="158">
        <f>F16</f>
        <v>0</v>
      </c>
      <c r="Q3" s="159"/>
      <c r="R3" s="160"/>
      <c r="S3" s="160"/>
      <c r="T3" s="160"/>
      <c r="U3" s="165"/>
      <c r="V3" s="584"/>
      <c r="W3" s="157" t="s">
        <v>42</v>
      </c>
      <c r="X3" s="158">
        <f>N16</f>
        <v>23500</v>
      </c>
      <c r="Y3" s="158">
        <f>O16</f>
        <v>780</v>
      </c>
      <c r="Z3" s="158">
        <f>P16</f>
        <v>23620</v>
      </c>
      <c r="AA3" s="159"/>
      <c r="AB3" s="160"/>
      <c r="AC3" s="160"/>
      <c r="AD3" s="160"/>
      <c r="AE3" s="584"/>
      <c r="AF3" s="157" t="s">
        <v>42</v>
      </c>
      <c r="AG3" s="158">
        <f>X16</f>
        <v>35000</v>
      </c>
      <c r="AH3" s="158">
        <f>Y16</f>
        <v>780</v>
      </c>
      <c r="AI3" s="158">
        <f>Z16</f>
        <v>35120</v>
      </c>
      <c r="AJ3" s="159"/>
      <c r="AK3" s="160"/>
      <c r="AL3" s="160"/>
      <c r="AM3" s="776" t="s">
        <v>221</v>
      </c>
      <c r="AN3" s="183" t="s">
        <v>36</v>
      </c>
    </row>
    <row r="4" spans="1:40" ht="23.25" customHeight="1" x14ac:dyDescent="0.25">
      <c r="A4" s="169" t="s">
        <v>152</v>
      </c>
      <c r="B4" s="105">
        <v>65</v>
      </c>
      <c r="C4" s="134" t="s">
        <v>19</v>
      </c>
      <c r="D4" s="135">
        <v>1000</v>
      </c>
      <c r="E4" s="135">
        <f t="shared" ref="E4:E13" si="0">E5+10</f>
        <v>120</v>
      </c>
      <c r="F4" s="135">
        <v>0</v>
      </c>
      <c r="G4" s="136" t="s">
        <v>38</v>
      </c>
      <c r="H4" s="136" t="s">
        <v>38</v>
      </c>
      <c r="I4" s="137" t="s">
        <v>38</v>
      </c>
      <c r="J4" s="136"/>
      <c r="K4" s="138"/>
      <c r="L4" s="585"/>
      <c r="M4" s="134" t="s">
        <v>19</v>
      </c>
      <c r="N4" s="135">
        <v>1000</v>
      </c>
      <c r="O4" s="135">
        <v>0</v>
      </c>
      <c r="P4" s="202">
        <v>11500</v>
      </c>
      <c r="Q4" s="139" t="s">
        <v>38</v>
      </c>
      <c r="R4" s="139">
        <v>731</v>
      </c>
      <c r="S4" s="166">
        <v>44212</v>
      </c>
      <c r="T4" s="136"/>
      <c r="U4" s="138"/>
      <c r="V4" s="585"/>
      <c r="W4" s="134" t="s">
        <v>19</v>
      </c>
      <c r="X4" s="135">
        <v>1000</v>
      </c>
      <c r="Y4" s="135">
        <v>0</v>
      </c>
      <c r="Z4" s="135">
        <v>11500</v>
      </c>
      <c r="AA4" s="136" t="s">
        <v>38</v>
      </c>
      <c r="AB4" s="136">
        <v>2001</v>
      </c>
      <c r="AC4" s="137">
        <v>44591</v>
      </c>
      <c r="AD4" s="702"/>
      <c r="AE4" s="585"/>
      <c r="AF4" s="134" t="s">
        <v>19</v>
      </c>
      <c r="AG4" s="135">
        <v>1000</v>
      </c>
      <c r="AH4" s="135"/>
      <c r="AI4" s="135">
        <v>3000</v>
      </c>
      <c r="AJ4" s="136" t="s">
        <v>50</v>
      </c>
      <c r="AK4" s="136">
        <v>3340</v>
      </c>
      <c r="AL4" s="137">
        <v>44933</v>
      </c>
      <c r="AM4" s="177">
        <f>AG16+AH16-AI16</f>
        <v>660</v>
      </c>
      <c r="AN4" s="178" t="s">
        <v>979</v>
      </c>
    </row>
    <row r="5" spans="1:40" x14ac:dyDescent="0.25">
      <c r="A5" s="170"/>
      <c r="B5" s="904" t="s">
        <v>153</v>
      </c>
      <c r="C5" s="134" t="s">
        <v>20</v>
      </c>
      <c r="D5" s="135">
        <v>1000</v>
      </c>
      <c r="E5" s="135">
        <f t="shared" si="0"/>
        <v>110</v>
      </c>
      <c r="F5" s="135">
        <v>0</v>
      </c>
      <c r="G5" s="136" t="s">
        <v>38</v>
      </c>
      <c r="H5" s="136" t="s">
        <v>38</v>
      </c>
      <c r="I5" s="137" t="s">
        <v>38</v>
      </c>
      <c r="J5" s="136"/>
      <c r="K5" s="138"/>
      <c r="L5" s="585"/>
      <c r="M5" s="134" t="s">
        <v>20</v>
      </c>
      <c r="N5" s="135">
        <v>1000</v>
      </c>
      <c r="O5" s="135">
        <v>0</v>
      </c>
      <c r="P5" s="202">
        <v>12120</v>
      </c>
      <c r="Q5" s="139" t="s">
        <v>38</v>
      </c>
      <c r="R5" s="139">
        <v>817</v>
      </c>
      <c r="S5" s="166">
        <v>44211</v>
      </c>
      <c r="T5" s="136"/>
      <c r="U5" s="138"/>
      <c r="V5" s="585"/>
      <c r="W5" s="134" t="s">
        <v>20</v>
      </c>
      <c r="X5" s="135">
        <v>1000</v>
      </c>
      <c r="Y5" s="135">
        <v>0</v>
      </c>
      <c r="Z5" s="135">
        <v>0</v>
      </c>
      <c r="AA5" s="136" t="s">
        <v>38</v>
      </c>
      <c r="AB5" s="136" t="s">
        <v>38</v>
      </c>
      <c r="AC5" s="137" t="s">
        <v>38</v>
      </c>
      <c r="AD5" s="703"/>
      <c r="AE5" s="585"/>
      <c r="AF5" s="134" t="s">
        <v>20</v>
      </c>
      <c r="AG5" s="135">
        <v>1000</v>
      </c>
      <c r="AH5" s="135"/>
      <c r="AI5" s="135"/>
      <c r="AJ5" s="136"/>
      <c r="AK5" s="136"/>
      <c r="AL5" s="137"/>
      <c r="AM5" s="180"/>
      <c r="AN5" s="179"/>
    </row>
    <row r="6" spans="1:40" x14ac:dyDescent="0.25">
      <c r="A6" s="170"/>
      <c r="B6" s="904"/>
      <c r="C6" s="134" t="s">
        <v>21</v>
      </c>
      <c r="D6" s="135">
        <v>1000</v>
      </c>
      <c r="E6" s="135">
        <f t="shared" si="0"/>
        <v>100</v>
      </c>
      <c r="F6" s="135">
        <v>0</v>
      </c>
      <c r="G6" s="136" t="s">
        <v>38</v>
      </c>
      <c r="H6" s="136" t="s">
        <v>38</v>
      </c>
      <c r="I6" s="137" t="s">
        <v>38</v>
      </c>
      <c r="J6" s="136"/>
      <c r="K6" s="138"/>
      <c r="L6" s="585"/>
      <c r="M6" s="134" t="s">
        <v>21</v>
      </c>
      <c r="N6" s="135">
        <v>1000</v>
      </c>
      <c r="O6" s="135">
        <v>0</v>
      </c>
      <c r="P6" s="135">
        <v>0</v>
      </c>
      <c r="Q6" s="136" t="s">
        <v>38</v>
      </c>
      <c r="R6" s="136" t="s">
        <v>38</v>
      </c>
      <c r="S6" s="137" t="s">
        <v>38</v>
      </c>
      <c r="T6" s="136"/>
      <c r="U6" s="138"/>
      <c r="V6" s="585"/>
      <c r="W6" s="134" t="s">
        <v>21</v>
      </c>
      <c r="X6" s="135">
        <v>1000</v>
      </c>
      <c r="Y6" s="135">
        <v>0</v>
      </c>
      <c r="Z6" s="135">
        <v>0</v>
      </c>
      <c r="AA6" s="136" t="s">
        <v>38</v>
      </c>
      <c r="AB6" s="136" t="s">
        <v>38</v>
      </c>
      <c r="AC6" s="137" t="s">
        <v>38</v>
      </c>
      <c r="AD6" s="703"/>
      <c r="AE6" s="585"/>
      <c r="AF6" s="134" t="s">
        <v>21</v>
      </c>
      <c r="AG6" s="135">
        <v>1000</v>
      </c>
      <c r="AH6" s="135"/>
      <c r="AI6" s="135"/>
      <c r="AJ6" s="136"/>
      <c r="AK6" s="136"/>
      <c r="AL6" s="137"/>
      <c r="AM6" s="180"/>
      <c r="AN6" s="179" t="s">
        <v>846</v>
      </c>
    </row>
    <row r="7" spans="1:40" x14ac:dyDescent="0.25">
      <c r="A7" s="170"/>
      <c r="B7" s="904"/>
      <c r="C7" s="134" t="s">
        <v>22</v>
      </c>
      <c r="D7" s="135">
        <v>1000</v>
      </c>
      <c r="E7" s="135">
        <f t="shared" si="0"/>
        <v>90</v>
      </c>
      <c r="F7" s="135">
        <v>0</v>
      </c>
      <c r="G7" s="136" t="s">
        <v>38</v>
      </c>
      <c r="H7" s="136" t="s">
        <v>38</v>
      </c>
      <c r="I7" s="137" t="s">
        <v>38</v>
      </c>
      <c r="J7" s="136"/>
      <c r="K7" s="138"/>
      <c r="L7" s="585"/>
      <c r="M7" s="134" t="s">
        <v>22</v>
      </c>
      <c r="N7" s="135">
        <v>1000</v>
      </c>
      <c r="O7" s="135">
        <v>0</v>
      </c>
      <c r="P7" s="135">
        <v>0</v>
      </c>
      <c r="Q7" s="136" t="s">
        <v>38</v>
      </c>
      <c r="R7" s="136" t="s">
        <v>38</v>
      </c>
      <c r="S7" s="137" t="s">
        <v>38</v>
      </c>
      <c r="T7" s="136"/>
      <c r="U7" s="138"/>
      <c r="V7" s="585"/>
      <c r="W7" s="134" t="s">
        <v>22</v>
      </c>
      <c r="X7" s="135">
        <v>1000</v>
      </c>
      <c r="Y7" s="135">
        <v>0</v>
      </c>
      <c r="Z7" s="135">
        <v>0</v>
      </c>
      <c r="AA7" s="136" t="s">
        <v>38</v>
      </c>
      <c r="AB7" s="136" t="s">
        <v>38</v>
      </c>
      <c r="AC7" s="137" t="s">
        <v>38</v>
      </c>
      <c r="AD7" s="703"/>
      <c r="AE7" s="585"/>
      <c r="AF7" s="134" t="s">
        <v>22</v>
      </c>
      <c r="AG7" s="135">
        <v>1000</v>
      </c>
      <c r="AH7" s="135"/>
      <c r="AI7" s="135">
        <v>3000</v>
      </c>
      <c r="AJ7" s="136" t="s">
        <v>50</v>
      </c>
      <c r="AK7" s="136">
        <v>3636</v>
      </c>
      <c r="AL7" s="137">
        <v>45029</v>
      </c>
      <c r="AM7" s="180"/>
      <c r="AN7" s="179"/>
    </row>
    <row r="8" spans="1:40" x14ac:dyDescent="0.25">
      <c r="A8" s="170"/>
      <c r="B8" s="904"/>
      <c r="C8" s="134" t="s">
        <v>23</v>
      </c>
      <c r="D8" s="135">
        <v>1000</v>
      </c>
      <c r="E8" s="135">
        <f t="shared" si="0"/>
        <v>80</v>
      </c>
      <c r="F8" s="135">
        <v>0</v>
      </c>
      <c r="G8" s="136" t="s">
        <v>38</v>
      </c>
      <c r="H8" s="136" t="s">
        <v>38</v>
      </c>
      <c r="I8" s="137" t="s">
        <v>38</v>
      </c>
      <c r="J8" s="136"/>
      <c r="K8" s="138"/>
      <c r="L8" s="585"/>
      <c r="M8" s="134" t="s">
        <v>23</v>
      </c>
      <c r="N8" s="135">
        <v>1000</v>
      </c>
      <c r="O8" s="135">
        <v>0</v>
      </c>
      <c r="P8" s="135">
        <v>0</v>
      </c>
      <c r="Q8" s="136" t="s">
        <v>38</v>
      </c>
      <c r="R8" s="136" t="s">
        <v>38</v>
      </c>
      <c r="S8" s="137" t="s">
        <v>38</v>
      </c>
      <c r="T8" s="136"/>
      <c r="U8" s="138"/>
      <c r="V8" s="585"/>
      <c r="W8" s="134" t="s">
        <v>23</v>
      </c>
      <c r="X8" s="135">
        <v>1000</v>
      </c>
      <c r="Y8" s="135">
        <v>0</v>
      </c>
      <c r="Z8" s="135">
        <v>0</v>
      </c>
      <c r="AA8" s="136" t="s">
        <v>38</v>
      </c>
      <c r="AB8" s="136" t="s">
        <v>38</v>
      </c>
      <c r="AC8" s="137" t="s">
        <v>38</v>
      </c>
      <c r="AD8" s="703"/>
      <c r="AE8" s="585"/>
      <c r="AF8" s="134" t="s">
        <v>23</v>
      </c>
      <c r="AG8" s="135">
        <v>1000</v>
      </c>
      <c r="AH8" s="135"/>
      <c r="AI8" s="135"/>
      <c r="AJ8" s="136"/>
      <c r="AK8" s="136"/>
      <c r="AL8" s="137"/>
      <c r="AM8" s="180"/>
      <c r="AN8" s="179"/>
    </row>
    <row r="9" spans="1:40" x14ac:dyDescent="0.25">
      <c r="A9" s="170"/>
      <c r="B9" s="904"/>
      <c r="C9" s="134" t="s">
        <v>24</v>
      </c>
      <c r="D9" s="135">
        <v>1000</v>
      </c>
      <c r="E9" s="135">
        <f t="shared" si="0"/>
        <v>70</v>
      </c>
      <c r="F9" s="135">
        <v>0</v>
      </c>
      <c r="G9" s="136" t="s">
        <v>38</v>
      </c>
      <c r="H9" s="136" t="s">
        <v>38</v>
      </c>
      <c r="I9" s="137" t="s">
        <v>38</v>
      </c>
      <c r="J9" s="136"/>
      <c r="K9" s="138"/>
      <c r="L9" s="585"/>
      <c r="M9" s="134" t="s">
        <v>24</v>
      </c>
      <c r="N9" s="135">
        <v>1000</v>
      </c>
      <c r="O9" s="135">
        <v>0</v>
      </c>
      <c r="P9" s="135">
        <v>0</v>
      </c>
      <c r="Q9" s="136" t="s">
        <v>38</v>
      </c>
      <c r="R9" s="136" t="s">
        <v>38</v>
      </c>
      <c r="S9" s="137" t="s">
        <v>38</v>
      </c>
      <c r="T9" s="136"/>
      <c r="U9" s="138"/>
      <c r="V9" s="585"/>
      <c r="W9" s="134" t="s">
        <v>24</v>
      </c>
      <c r="X9" s="135">
        <v>1000</v>
      </c>
      <c r="Y9" s="135">
        <v>0</v>
      </c>
      <c r="Z9" s="135">
        <v>0</v>
      </c>
      <c r="AA9" s="136" t="s">
        <v>38</v>
      </c>
      <c r="AB9" s="136" t="s">
        <v>38</v>
      </c>
      <c r="AC9" s="137" t="s">
        <v>38</v>
      </c>
      <c r="AD9" s="703"/>
      <c r="AE9" s="585"/>
      <c r="AF9" s="134" t="s">
        <v>24</v>
      </c>
      <c r="AG9" s="135">
        <v>1000</v>
      </c>
      <c r="AH9" s="135"/>
      <c r="AI9" s="135">
        <v>3000</v>
      </c>
      <c r="AJ9" s="136" t="s">
        <v>50</v>
      </c>
      <c r="AK9" s="136">
        <v>3881</v>
      </c>
      <c r="AL9" s="137">
        <v>45105</v>
      </c>
      <c r="AM9" s="180"/>
      <c r="AN9" s="179"/>
    </row>
    <row r="10" spans="1:40" x14ac:dyDescent="0.25">
      <c r="A10" s="170"/>
      <c r="B10" s="904"/>
      <c r="C10" s="134" t="s">
        <v>25</v>
      </c>
      <c r="D10" s="135">
        <v>1000</v>
      </c>
      <c r="E10" s="135">
        <f t="shared" si="0"/>
        <v>60</v>
      </c>
      <c r="F10" s="135">
        <v>0</v>
      </c>
      <c r="G10" s="136" t="s">
        <v>38</v>
      </c>
      <c r="H10" s="136" t="s">
        <v>38</v>
      </c>
      <c r="I10" s="137" t="s">
        <v>38</v>
      </c>
      <c r="J10" s="136"/>
      <c r="K10" s="138"/>
      <c r="L10" s="585"/>
      <c r="M10" s="134" t="s">
        <v>25</v>
      </c>
      <c r="N10" s="135">
        <v>1000</v>
      </c>
      <c r="O10" s="135">
        <v>0</v>
      </c>
      <c r="P10" s="135">
        <v>0</v>
      </c>
      <c r="Q10" s="136" t="s">
        <v>38</v>
      </c>
      <c r="R10" s="136" t="s">
        <v>38</v>
      </c>
      <c r="S10" s="137" t="s">
        <v>38</v>
      </c>
      <c r="T10" s="136"/>
      <c r="U10" s="138"/>
      <c r="V10" s="585"/>
      <c r="W10" s="134" t="s">
        <v>25</v>
      </c>
      <c r="X10" s="135">
        <v>1000</v>
      </c>
      <c r="Y10" s="135">
        <v>0</v>
      </c>
      <c r="Z10" s="135">
        <v>0</v>
      </c>
      <c r="AA10" s="136" t="s">
        <v>38</v>
      </c>
      <c r="AB10" s="136" t="s">
        <v>38</v>
      </c>
      <c r="AC10" s="137" t="s">
        <v>38</v>
      </c>
      <c r="AD10" s="703"/>
      <c r="AE10" s="585"/>
      <c r="AF10" s="134" t="s">
        <v>25</v>
      </c>
      <c r="AG10" s="135">
        <v>1000</v>
      </c>
      <c r="AH10" s="135"/>
      <c r="AI10" s="135"/>
      <c r="AJ10" s="136"/>
      <c r="AK10" s="136"/>
      <c r="AL10" s="137"/>
      <c r="AM10" s="180"/>
      <c r="AN10" s="179"/>
    </row>
    <row r="11" spans="1:40" x14ac:dyDescent="0.25">
      <c r="A11" s="170"/>
      <c r="B11" s="904"/>
      <c r="C11" s="134" t="s">
        <v>26</v>
      </c>
      <c r="D11" s="135">
        <v>1000</v>
      </c>
      <c r="E11" s="135">
        <f t="shared" si="0"/>
        <v>50</v>
      </c>
      <c r="F11" s="135">
        <v>0</v>
      </c>
      <c r="G11" s="136" t="s">
        <v>38</v>
      </c>
      <c r="H11" s="136" t="s">
        <v>38</v>
      </c>
      <c r="I11" s="137" t="s">
        <v>38</v>
      </c>
      <c r="J11" s="136"/>
      <c r="K11" s="138"/>
      <c r="L11" s="585"/>
      <c r="M11" s="134" t="s">
        <v>26</v>
      </c>
      <c r="N11" s="135">
        <v>1000</v>
      </c>
      <c r="O11" s="135">
        <v>0</v>
      </c>
      <c r="P11" s="135">
        <v>0</v>
      </c>
      <c r="Q11" s="136" t="s">
        <v>38</v>
      </c>
      <c r="R11" s="136" t="s">
        <v>38</v>
      </c>
      <c r="S11" s="137" t="s">
        <v>38</v>
      </c>
      <c r="T11" s="136"/>
      <c r="U11" s="138"/>
      <c r="V11" s="585"/>
      <c r="W11" s="134" t="s">
        <v>26</v>
      </c>
      <c r="X11" s="135">
        <v>1000</v>
      </c>
      <c r="Y11" s="135">
        <v>0</v>
      </c>
      <c r="Z11" s="135">
        <v>0</v>
      </c>
      <c r="AA11" s="136" t="s">
        <v>38</v>
      </c>
      <c r="AB11" s="136" t="s">
        <v>38</v>
      </c>
      <c r="AC11" s="137" t="s">
        <v>38</v>
      </c>
      <c r="AD11" s="703"/>
      <c r="AE11" s="585"/>
      <c r="AF11" s="134" t="s">
        <v>26</v>
      </c>
      <c r="AG11" s="135">
        <v>1000</v>
      </c>
      <c r="AH11" s="135"/>
      <c r="AI11" s="135"/>
      <c r="AJ11" s="136"/>
      <c r="AK11" s="136"/>
      <c r="AL11" s="137"/>
      <c r="AM11" s="180"/>
      <c r="AN11" s="179"/>
    </row>
    <row r="12" spans="1:40" x14ac:dyDescent="0.25">
      <c r="A12" s="170"/>
      <c r="B12" s="904"/>
      <c r="C12" s="134" t="s">
        <v>27</v>
      </c>
      <c r="D12" s="135">
        <v>1000</v>
      </c>
      <c r="E12" s="135">
        <f t="shared" si="0"/>
        <v>40</v>
      </c>
      <c r="F12" s="135">
        <v>0</v>
      </c>
      <c r="G12" s="136" t="s">
        <v>38</v>
      </c>
      <c r="H12" s="136" t="s">
        <v>38</v>
      </c>
      <c r="I12" s="137" t="s">
        <v>38</v>
      </c>
      <c r="J12" s="136"/>
      <c r="K12" s="138"/>
      <c r="L12" s="585"/>
      <c r="M12" s="134" t="s">
        <v>27</v>
      </c>
      <c r="N12" s="135">
        <v>1000</v>
      </c>
      <c r="O12" s="135">
        <v>0</v>
      </c>
      <c r="P12" s="135">
        <v>0</v>
      </c>
      <c r="Q12" s="136" t="s">
        <v>38</v>
      </c>
      <c r="R12" s="136" t="s">
        <v>38</v>
      </c>
      <c r="S12" s="137" t="s">
        <v>38</v>
      </c>
      <c r="T12" s="136"/>
      <c r="U12" s="138"/>
      <c r="V12" s="585"/>
      <c r="W12" s="134" t="s">
        <v>27</v>
      </c>
      <c r="X12" s="135">
        <v>1000</v>
      </c>
      <c r="Y12" s="135">
        <v>0</v>
      </c>
      <c r="Z12" s="135">
        <v>0</v>
      </c>
      <c r="AA12" s="136" t="s">
        <v>38</v>
      </c>
      <c r="AB12" s="136" t="s">
        <v>38</v>
      </c>
      <c r="AC12" s="137" t="s">
        <v>38</v>
      </c>
      <c r="AD12" s="703"/>
      <c r="AE12" s="585"/>
      <c r="AF12" s="134" t="s">
        <v>27</v>
      </c>
      <c r="AG12" s="135">
        <v>1000</v>
      </c>
      <c r="AH12" s="135"/>
      <c r="AI12" s="135"/>
      <c r="AJ12" s="136"/>
      <c r="AK12" s="136"/>
      <c r="AL12" s="137"/>
      <c r="AM12" s="180"/>
      <c r="AN12" s="179"/>
    </row>
    <row r="13" spans="1:40" x14ac:dyDescent="0.25">
      <c r="A13" s="170"/>
      <c r="B13" s="904"/>
      <c r="C13" s="134" t="s">
        <v>28</v>
      </c>
      <c r="D13" s="135">
        <v>1000</v>
      </c>
      <c r="E13" s="135">
        <f t="shared" si="0"/>
        <v>30</v>
      </c>
      <c r="F13" s="135">
        <v>0</v>
      </c>
      <c r="G13" s="136" t="s">
        <v>38</v>
      </c>
      <c r="H13" s="136" t="s">
        <v>38</v>
      </c>
      <c r="I13" s="137" t="s">
        <v>38</v>
      </c>
      <c r="J13" s="136"/>
      <c r="K13" s="138"/>
      <c r="L13" s="585"/>
      <c r="M13" s="134" t="s">
        <v>28</v>
      </c>
      <c r="N13" s="135">
        <v>1000</v>
      </c>
      <c r="O13" s="135">
        <v>0</v>
      </c>
      <c r="P13" s="135">
        <v>0</v>
      </c>
      <c r="Q13" s="136" t="s">
        <v>38</v>
      </c>
      <c r="R13" s="136" t="s">
        <v>38</v>
      </c>
      <c r="S13" s="137" t="s">
        <v>38</v>
      </c>
      <c r="T13" s="136"/>
      <c r="U13" s="138"/>
      <c r="V13" s="585"/>
      <c r="W13" s="134" t="s">
        <v>28</v>
      </c>
      <c r="X13" s="135">
        <v>1000</v>
      </c>
      <c r="Y13" s="135">
        <v>0</v>
      </c>
      <c r="Z13" s="135">
        <v>0</v>
      </c>
      <c r="AA13" s="136" t="s">
        <v>38</v>
      </c>
      <c r="AB13" s="136" t="s">
        <v>38</v>
      </c>
      <c r="AC13" s="137" t="s">
        <v>38</v>
      </c>
      <c r="AD13" s="703"/>
      <c r="AE13" s="585"/>
      <c r="AF13" s="134" t="s">
        <v>28</v>
      </c>
      <c r="AG13" s="135"/>
      <c r="AH13" s="135"/>
      <c r="AI13" s="135"/>
      <c r="AJ13" s="136"/>
      <c r="AK13" s="136"/>
      <c r="AL13" s="137"/>
      <c r="AM13" s="180"/>
      <c r="AN13" s="179"/>
    </row>
    <row r="14" spans="1:40" x14ac:dyDescent="0.25">
      <c r="A14" s="170"/>
      <c r="B14" s="904"/>
      <c r="C14" s="134" t="s">
        <v>29</v>
      </c>
      <c r="D14" s="135">
        <v>1000</v>
      </c>
      <c r="E14" s="135">
        <f>E15+10</f>
        <v>20</v>
      </c>
      <c r="F14" s="135">
        <v>0</v>
      </c>
      <c r="G14" s="136" t="s">
        <v>38</v>
      </c>
      <c r="H14" s="136" t="s">
        <v>38</v>
      </c>
      <c r="I14" s="137" t="s">
        <v>38</v>
      </c>
      <c r="J14" s="136"/>
      <c r="K14" s="138"/>
      <c r="L14" s="585"/>
      <c r="M14" s="134" t="s">
        <v>29</v>
      </c>
      <c r="N14" s="135">
        <v>1000</v>
      </c>
      <c r="O14" s="135">
        <v>0</v>
      </c>
      <c r="P14" s="135">
        <v>0</v>
      </c>
      <c r="Q14" s="136" t="s">
        <v>38</v>
      </c>
      <c r="R14" s="136" t="s">
        <v>38</v>
      </c>
      <c r="S14" s="137" t="s">
        <v>38</v>
      </c>
      <c r="T14" s="136"/>
      <c r="U14" s="138"/>
      <c r="V14" s="585"/>
      <c r="W14" s="134" t="s">
        <v>29</v>
      </c>
      <c r="X14" s="135">
        <v>1000</v>
      </c>
      <c r="Y14" s="135">
        <v>0</v>
      </c>
      <c r="Z14" s="135">
        <v>0</v>
      </c>
      <c r="AA14" s="136" t="s">
        <v>38</v>
      </c>
      <c r="AB14" s="136" t="s">
        <v>38</v>
      </c>
      <c r="AC14" s="137" t="s">
        <v>38</v>
      </c>
      <c r="AD14" s="703"/>
      <c r="AE14" s="585"/>
      <c r="AF14" s="134" t="s">
        <v>29</v>
      </c>
      <c r="AG14" s="135"/>
      <c r="AH14" s="135"/>
      <c r="AI14" s="135"/>
      <c r="AJ14" s="136"/>
      <c r="AK14" s="136"/>
      <c r="AL14" s="137"/>
      <c r="AM14" s="180"/>
      <c r="AN14" s="179"/>
    </row>
    <row r="15" spans="1:40" ht="23.25" customHeight="1" x14ac:dyDescent="0.25">
      <c r="A15" s="170"/>
      <c r="B15" s="904"/>
      <c r="C15" s="148" t="s">
        <v>30</v>
      </c>
      <c r="D15" s="149">
        <v>1000</v>
      </c>
      <c r="E15" s="135">
        <f>O4+10</f>
        <v>10</v>
      </c>
      <c r="F15" s="135">
        <v>0</v>
      </c>
      <c r="G15" s="136" t="s">
        <v>38</v>
      </c>
      <c r="H15" s="136" t="s">
        <v>38</v>
      </c>
      <c r="I15" s="137" t="s">
        <v>38</v>
      </c>
      <c r="J15" s="136"/>
      <c r="K15" s="138"/>
      <c r="L15" s="586"/>
      <c r="M15" s="148" t="s">
        <v>30</v>
      </c>
      <c r="N15" s="206">
        <v>500</v>
      </c>
      <c r="O15" s="135">
        <v>0</v>
      </c>
      <c r="P15" s="135">
        <v>0</v>
      </c>
      <c r="Q15" s="136" t="s">
        <v>38</v>
      </c>
      <c r="R15" s="136" t="s">
        <v>38</v>
      </c>
      <c r="S15" s="137" t="s">
        <v>38</v>
      </c>
      <c r="T15" s="136"/>
      <c r="U15" s="138"/>
      <c r="V15" s="586"/>
      <c r="W15" s="148" t="s">
        <v>30</v>
      </c>
      <c r="X15" s="206">
        <v>500</v>
      </c>
      <c r="Y15" s="135">
        <v>0</v>
      </c>
      <c r="Z15" s="135">
        <v>0</v>
      </c>
      <c r="AA15" s="136" t="s">
        <v>38</v>
      </c>
      <c r="AB15" s="136" t="s">
        <v>38</v>
      </c>
      <c r="AC15" s="137" t="s">
        <v>38</v>
      </c>
      <c r="AD15" s="703"/>
      <c r="AE15" s="586"/>
      <c r="AF15" s="148" t="s">
        <v>30</v>
      </c>
      <c r="AG15" s="206"/>
      <c r="AH15" s="135"/>
      <c r="AI15" s="135"/>
      <c r="AJ15" s="136"/>
      <c r="AK15" s="136"/>
      <c r="AL15" s="137"/>
      <c r="AM15" s="181"/>
      <c r="AN15" s="182"/>
    </row>
    <row r="16" spans="1:40" ht="23.25" customHeight="1" x14ac:dyDescent="0.25">
      <c r="A16" s="171"/>
      <c r="B16" s="905"/>
      <c r="C16" s="150"/>
      <c r="D16" s="151">
        <f>SUM(D4:D15)</f>
        <v>12000</v>
      </c>
      <c r="E16" s="151">
        <f>SUM(E4:E15)</f>
        <v>780</v>
      </c>
      <c r="F16" s="151">
        <f>SUM(F4:F15)</f>
        <v>0</v>
      </c>
      <c r="G16" s="152"/>
      <c r="H16" s="152"/>
      <c r="I16" s="197"/>
      <c r="J16" s="152"/>
      <c r="K16" s="153"/>
      <c r="L16" s="587"/>
      <c r="M16" s="150"/>
      <c r="N16" s="151">
        <f>SUM(N3:N15)</f>
        <v>23500</v>
      </c>
      <c r="O16" s="151">
        <f>SUM(O3:O15)</f>
        <v>780</v>
      </c>
      <c r="P16" s="151">
        <f>SUM(P3:P15)</f>
        <v>23620</v>
      </c>
      <c r="Q16" s="152"/>
      <c r="R16" s="152"/>
      <c r="S16" s="152"/>
      <c r="T16" s="152"/>
      <c r="U16" s="153"/>
      <c r="V16" s="587"/>
      <c r="W16" s="150"/>
      <c r="X16" s="151">
        <f>SUM(X3:X15)</f>
        <v>35000</v>
      </c>
      <c r="Y16" s="151">
        <f>SUM(Y3:Y15)</f>
        <v>780</v>
      </c>
      <c r="Z16" s="151">
        <f>SUM(Z3:Z15)</f>
        <v>35120</v>
      </c>
      <c r="AA16" s="152"/>
      <c r="AB16" s="152"/>
      <c r="AC16" s="152"/>
      <c r="AD16" s="152"/>
      <c r="AE16" s="587"/>
      <c r="AF16" s="150"/>
      <c r="AG16" s="151">
        <f>SUM(AG3:AG15)</f>
        <v>44000</v>
      </c>
      <c r="AH16" s="151">
        <f>SUM(AH3:AH15)</f>
        <v>780</v>
      </c>
      <c r="AI16" s="151">
        <f>SUM(AI3:AI15)</f>
        <v>44120</v>
      </c>
      <c r="AJ16" s="152"/>
      <c r="AK16" s="152"/>
      <c r="AL16" s="152"/>
      <c r="AM16" s="90"/>
      <c r="AN16" s="91"/>
    </row>
    <row r="17" spans="1:40" ht="23.25" customHeight="1" x14ac:dyDescent="0.25">
      <c r="A17" s="168"/>
      <c r="B17" s="106"/>
      <c r="C17" s="65"/>
      <c r="D17" s="66"/>
      <c r="E17" s="66"/>
      <c r="F17" s="66"/>
      <c r="G17" s="67"/>
      <c r="H17" s="67"/>
      <c r="I17" s="68"/>
      <c r="J17" s="67"/>
      <c r="K17" s="67"/>
      <c r="L17" s="588"/>
      <c r="M17" s="67"/>
      <c r="N17" s="66"/>
      <c r="O17" s="66"/>
      <c r="P17" s="66"/>
      <c r="Q17" s="67"/>
      <c r="R17" s="67"/>
      <c r="S17" s="67"/>
      <c r="T17" s="67"/>
      <c r="U17" s="67"/>
      <c r="V17" s="588"/>
      <c r="W17" s="67"/>
      <c r="X17" s="66"/>
      <c r="Y17" s="66"/>
      <c r="Z17" s="66"/>
      <c r="AA17" s="67"/>
      <c r="AB17" s="67"/>
      <c r="AC17" s="67"/>
      <c r="AD17" s="67"/>
      <c r="AE17" s="588"/>
      <c r="AF17" s="67"/>
      <c r="AG17" s="66"/>
      <c r="AH17" s="66"/>
      <c r="AI17" s="66"/>
      <c r="AJ17" s="67"/>
      <c r="AK17" s="67"/>
      <c r="AL17" s="67"/>
      <c r="AM17" s="777"/>
      <c r="AN17" s="123"/>
    </row>
    <row r="18" spans="1:40" ht="21" x14ac:dyDescent="0.25">
      <c r="A18" s="168"/>
      <c r="B18" s="107"/>
      <c r="C18" s="70"/>
      <c r="D18" s="71"/>
      <c r="E18" s="72"/>
      <c r="F18" s="73"/>
      <c r="G18" s="72"/>
      <c r="H18" s="73"/>
      <c r="I18" s="73"/>
      <c r="J18" s="73"/>
      <c r="K18" s="74"/>
      <c r="L18" s="584"/>
      <c r="M18" s="75" t="s">
        <v>42</v>
      </c>
      <c r="N18" s="76">
        <f>D31</f>
        <v>12000</v>
      </c>
      <c r="O18" s="76">
        <f>E31</f>
        <v>4260</v>
      </c>
      <c r="P18" s="76">
        <f>F31</f>
        <v>0</v>
      </c>
      <c r="Q18" s="72"/>
      <c r="R18" s="73"/>
      <c r="S18" s="73"/>
      <c r="T18" s="73"/>
      <c r="U18" s="74"/>
      <c r="V18" s="584"/>
      <c r="W18" s="75" t="s">
        <v>42</v>
      </c>
      <c r="X18" s="76">
        <f>N31</f>
        <v>24000</v>
      </c>
      <c r="Y18" s="76">
        <f>O31</f>
        <v>7080</v>
      </c>
      <c r="Z18" s="76">
        <f>P31</f>
        <v>0</v>
      </c>
      <c r="AA18" s="72"/>
      <c r="AB18" s="73"/>
      <c r="AC18" s="73"/>
      <c r="AD18" s="73"/>
      <c r="AE18" s="584"/>
      <c r="AF18" s="75" t="s">
        <v>42</v>
      </c>
      <c r="AG18" s="76">
        <f>X31</f>
        <v>36000</v>
      </c>
      <c r="AH18" s="76">
        <f>Y31</f>
        <v>8460</v>
      </c>
      <c r="AI18" s="76">
        <f>Z31</f>
        <v>0</v>
      </c>
      <c r="AJ18" s="72"/>
      <c r="AK18" s="73"/>
      <c r="AL18" s="73"/>
      <c r="AM18" s="776" t="s">
        <v>221</v>
      </c>
      <c r="AN18" s="183" t="s">
        <v>36</v>
      </c>
    </row>
    <row r="19" spans="1:40" x14ac:dyDescent="0.25">
      <c r="A19" s="169" t="s">
        <v>152</v>
      </c>
      <c r="B19" s="105">
        <v>66</v>
      </c>
      <c r="C19" s="77" t="s">
        <v>19</v>
      </c>
      <c r="D19" s="78">
        <v>1000</v>
      </c>
      <c r="E19" s="78">
        <f t="shared" ref="E19:E28" si="1">E20+10</f>
        <v>410</v>
      </c>
      <c r="F19" s="78">
        <v>0</v>
      </c>
      <c r="G19" s="79" t="s">
        <v>38</v>
      </c>
      <c r="H19" s="79" t="s">
        <v>38</v>
      </c>
      <c r="I19" s="80" t="s">
        <v>38</v>
      </c>
      <c r="J19" s="79"/>
      <c r="K19" s="81"/>
      <c r="L19" s="585"/>
      <c r="M19" s="77" t="s">
        <v>19</v>
      </c>
      <c r="N19" s="78">
        <v>1000</v>
      </c>
      <c r="O19" s="78">
        <f t="shared" ref="O19:O28" si="2">O20+10</f>
        <v>290</v>
      </c>
      <c r="P19" s="78">
        <v>0</v>
      </c>
      <c r="Q19" s="79" t="s">
        <v>38</v>
      </c>
      <c r="R19" s="79" t="s">
        <v>38</v>
      </c>
      <c r="S19" s="80" t="s">
        <v>38</v>
      </c>
      <c r="T19" s="79"/>
      <c r="U19" s="81"/>
      <c r="V19" s="585"/>
      <c r="W19" s="77" t="s">
        <v>19</v>
      </c>
      <c r="X19" s="78">
        <v>1000</v>
      </c>
      <c r="Y19" s="78">
        <f t="shared" ref="Y19:Y25" si="3">Y20+10</f>
        <v>170</v>
      </c>
      <c r="Z19" s="78">
        <v>0</v>
      </c>
      <c r="AA19" s="79" t="s">
        <v>38</v>
      </c>
      <c r="AB19" s="79" t="s">
        <v>38</v>
      </c>
      <c r="AC19" s="80" t="s">
        <v>38</v>
      </c>
      <c r="AD19" s="651"/>
      <c r="AE19" s="585"/>
      <c r="AF19" s="77" t="s">
        <v>19</v>
      </c>
      <c r="AG19" s="78">
        <v>1000</v>
      </c>
      <c r="AH19" s="78">
        <f t="shared" ref="AH19:AH20" si="4">AH20+10</f>
        <v>50</v>
      </c>
      <c r="AI19" s="78"/>
      <c r="AJ19" s="79"/>
      <c r="AK19" s="79"/>
      <c r="AL19" s="80"/>
      <c r="AM19" s="177">
        <f>AG31+AH31-AI31</f>
        <v>50610</v>
      </c>
      <c r="AN19" s="178" t="s">
        <v>961</v>
      </c>
    </row>
    <row r="20" spans="1:40" x14ac:dyDescent="0.25">
      <c r="A20" s="170"/>
      <c r="B20" s="904" t="s">
        <v>283</v>
      </c>
      <c r="C20" s="77" t="s">
        <v>20</v>
      </c>
      <c r="D20" s="78">
        <v>1000</v>
      </c>
      <c r="E20" s="78">
        <f t="shared" si="1"/>
        <v>400</v>
      </c>
      <c r="F20" s="78">
        <v>0</v>
      </c>
      <c r="G20" s="79" t="s">
        <v>38</v>
      </c>
      <c r="H20" s="79" t="s">
        <v>38</v>
      </c>
      <c r="I20" s="80" t="s">
        <v>38</v>
      </c>
      <c r="J20" s="79"/>
      <c r="K20" s="81"/>
      <c r="L20" s="585"/>
      <c r="M20" s="77" t="s">
        <v>20</v>
      </c>
      <c r="N20" s="78">
        <v>1000</v>
      </c>
      <c r="O20" s="78">
        <f t="shared" si="2"/>
        <v>280</v>
      </c>
      <c r="P20" s="78">
        <v>0</v>
      </c>
      <c r="Q20" s="79" t="s">
        <v>38</v>
      </c>
      <c r="R20" s="79" t="s">
        <v>38</v>
      </c>
      <c r="S20" s="80" t="s">
        <v>38</v>
      </c>
      <c r="T20" s="79"/>
      <c r="U20" s="81"/>
      <c r="V20" s="585"/>
      <c r="W20" s="77" t="s">
        <v>20</v>
      </c>
      <c r="X20" s="78">
        <v>1000</v>
      </c>
      <c r="Y20" s="78">
        <f t="shared" si="3"/>
        <v>160</v>
      </c>
      <c r="Z20" s="78">
        <v>0</v>
      </c>
      <c r="AA20" s="79" t="s">
        <v>38</v>
      </c>
      <c r="AB20" s="79" t="s">
        <v>38</v>
      </c>
      <c r="AC20" s="80" t="s">
        <v>38</v>
      </c>
      <c r="AD20" s="558"/>
      <c r="AE20" s="585"/>
      <c r="AF20" s="77" t="s">
        <v>20</v>
      </c>
      <c r="AG20" s="78">
        <v>1000</v>
      </c>
      <c r="AH20" s="78">
        <f t="shared" si="4"/>
        <v>40</v>
      </c>
      <c r="AI20" s="78"/>
      <c r="AJ20" s="79"/>
      <c r="AK20" s="79"/>
      <c r="AL20" s="80"/>
      <c r="AM20" s="180"/>
      <c r="AN20" s="179"/>
    </row>
    <row r="21" spans="1:40" x14ac:dyDescent="0.25">
      <c r="A21" s="170"/>
      <c r="B21" s="904"/>
      <c r="C21" s="77" t="s">
        <v>21</v>
      </c>
      <c r="D21" s="78">
        <v>1000</v>
      </c>
      <c r="E21" s="78">
        <f t="shared" si="1"/>
        <v>390</v>
      </c>
      <c r="F21" s="78">
        <v>0</v>
      </c>
      <c r="G21" s="79" t="s">
        <v>38</v>
      </c>
      <c r="H21" s="79" t="s">
        <v>38</v>
      </c>
      <c r="I21" s="80" t="s">
        <v>38</v>
      </c>
      <c r="J21" s="79"/>
      <c r="K21" s="81"/>
      <c r="L21" s="585"/>
      <c r="M21" s="77" t="s">
        <v>21</v>
      </c>
      <c r="N21" s="78">
        <v>1000</v>
      </c>
      <c r="O21" s="78">
        <f t="shared" si="2"/>
        <v>270</v>
      </c>
      <c r="P21" s="78">
        <v>0</v>
      </c>
      <c r="Q21" s="79" t="s">
        <v>38</v>
      </c>
      <c r="R21" s="79" t="s">
        <v>38</v>
      </c>
      <c r="S21" s="80" t="s">
        <v>38</v>
      </c>
      <c r="T21" s="79"/>
      <c r="U21" s="81"/>
      <c r="V21" s="585"/>
      <c r="W21" s="77" t="s">
        <v>21</v>
      </c>
      <c r="X21" s="78">
        <v>1000</v>
      </c>
      <c r="Y21" s="78">
        <f t="shared" si="3"/>
        <v>150</v>
      </c>
      <c r="Z21" s="78">
        <v>0</v>
      </c>
      <c r="AA21" s="79" t="s">
        <v>38</v>
      </c>
      <c r="AB21" s="79" t="s">
        <v>38</v>
      </c>
      <c r="AC21" s="80" t="s">
        <v>38</v>
      </c>
      <c r="AD21" s="558"/>
      <c r="AE21" s="585"/>
      <c r="AF21" s="77" t="s">
        <v>21</v>
      </c>
      <c r="AG21" s="78">
        <v>1000</v>
      </c>
      <c r="AH21" s="78">
        <v>30</v>
      </c>
      <c r="AI21" s="78"/>
      <c r="AJ21" s="79"/>
      <c r="AK21" s="79"/>
      <c r="AL21" s="80"/>
      <c r="AM21" s="180"/>
      <c r="AN21" s="179"/>
    </row>
    <row r="22" spans="1:40" x14ac:dyDescent="0.25">
      <c r="A22" s="170"/>
      <c r="B22" s="904"/>
      <c r="C22" s="77" t="s">
        <v>22</v>
      </c>
      <c r="D22" s="78">
        <v>1000</v>
      </c>
      <c r="E22" s="78">
        <f t="shared" si="1"/>
        <v>380</v>
      </c>
      <c r="F22" s="78">
        <v>0</v>
      </c>
      <c r="G22" s="79" t="s">
        <v>38</v>
      </c>
      <c r="H22" s="79" t="s">
        <v>38</v>
      </c>
      <c r="I22" s="80" t="s">
        <v>38</v>
      </c>
      <c r="J22" s="79"/>
      <c r="K22" s="81"/>
      <c r="L22" s="585"/>
      <c r="M22" s="77" t="s">
        <v>22</v>
      </c>
      <c r="N22" s="78">
        <v>1000</v>
      </c>
      <c r="O22" s="78">
        <f t="shared" si="2"/>
        <v>260</v>
      </c>
      <c r="P22" s="78">
        <v>0</v>
      </c>
      <c r="Q22" s="79" t="s">
        <v>38</v>
      </c>
      <c r="R22" s="79" t="s">
        <v>38</v>
      </c>
      <c r="S22" s="80" t="s">
        <v>38</v>
      </c>
      <c r="T22" s="79"/>
      <c r="U22" s="81"/>
      <c r="V22" s="585"/>
      <c r="W22" s="77" t="s">
        <v>22</v>
      </c>
      <c r="X22" s="78">
        <v>1000</v>
      </c>
      <c r="Y22" s="78">
        <f t="shared" si="3"/>
        <v>140</v>
      </c>
      <c r="Z22" s="78">
        <v>0</v>
      </c>
      <c r="AA22" s="79" t="s">
        <v>38</v>
      </c>
      <c r="AB22" s="79" t="s">
        <v>38</v>
      </c>
      <c r="AC22" s="80" t="s">
        <v>38</v>
      </c>
      <c r="AD22" s="558"/>
      <c r="AE22" s="585"/>
      <c r="AF22" s="77" t="s">
        <v>22</v>
      </c>
      <c r="AG22" s="78">
        <v>1000</v>
      </c>
      <c r="AH22" s="78">
        <v>20</v>
      </c>
      <c r="AI22" s="78"/>
      <c r="AJ22" s="79"/>
      <c r="AK22" s="79"/>
      <c r="AL22" s="80"/>
      <c r="AM22" s="180">
        <v>42000</v>
      </c>
      <c r="AN22" s="179" t="s">
        <v>847</v>
      </c>
    </row>
    <row r="23" spans="1:40" x14ac:dyDescent="0.25">
      <c r="A23" s="170"/>
      <c r="B23" s="904"/>
      <c r="C23" s="77" t="s">
        <v>23</v>
      </c>
      <c r="D23" s="78">
        <v>1000</v>
      </c>
      <c r="E23" s="78">
        <f t="shared" si="1"/>
        <v>370</v>
      </c>
      <c r="F23" s="78">
        <v>0</v>
      </c>
      <c r="G23" s="79" t="s">
        <v>38</v>
      </c>
      <c r="H23" s="79" t="s">
        <v>38</v>
      </c>
      <c r="I23" s="80" t="s">
        <v>38</v>
      </c>
      <c r="J23" s="79"/>
      <c r="K23" s="81"/>
      <c r="L23" s="585"/>
      <c r="M23" s="77" t="s">
        <v>23</v>
      </c>
      <c r="N23" s="78">
        <v>1000</v>
      </c>
      <c r="O23" s="78">
        <f t="shared" si="2"/>
        <v>250</v>
      </c>
      <c r="P23" s="78">
        <v>0</v>
      </c>
      <c r="Q23" s="79" t="s">
        <v>38</v>
      </c>
      <c r="R23" s="79" t="s">
        <v>38</v>
      </c>
      <c r="S23" s="80" t="s">
        <v>38</v>
      </c>
      <c r="T23" s="79"/>
      <c r="U23" s="81"/>
      <c r="V23" s="585"/>
      <c r="W23" s="77" t="s">
        <v>23</v>
      </c>
      <c r="X23" s="78">
        <v>1000</v>
      </c>
      <c r="Y23" s="78">
        <f t="shared" si="3"/>
        <v>130</v>
      </c>
      <c r="Z23" s="78">
        <v>0</v>
      </c>
      <c r="AA23" s="79" t="s">
        <v>38</v>
      </c>
      <c r="AB23" s="79" t="s">
        <v>38</v>
      </c>
      <c r="AC23" s="80" t="s">
        <v>38</v>
      </c>
      <c r="AD23" s="558"/>
      <c r="AE23" s="585"/>
      <c r="AF23" s="77" t="s">
        <v>23</v>
      </c>
      <c r="AG23" s="78">
        <v>1000</v>
      </c>
      <c r="AH23" s="78">
        <v>10</v>
      </c>
      <c r="AI23" s="78"/>
      <c r="AJ23" s="79"/>
      <c r="AK23" s="79"/>
      <c r="AL23" s="80"/>
      <c r="AM23" s="180">
        <v>8610</v>
      </c>
      <c r="AN23" s="179" t="s">
        <v>848</v>
      </c>
    </row>
    <row r="24" spans="1:40" x14ac:dyDescent="0.25">
      <c r="A24" s="170"/>
      <c r="B24" s="904"/>
      <c r="C24" s="77" t="s">
        <v>24</v>
      </c>
      <c r="D24" s="78">
        <v>1000</v>
      </c>
      <c r="E24" s="78">
        <f t="shared" si="1"/>
        <v>360</v>
      </c>
      <c r="F24" s="78">
        <v>0</v>
      </c>
      <c r="G24" s="79" t="s">
        <v>38</v>
      </c>
      <c r="H24" s="79" t="s">
        <v>38</v>
      </c>
      <c r="I24" s="80" t="s">
        <v>38</v>
      </c>
      <c r="J24" s="79"/>
      <c r="K24" s="81"/>
      <c r="L24" s="585"/>
      <c r="M24" s="77" t="s">
        <v>24</v>
      </c>
      <c r="N24" s="78">
        <v>1000</v>
      </c>
      <c r="O24" s="78">
        <f t="shared" si="2"/>
        <v>240</v>
      </c>
      <c r="P24" s="78">
        <v>0</v>
      </c>
      <c r="Q24" s="79" t="s">
        <v>38</v>
      </c>
      <c r="R24" s="79" t="s">
        <v>38</v>
      </c>
      <c r="S24" s="80" t="s">
        <v>38</v>
      </c>
      <c r="T24" s="79"/>
      <c r="U24" s="81"/>
      <c r="V24" s="585"/>
      <c r="W24" s="77" t="s">
        <v>24</v>
      </c>
      <c r="X24" s="78">
        <v>1000</v>
      </c>
      <c r="Y24" s="78">
        <f t="shared" si="3"/>
        <v>120</v>
      </c>
      <c r="Z24" s="78">
        <v>0</v>
      </c>
      <c r="AA24" s="79" t="s">
        <v>38</v>
      </c>
      <c r="AB24" s="79" t="s">
        <v>38</v>
      </c>
      <c r="AC24" s="80" t="s">
        <v>38</v>
      </c>
      <c r="AD24" s="558"/>
      <c r="AE24" s="585"/>
      <c r="AF24" s="77" t="s">
        <v>24</v>
      </c>
      <c r="AG24" s="78">
        <v>1000</v>
      </c>
      <c r="AH24" s="78"/>
      <c r="AI24" s="78"/>
      <c r="AJ24" s="79"/>
      <c r="AK24" s="79"/>
      <c r="AL24" s="80"/>
      <c r="AM24" s="180"/>
      <c r="AN24" s="179"/>
    </row>
    <row r="25" spans="1:40" x14ac:dyDescent="0.25">
      <c r="A25" s="170"/>
      <c r="B25" s="904"/>
      <c r="C25" s="77" t="s">
        <v>25</v>
      </c>
      <c r="D25" s="78">
        <v>1000</v>
      </c>
      <c r="E25" s="78">
        <f t="shared" si="1"/>
        <v>350</v>
      </c>
      <c r="F25" s="78">
        <v>0</v>
      </c>
      <c r="G25" s="79" t="s">
        <v>38</v>
      </c>
      <c r="H25" s="79" t="s">
        <v>38</v>
      </c>
      <c r="I25" s="80" t="s">
        <v>38</v>
      </c>
      <c r="J25" s="79"/>
      <c r="K25" s="81"/>
      <c r="L25" s="585"/>
      <c r="M25" s="77" t="s">
        <v>25</v>
      </c>
      <c r="N25" s="78">
        <v>1000</v>
      </c>
      <c r="O25" s="78">
        <f t="shared" si="2"/>
        <v>230</v>
      </c>
      <c r="P25" s="78">
        <v>0</v>
      </c>
      <c r="Q25" s="79" t="s">
        <v>38</v>
      </c>
      <c r="R25" s="79" t="s">
        <v>38</v>
      </c>
      <c r="S25" s="80" t="s">
        <v>38</v>
      </c>
      <c r="T25" s="79"/>
      <c r="U25" s="81"/>
      <c r="V25" s="585"/>
      <c r="W25" s="77" t="s">
        <v>25</v>
      </c>
      <c r="X25" s="78">
        <v>1000</v>
      </c>
      <c r="Y25" s="78">
        <f t="shared" si="3"/>
        <v>110</v>
      </c>
      <c r="Z25" s="78">
        <v>0</v>
      </c>
      <c r="AA25" s="79" t="s">
        <v>38</v>
      </c>
      <c r="AB25" s="79" t="s">
        <v>38</v>
      </c>
      <c r="AC25" s="80" t="s">
        <v>38</v>
      </c>
      <c r="AD25" s="558"/>
      <c r="AE25" s="585"/>
      <c r="AF25" s="77" t="s">
        <v>25</v>
      </c>
      <c r="AG25" s="78"/>
      <c r="AH25" s="78"/>
      <c r="AI25" s="78"/>
      <c r="AJ25" s="79"/>
      <c r="AK25" s="79"/>
      <c r="AL25" s="80"/>
      <c r="AM25" s="180"/>
      <c r="AN25" s="179"/>
    </row>
    <row r="26" spans="1:40" x14ac:dyDescent="0.25">
      <c r="A26" s="170"/>
      <c r="B26" s="904"/>
      <c r="C26" s="77" t="s">
        <v>26</v>
      </c>
      <c r="D26" s="78">
        <v>1000</v>
      </c>
      <c r="E26" s="78">
        <f t="shared" si="1"/>
        <v>340</v>
      </c>
      <c r="F26" s="78">
        <v>0</v>
      </c>
      <c r="G26" s="79" t="s">
        <v>38</v>
      </c>
      <c r="H26" s="79" t="s">
        <v>38</v>
      </c>
      <c r="I26" s="80" t="s">
        <v>38</v>
      </c>
      <c r="J26" s="79"/>
      <c r="K26" s="81"/>
      <c r="L26" s="585"/>
      <c r="M26" s="77" t="s">
        <v>26</v>
      </c>
      <c r="N26" s="78">
        <v>1000</v>
      </c>
      <c r="O26" s="78">
        <f t="shared" si="2"/>
        <v>220</v>
      </c>
      <c r="P26" s="78">
        <v>0</v>
      </c>
      <c r="Q26" s="79" t="s">
        <v>38</v>
      </c>
      <c r="R26" s="79" t="s">
        <v>38</v>
      </c>
      <c r="S26" s="80" t="s">
        <v>38</v>
      </c>
      <c r="T26" s="79"/>
      <c r="U26" s="81"/>
      <c r="V26" s="585"/>
      <c r="W26" s="77" t="s">
        <v>26</v>
      </c>
      <c r="X26" s="78">
        <v>1000</v>
      </c>
      <c r="Y26" s="78">
        <v>100</v>
      </c>
      <c r="Z26" s="78">
        <v>0</v>
      </c>
      <c r="AA26" s="79" t="s">
        <v>38</v>
      </c>
      <c r="AB26" s="79" t="s">
        <v>38</v>
      </c>
      <c r="AC26" s="80" t="s">
        <v>38</v>
      </c>
      <c r="AD26" s="558"/>
      <c r="AE26" s="585"/>
      <c r="AF26" s="77" t="s">
        <v>26</v>
      </c>
      <c r="AG26" s="78"/>
      <c r="AH26" s="78"/>
      <c r="AI26" s="78"/>
      <c r="AJ26" s="79"/>
      <c r="AK26" s="79"/>
      <c r="AL26" s="80"/>
      <c r="AM26" s="180"/>
      <c r="AN26" s="179"/>
    </row>
    <row r="27" spans="1:40" x14ac:dyDescent="0.25">
      <c r="A27" s="170"/>
      <c r="B27" s="904"/>
      <c r="C27" s="77" t="s">
        <v>27</v>
      </c>
      <c r="D27" s="78">
        <v>1000</v>
      </c>
      <c r="E27" s="78">
        <f t="shared" si="1"/>
        <v>330</v>
      </c>
      <c r="F27" s="78">
        <v>0</v>
      </c>
      <c r="G27" s="79" t="s">
        <v>38</v>
      </c>
      <c r="H27" s="79" t="s">
        <v>38</v>
      </c>
      <c r="I27" s="80" t="s">
        <v>38</v>
      </c>
      <c r="J27" s="79"/>
      <c r="K27" s="81"/>
      <c r="L27" s="585"/>
      <c r="M27" s="77" t="s">
        <v>27</v>
      </c>
      <c r="N27" s="78">
        <v>1000</v>
      </c>
      <c r="O27" s="78">
        <f t="shared" si="2"/>
        <v>210</v>
      </c>
      <c r="P27" s="78">
        <v>0</v>
      </c>
      <c r="Q27" s="79" t="s">
        <v>38</v>
      </c>
      <c r="R27" s="79" t="s">
        <v>38</v>
      </c>
      <c r="S27" s="80" t="s">
        <v>38</v>
      </c>
      <c r="T27" s="79"/>
      <c r="U27" s="81"/>
      <c r="V27" s="585"/>
      <c r="W27" s="77" t="s">
        <v>27</v>
      </c>
      <c r="X27" s="78">
        <v>1000</v>
      </c>
      <c r="Y27" s="78">
        <v>90</v>
      </c>
      <c r="Z27" s="78">
        <v>0</v>
      </c>
      <c r="AA27" s="79" t="s">
        <v>38</v>
      </c>
      <c r="AB27" s="79" t="s">
        <v>38</v>
      </c>
      <c r="AC27" s="80" t="s">
        <v>38</v>
      </c>
      <c r="AD27" s="558"/>
      <c r="AE27" s="585"/>
      <c r="AF27" s="77" t="s">
        <v>27</v>
      </c>
      <c r="AG27" s="78"/>
      <c r="AH27" s="78"/>
      <c r="AI27" s="78"/>
      <c r="AJ27" s="79"/>
      <c r="AK27" s="79"/>
      <c r="AL27" s="80"/>
      <c r="AM27" s="180"/>
      <c r="AN27" s="179"/>
    </row>
    <row r="28" spans="1:40" x14ac:dyDescent="0.25">
      <c r="A28" s="170"/>
      <c r="B28" s="904"/>
      <c r="C28" s="77" t="s">
        <v>28</v>
      </c>
      <c r="D28" s="78">
        <v>1000</v>
      </c>
      <c r="E28" s="78">
        <f t="shared" si="1"/>
        <v>320</v>
      </c>
      <c r="F28" s="78">
        <v>0</v>
      </c>
      <c r="G28" s="79" t="s">
        <v>38</v>
      </c>
      <c r="H28" s="79" t="s">
        <v>38</v>
      </c>
      <c r="I28" s="80" t="s">
        <v>38</v>
      </c>
      <c r="J28" s="79"/>
      <c r="K28" s="81"/>
      <c r="L28" s="585"/>
      <c r="M28" s="77" t="s">
        <v>28</v>
      </c>
      <c r="N28" s="78">
        <v>1000</v>
      </c>
      <c r="O28" s="78">
        <f t="shared" si="2"/>
        <v>200</v>
      </c>
      <c r="P28" s="78">
        <v>0</v>
      </c>
      <c r="Q28" s="79" t="s">
        <v>38</v>
      </c>
      <c r="R28" s="79" t="s">
        <v>38</v>
      </c>
      <c r="S28" s="80" t="s">
        <v>38</v>
      </c>
      <c r="T28" s="79"/>
      <c r="U28" s="81"/>
      <c r="V28" s="585"/>
      <c r="W28" s="77" t="s">
        <v>28</v>
      </c>
      <c r="X28" s="78">
        <v>1000</v>
      </c>
      <c r="Y28" s="78">
        <v>80</v>
      </c>
      <c r="Z28" s="78">
        <v>0</v>
      </c>
      <c r="AA28" s="79" t="s">
        <v>38</v>
      </c>
      <c r="AB28" s="79" t="s">
        <v>38</v>
      </c>
      <c r="AC28" s="80" t="s">
        <v>38</v>
      </c>
      <c r="AD28" s="558"/>
      <c r="AE28" s="585"/>
      <c r="AF28" s="77" t="s">
        <v>28</v>
      </c>
      <c r="AG28" s="78"/>
      <c r="AH28" s="78"/>
      <c r="AI28" s="78"/>
      <c r="AJ28" s="79"/>
      <c r="AK28" s="79"/>
      <c r="AL28" s="80"/>
      <c r="AM28" s="180"/>
      <c r="AN28" s="179"/>
    </row>
    <row r="29" spans="1:40" x14ac:dyDescent="0.25">
      <c r="A29" s="170"/>
      <c r="B29" s="904"/>
      <c r="C29" s="77" t="s">
        <v>29</v>
      </c>
      <c r="D29" s="78">
        <v>1000</v>
      </c>
      <c r="E29" s="78">
        <f>E30+10</f>
        <v>310</v>
      </c>
      <c r="F29" s="78">
        <v>0</v>
      </c>
      <c r="G29" s="79" t="s">
        <v>38</v>
      </c>
      <c r="H29" s="79" t="s">
        <v>38</v>
      </c>
      <c r="I29" s="80" t="s">
        <v>38</v>
      </c>
      <c r="J29" s="79"/>
      <c r="K29" s="81"/>
      <c r="L29" s="585"/>
      <c r="M29" s="77" t="s">
        <v>29</v>
      </c>
      <c r="N29" s="78">
        <v>1000</v>
      </c>
      <c r="O29" s="78">
        <f>O30+10</f>
        <v>190</v>
      </c>
      <c r="P29" s="78">
        <v>0</v>
      </c>
      <c r="Q29" s="79" t="s">
        <v>38</v>
      </c>
      <c r="R29" s="79" t="s">
        <v>38</v>
      </c>
      <c r="S29" s="80" t="s">
        <v>38</v>
      </c>
      <c r="T29" s="79"/>
      <c r="U29" s="81"/>
      <c r="V29" s="585"/>
      <c r="W29" s="77" t="s">
        <v>29</v>
      </c>
      <c r="X29" s="78">
        <v>1000</v>
      </c>
      <c r="Y29" s="78">
        <v>70</v>
      </c>
      <c r="Z29" s="78">
        <v>0</v>
      </c>
      <c r="AA29" s="79" t="s">
        <v>38</v>
      </c>
      <c r="AB29" s="79" t="s">
        <v>38</v>
      </c>
      <c r="AC29" s="80" t="s">
        <v>38</v>
      </c>
      <c r="AD29" s="558"/>
      <c r="AE29" s="585"/>
      <c r="AF29" s="77" t="s">
        <v>29</v>
      </c>
      <c r="AG29" s="78"/>
      <c r="AH29" s="78"/>
      <c r="AI29" s="78"/>
      <c r="AJ29" s="79"/>
      <c r="AK29" s="79"/>
      <c r="AL29" s="80"/>
      <c r="AM29" s="180"/>
      <c r="AN29" s="179"/>
    </row>
    <row r="30" spans="1:40" x14ac:dyDescent="0.25">
      <c r="A30" s="170"/>
      <c r="B30" s="904"/>
      <c r="C30" s="83" t="s">
        <v>30</v>
      </c>
      <c r="D30" s="84">
        <v>1000</v>
      </c>
      <c r="E30" s="78">
        <f>O19+10</f>
        <v>300</v>
      </c>
      <c r="F30" s="78">
        <v>0</v>
      </c>
      <c r="G30" s="79" t="s">
        <v>38</v>
      </c>
      <c r="H30" s="79" t="s">
        <v>38</v>
      </c>
      <c r="I30" s="80" t="s">
        <v>38</v>
      </c>
      <c r="J30" s="85"/>
      <c r="K30" s="86"/>
      <c r="L30" s="586"/>
      <c r="M30" s="83" t="s">
        <v>30</v>
      </c>
      <c r="N30" s="84">
        <v>1000</v>
      </c>
      <c r="O30" s="78">
        <f>Y19+10</f>
        <v>180</v>
      </c>
      <c r="P30" s="78">
        <v>0</v>
      </c>
      <c r="Q30" s="79" t="s">
        <v>38</v>
      </c>
      <c r="R30" s="79" t="s">
        <v>38</v>
      </c>
      <c r="S30" s="80" t="s">
        <v>38</v>
      </c>
      <c r="T30" s="79"/>
      <c r="U30" s="81"/>
      <c r="V30" s="586"/>
      <c r="W30" s="83" t="s">
        <v>30</v>
      </c>
      <c r="X30" s="78">
        <v>1000</v>
      </c>
      <c r="Y30" s="78">
        <v>60</v>
      </c>
      <c r="Z30" s="78">
        <v>0</v>
      </c>
      <c r="AA30" s="79" t="s">
        <v>38</v>
      </c>
      <c r="AB30" s="79" t="s">
        <v>38</v>
      </c>
      <c r="AC30" s="80" t="s">
        <v>38</v>
      </c>
      <c r="AD30" s="558"/>
      <c r="AE30" s="586"/>
      <c r="AF30" s="83" t="s">
        <v>30</v>
      </c>
      <c r="AG30" s="84"/>
      <c r="AH30" s="78"/>
      <c r="AI30" s="78"/>
      <c r="AJ30" s="79"/>
      <c r="AK30" s="79"/>
      <c r="AL30" s="80"/>
      <c r="AM30" s="181"/>
      <c r="AN30" s="182"/>
    </row>
    <row r="31" spans="1:40" ht="21" x14ac:dyDescent="0.25">
      <c r="A31" s="171"/>
      <c r="B31" s="905"/>
      <c r="C31" s="89"/>
      <c r="D31" s="90">
        <f>SUM(D19:D30)</f>
        <v>12000</v>
      </c>
      <c r="E31" s="90">
        <f>SUM(E19:E30)</f>
        <v>4260</v>
      </c>
      <c r="F31" s="90">
        <f>SUM(F19:F30)</f>
        <v>0</v>
      </c>
      <c r="G31" s="91"/>
      <c r="H31" s="91"/>
      <c r="I31" s="92"/>
      <c r="J31" s="91"/>
      <c r="K31" s="93"/>
      <c r="L31" s="587"/>
      <c r="M31" s="89"/>
      <c r="N31" s="90">
        <f>SUM(N18:N30)</f>
        <v>24000</v>
      </c>
      <c r="O31" s="90">
        <f>SUM(O18:O30)</f>
        <v>7080</v>
      </c>
      <c r="P31" s="90">
        <f>SUM(P18:P30)</f>
        <v>0</v>
      </c>
      <c r="Q31" s="91"/>
      <c r="R31" s="91"/>
      <c r="S31" s="91"/>
      <c r="T31" s="91"/>
      <c r="U31" s="93"/>
      <c r="V31" s="587"/>
      <c r="W31" s="89"/>
      <c r="X31" s="90">
        <f>SUM(X18:X30)</f>
        <v>36000</v>
      </c>
      <c r="Y31" s="90">
        <f>SUM(Y18:Y30)</f>
        <v>8460</v>
      </c>
      <c r="Z31" s="90">
        <f>SUM(Z18:Z30)</f>
        <v>0</v>
      </c>
      <c r="AA31" s="91"/>
      <c r="AB31" s="91"/>
      <c r="AC31" s="91"/>
      <c r="AD31" s="91"/>
      <c r="AE31" s="587"/>
      <c r="AF31" s="89"/>
      <c r="AG31" s="90">
        <f>SUM(AG18:AG30)</f>
        <v>42000</v>
      </c>
      <c r="AH31" s="90">
        <f>SUM(AH18:AH30)</f>
        <v>8610</v>
      </c>
      <c r="AI31" s="90">
        <f>SUM(AI18:AI30)</f>
        <v>0</v>
      </c>
      <c r="AJ31" s="91"/>
      <c r="AK31" s="91"/>
      <c r="AL31" s="91"/>
      <c r="AM31" s="90"/>
      <c r="AN31" s="91"/>
    </row>
    <row r="32" spans="1:40" x14ac:dyDescent="0.25">
      <c r="A32" s="337"/>
      <c r="B32" s="330"/>
      <c r="C32" s="344"/>
      <c r="D32" s="345"/>
      <c r="E32" s="345"/>
      <c r="F32" s="345"/>
      <c r="G32" s="346"/>
      <c r="H32" s="346"/>
      <c r="I32" s="347"/>
      <c r="J32" s="346"/>
      <c r="K32" s="346"/>
      <c r="L32" s="588"/>
      <c r="M32" s="346"/>
      <c r="N32" s="345"/>
      <c r="O32" s="345"/>
      <c r="P32" s="345"/>
      <c r="Q32" s="346"/>
      <c r="R32" s="346"/>
      <c r="S32" s="346"/>
      <c r="T32" s="346"/>
      <c r="U32" s="346"/>
      <c r="V32" s="588"/>
      <c r="W32" s="346"/>
      <c r="X32" s="345"/>
      <c r="Y32" s="345"/>
      <c r="Z32" s="345"/>
      <c r="AA32" s="346"/>
      <c r="AB32" s="346"/>
      <c r="AC32" s="346"/>
      <c r="AD32" s="346"/>
      <c r="AE32" s="588"/>
      <c r="AF32" s="346"/>
      <c r="AG32" s="345"/>
      <c r="AH32" s="345"/>
      <c r="AI32" s="345"/>
      <c r="AJ32" s="346"/>
      <c r="AK32" s="346"/>
      <c r="AL32" s="346"/>
      <c r="AM32" s="778"/>
      <c r="AN32" s="348"/>
    </row>
    <row r="33" spans="1:40" ht="21" x14ac:dyDescent="0.25">
      <c r="A33" s="337"/>
      <c r="B33" s="331"/>
      <c r="C33" s="350"/>
      <c r="D33" s="351"/>
      <c r="E33" s="352"/>
      <c r="F33" s="353"/>
      <c r="G33" s="352"/>
      <c r="H33" s="353"/>
      <c r="I33" s="353"/>
      <c r="J33" s="353"/>
      <c r="K33" s="354"/>
      <c r="L33" s="584"/>
      <c r="M33" s="355" t="s">
        <v>42</v>
      </c>
      <c r="N33" s="356">
        <f>D46</f>
        <v>12000</v>
      </c>
      <c r="O33" s="356">
        <f>E46</f>
        <v>0</v>
      </c>
      <c r="P33" s="356">
        <f>F46</f>
        <v>12000</v>
      </c>
      <c r="Q33" s="352"/>
      <c r="R33" s="353"/>
      <c r="S33" s="353"/>
      <c r="T33" s="353"/>
      <c r="U33" s="354"/>
      <c r="V33" s="584"/>
      <c r="W33" s="355" t="s">
        <v>42</v>
      </c>
      <c r="X33" s="356">
        <f>N46</f>
        <v>24000</v>
      </c>
      <c r="Y33" s="356">
        <f>O46</f>
        <v>0</v>
      </c>
      <c r="Z33" s="356">
        <f>P46</f>
        <v>24000</v>
      </c>
      <c r="AA33" s="352"/>
      <c r="AB33" s="353"/>
      <c r="AC33" s="353"/>
      <c r="AD33" s="353"/>
      <c r="AE33" s="584"/>
      <c r="AF33" s="355" t="s">
        <v>42</v>
      </c>
      <c r="AG33" s="356">
        <f>X46</f>
        <v>35500</v>
      </c>
      <c r="AH33" s="356">
        <f>Y46</f>
        <v>0</v>
      </c>
      <c r="AI33" s="356">
        <f>Z46</f>
        <v>35500</v>
      </c>
      <c r="AJ33" s="352"/>
      <c r="AK33" s="353"/>
      <c r="AL33" s="353"/>
      <c r="AM33" s="776" t="s">
        <v>221</v>
      </c>
      <c r="AN33" s="183" t="s">
        <v>36</v>
      </c>
    </row>
    <row r="34" spans="1:40" x14ac:dyDescent="0.25">
      <c r="A34" s="368" t="s">
        <v>152</v>
      </c>
      <c r="B34" s="332">
        <v>67</v>
      </c>
      <c r="C34" s="357" t="s">
        <v>19</v>
      </c>
      <c r="D34" s="124">
        <v>1000</v>
      </c>
      <c r="E34" s="124">
        <v>0</v>
      </c>
      <c r="F34" s="124">
        <v>1000</v>
      </c>
      <c r="G34" s="125" t="s">
        <v>38</v>
      </c>
      <c r="H34" s="125">
        <v>27</v>
      </c>
      <c r="I34" s="129">
        <v>44136</v>
      </c>
      <c r="J34" s="125"/>
      <c r="K34" s="358"/>
      <c r="L34" s="585"/>
      <c r="M34" s="357" t="s">
        <v>19</v>
      </c>
      <c r="N34" s="124">
        <v>1000</v>
      </c>
      <c r="O34" s="124">
        <v>0</v>
      </c>
      <c r="P34" s="124">
        <v>1000</v>
      </c>
      <c r="Q34" s="125" t="s">
        <v>38</v>
      </c>
      <c r="R34" s="125">
        <v>704</v>
      </c>
      <c r="S34" s="129">
        <v>44200</v>
      </c>
      <c r="T34" s="125"/>
      <c r="U34" s="358"/>
      <c r="V34" s="585"/>
      <c r="W34" s="357" t="s">
        <v>19</v>
      </c>
      <c r="X34" s="124">
        <v>1000</v>
      </c>
      <c r="Y34" s="124">
        <v>0</v>
      </c>
      <c r="Z34" s="124">
        <v>11500</v>
      </c>
      <c r="AA34" s="125" t="s">
        <v>44</v>
      </c>
      <c r="AB34" s="125">
        <v>1643</v>
      </c>
      <c r="AC34" s="129">
        <v>44565</v>
      </c>
      <c r="AD34" s="426"/>
      <c r="AE34" s="585"/>
      <c r="AF34" s="357" t="s">
        <v>19</v>
      </c>
      <c r="AG34" s="124">
        <v>1000</v>
      </c>
      <c r="AH34" s="124"/>
      <c r="AI34" s="124">
        <v>1000</v>
      </c>
      <c r="AJ34" s="125" t="s">
        <v>923</v>
      </c>
      <c r="AK34" s="125">
        <v>3197</v>
      </c>
      <c r="AL34" s="129">
        <v>44928</v>
      </c>
      <c r="AM34" s="341">
        <f>AG46+AH46-AI46</f>
        <v>0</v>
      </c>
      <c r="AN34" s="342" t="s">
        <v>979</v>
      </c>
    </row>
    <row r="35" spans="1:40" ht="21" customHeight="1" x14ac:dyDescent="0.25">
      <c r="A35" s="369"/>
      <c r="B35" s="877" t="s">
        <v>161</v>
      </c>
      <c r="C35" s="357" t="s">
        <v>20</v>
      </c>
      <c r="D35" s="124">
        <v>1000</v>
      </c>
      <c r="E35" s="124">
        <v>0</v>
      </c>
      <c r="F35" s="124">
        <v>1000</v>
      </c>
      <c r="G35" s="125" t="s">
        <v>38</v>
      </c>
      <c r="H35" s="125">
        <v>57</v>
      </c>
      <c r="I35" s="129">
        <v>43864</v>
      </c>
      <c r="J35" s="125"/>
      <c r="K35" s="358"/>
      <c r="L35" s="585"/>
      <c r="M35" s="357" t="s">
        <v>20</v>
      </c>
      <c r="N35" s="124">
        <v>1000</v>
      </c>
      <c r="O35" s="124">
        <v>0</v>
      </c>
      <c r="P35" s="124">
        <v>1000</v>
      </c>
      <c r="Q35" s="125" t="s">
        <v>38</v>
      </c>
      <c r="R35" s="125">
        <v>811</v>
      </c>
      <c r="S35" s="129">
        <v>44228</v>
      </c>
      <c r="T35" s="125"/>
      <c r="U35" s="358"/>
      <c r="V35" s="585"/>
      <c r="W35" s="357" t="s">
        <v>20</v>
      </c>
      <c r="X35" s="124">
        <v>1000</v>
      </c>
      <c r="Y35" s="124">
        <v>0</v>
      </c>
      <c r="Z35" s="124">
        <v>0</v>
      </c>
      <c r="AA35" s="125" t="s">
        <v>38</v>
      </c>
      <c r="AB35" s="125" t="s">
        <v>38</v>
      </c>
      <c r="AC35" s="129" t="s">
        <v>38</v>
      </c>
      <c r="AD35" s="629"/>
      <c r="AE35" s="585"/>
      <c r="AF35" s="357" t="s">
        <v>20</v>
      </c>
      <c r="AG35" s="124">
        <v>1000</v>
      </c>
      <c r="AH35" s="124"/>
      <c r="AI35" s="124">
        <v>1000</v>
      </c>
      <c r="AJ35" s="125" t="s">
        <v>923</v>
      </c>
      <c r="AK35" s="125">
        <v>3364</v>
      </c>
      <c r="AL35" s="129">
        <v>44958</v>
      </c>
      <c r="AM35" s="336"/>
      <c r="AN35" s="335" t="s">
        <v>947</v>
      </c>
    </row>
    <row r="36" spans="1:40" x14ac:dyDescent="0.25">
      <c r="A36" s="369"/>
      <c r="B36" s="877"/>
      <c r="C36" s="357" t="s">
        <v>21</v>
      </c>
      <c r="D36" s="124">
        <v>1000</v>
      </c>
      <c r="E36" s="124">
        <v>0</v>
      </c>
      <c r="F36" s="124">
        <v>1000</v>
      </c>
      <c r="G36" s="125" t="s">
        <v>38</v>
      </c>
      <c r="H36" s="125">
        <v>111</v>
      </c>
      <c r="I36" s="129">
        <v>43892</v>
      </c>
      <c r="J36" s="125"/>
      <c r="K36" s="358"/>
      <c r="L36" s="585"/>
      <c r="M36" s="357" t="s">
        <v>21</v>
      </c>
      <c r="N36" s="124">
        <v>1000</v>
      </c>
      <c r="O36" s="124">
        <v>0</v>
      </c>
      <c r="P36" s="124">
        <v>1000</v>
      </c>
      <c r="Q36" s="125" t="s">
        <v>38</v>
      </c>
      <c r="R36" s="125">
        <v>893</v>
      </c>
      <c r="S36" s="129">
        <v>44273</v>
      </c>
      <c r="T36" s="125"/>
      <c r="U36" s="358"/>
      <c r="V36" s="585"/>
      <c r="W36" s="357" t="s">
        <v>21</v>
      </c>
      <c r="X36" s="124">
        <v>1000</v>
      </c>
      <c r="Y36" s="124">
        <v>0</v>
      </c>
      <c r="Z36" s="124">
        <v>0</v>
      </c>
      <c r="AA36" s="125" t="s">
        <v>38</v>
      </c>
      <c r="AB36" s="125" t="s">
        <v>38</v>
      </c>
      <c r="AC36" s="129" t="s">
        <v>38</v>
      </c>
      <c r="AD36" s="629"/>
      <c r="AE36" s="585"/>
      <c r="AF36" s="357" t="s">
        <v>21</v>
      </c>
      <c r="AG36" s="124">
        <v>1000</v>
      </c>
      <c r="AH36" s="124"/>
      <c r="AI36" s="124">
        <v>1000</v>
      </c>
      <c r="AJ36" s="125" t="s">
        <v>923</v>
      </c>
      <c r="AK36" s="125">
        <v>3500</v>
      </c>
      <c r="AL36" s="129">
        <v>44998</v>
      </c>
      <c r="AM36" s="336"/>
      <c r="AN36" s="335"/>
    </row>
    <row r="37" spans="1:40" x14ac:dyDescent="0.25">
      <c r="A37" s="369"/>
      <c r="B37" s="877"/>
      <c r="C37" s="357" t="s">
        <v>22</v>
      </c>
      <c r="D37" s="124">
        <v>1000</v>
      </c>
      <c r="E37" s="124">
        <v>0</v>
      </c>
      <c r="F37" s="124">
        <v>1000</v>
      </c>
      <c r="G37" s="125" t="s">
        <v>38</v>
      </c>
      <c r="H37" s="125">
        <v>169</v>
      </c>
      <c r="I37" s="129">
        <v>43928</v>
      </c>
      <c r="J37" s="125"/>
      <c r="K37" s="358"/>
      <c r="L37" s="585"/>
      <c r="M37" s="357" t="s">
        <v>22</v>
      </c>
      <c r="N37" s="124">
        <v>1000</v>
      </c>
      <c r="O37" s="124">
        <v>0</v>
      </c>
      <c r="P37" s="124">
        <v>1000</v>
      </c>
      <c r="Q37" s="125" t="s">
        <v>38</v>
      </c>
      <c r="R37" s="125">
        <v>924</v>
      </c>
      <c r="S37" s="129">
        <v>44295</v>
      </c>
      <c r="T37" s="125"/>
      <c r="U37" s="358"/>
      <c r="V37" s="585"/>
      <c r="W37" s="357" t="s">
        <v>22</v>
      </c>
      <c r="X37" s="124">
        <v>1000</v>
      </c>
      <c r="Y37" s="124">
        <v>0</v>
      </c>
      <c r="Z37" s="124">
        <v>0</v>
      </c>
      <c r="AA37" s="125" t="s">
        <v>38</v>
      </c>
      <c r="AB37" s="125" t="s">
        <v>38</v>
      </c>
      <c r="AC37" s="129" t="s">
        <v>38</v>
      </c>
      <c r="AD37" s="629"/>
      <c r="AE37" s="585"/>
      <c r="AF37" s="357" t="s">
        <v>22</v>
      </c>
      <c r="AG37" s="124">
        <v>1000</v>
      </c>
      <c r="AH37" s="124"/>
      <c r="AI37" s="124">
        <v>3000</v>
      </c>
      <c r="AJ37" s="125" t="s">
        <v>923</v>
      </c>
      <c r="AK37" s="125">
        <v>3574</v>
      </c>
      <c r="AL37" s="129">
        <v>45019</v>
      </c>
      <c r="AM37" s="336"/>
      <c r="AN37" s="335"/>
    </row>
    <row r="38" spans="1:40" x14ac:dyDescent="0.25">
      <c r="A38" s="369"/>
      <c r="B38" s="877"/>
      <c r="C38" s="357" t="s">
        <v>23</v>
      </c>
      <c r="D38" s="124">
        <v>1000</v>
      </c>
      <c r="E38" s="124">
        <v>0</v>
      </c>
      <c r="F38" s="124">
        <v>1000</v>
      </c>
      <c r="G38" s="125" t="s">
        <v>38</v>
      </c>
      <c r="H38" s="125">
        <v>214</v>
      </c>
      <c r="I38" s="129">
        <v>43956</v>
      </c>
      <c r="J38" s="125"/>
      <c r="K38" s="358"/>
      <c r="L38" s="585"/>
      <c r="M38" s="357" t="s">
        <v>23</v>
      </c>
      <c r="N38" s="124">
        <v>1000</v>
      </c>
      <c r="O38" s="124">
        <v>0</v>
      </c>
      <c r="P38" s="124">
        <v>1000</v>
      </c>
      <c r="Q38" s="125" t="s">
        <v>38</v>
      </c>
      <c r="R38" s="125">
        <v>992</v>
      </c>
      <c r="S38" s="129">
        <v>44332</v>
      </c>
      <c r="T38" s="125"/>
      <c r="U38" s="358"/>
      <c r="V38" s="585"/>
      <c r="W38" s="357" t="s">
        <v>23</v>
      </c>
      <c r="X38" s="124">
        <v>1000</v>
      </c>
      <c r="Y38" s="124">
        <v>0</v>
      </c>
      <c r="Z38" s="124">
        <v>0</v>
      </c>
      <c r="AA38" s="125" t="s">
        <v>38</v>
      </c>
      <c r="AB38" s="125" t="s">
        <v>38</v>
      </c>
      <c r="AC38" s="129" t="s">
        <v>38</v>
      </c>
      <c r="AD38" s="629"/>
      <c r="AE38" s="585"/>
      <c r="AF38" s="357" t="s">
        <v>23</v>
      </c>
      <c r="AG38" s="124">
        <v>1000</v>
      </c>
      <c r="AH38" s="124"/>
      <c r="AI38" s="124"/>
      <c r="AJ38" s="125"/>
      <c r="AK38" s="125"/>
      <c r="AL38" s="129"/>
      <c r="AM38" s="336"/>
      <c r="AN38" s="335"/>
    </row>
    <row r="39" spans="1:40" x14ac:dyDescent="0.25">
      <c r="A39" s="369"/>
      <c r="B39" s="877"/>
      <c r="C39" s="357" t="s">
        <v>24</v>
      </c>
      <c r="D39" s="124">
        <v>1000</v>
      </c>
      <c r="E39" s="124">
        <v>0</v>
      </c>
      <c r="F39" s="124">
        <v>1000</v>
      </c>
      <c r="G39" s="125" t="s">
        <v>38</v>
      </c>
      <c r="H39" s="125">
        <v>254</v>
      </c>
      <c r="I39" s="129">
        <v>43983</v>
      </c>
      <c r="J39" s="125"/>
      <c r="K39" s="358"/>
      <c r="L39" s="585"/>
      <c r="M39" s="357" t="s">
        <v>24</v>
      </c>
      <c r="N39" s="124">
        <v>1000</v>
      </c>
      <c r="O39" s="124">
        <v>0</v>
      </c>
      <c r="P39" s="124">
        <v>1000</v>
      </c>
      <c r="Q39" s="125" t="s">
        <v>38</v>
      </c>
      <c r="R39" s="125">
        <v>1054</v>
      </c>
      <c r="S39" s="129">
        <v>44360</v>
      </c>
      <c r="T39" s="125"/>
      <c r="U39" s="358"/>
      <c r="V39" s="585"/>
      <c r="W39" s="357" t="s">
        <v>24</v>
      </c>
      <c r="X39" s="124">
        <v>1000</v>
      </c>
      <c r="Y39" s="124">
        <v>0</v>
      </c>
      <c r="Z39" s="124">
        <v>0</v>
      </c>
      <c r="AA39" s="125" t="s">
        <v>38</v>
      </c>
      <c r="AB39" s="125" t="s">
        <v>38</v>
      </c>
      <c r="AC39" s="129" t="s">
        <v>38</v>
      </c>
      <c r="AD39" s="629"/>
      <c r="AE39" s="585"/>
      <c r="AF39" s="357" t="s">
        <v>24</v>
      </c>
      <c r="AG39" s="124">
        <v>1000</v>
      </c>
      <c r="AH39" s="124"/>
      <c r="AI39" s="124"/>
      <c r="AJ39" s="125"/>
      <c r="AK39" s="125"/>
      <c r="AL39" s="129"/>
      <c r="AM39" s="336"/>
      <c r="AN39" s="335"/>
    </row>
    <row r="40" spans="1:40" x14ac:dyDescent="0.25">
      <c r="A40" s="369"/>
      <c r="B40" s="877"/>
      <c r="C40" s="357" t="s">
        <v>25</v>
      </c>
      <c r="D40" s="124">
        <v>1000</v>
      </c>
      <c r="E40" s="124">
        <v>0</v>
      </c>
      <c r="F40" s="124">
        <v>1000</v>
      </c>
      <c r="G40" s="125" t="s">
        <v>38</v>
      </c>
      <c r="H40" s="125">
        <v>322</v>
      </c>
      <c r="I40" s="129">
        <v>44014</v>
      </c>
      <c r="J40" s="125"/>
      <c r="K40" s="358"/>
      <c r="L40" s="585"/>
      <c r="M40" s="357" t="s">
        <v>25</v>
      </c>
      <c r="N40" s="124">
        <v>1000</v>
      </c>
      <c r="O40" s="124">
        <v>0</v>
      </c>
      <c r="P40" s="124">
        <v>1000</v>
      </c>
      <c r="Q40" s="125" t="s">
        <v>38</v>
      </c>
      <c r="R40" s="125">
        <v>1121</v>
      </c>
      <c r="S40" s="129">
        <v>44398</v>
      </c>
      <c r="T40" s="125"/>
      <c r="U40" s="358"/>
      <c r="V40" s="585"/>
      <c r="W40" s="357" t="s">
        <v>25</v>
      </c>
      <c r="X40" s="124">
        <v>1000</v>
      </c>
      <c r="Y40" s="124">
        <v>0</v>
      </c>
      <c r="Z40" s="124">
        <v>0</v>
      </c>
      <c r="AA40" s="125" t="s">
        <v>38</v>
      </c>
      <c r="AB40" s="125" t="s">
        <v>38</v>
      </c>
      <c r="AC40" s="129" t="s">
        <v>38</v>
      </c>
      <c r="AD40" s="629"/>
      <c r="AE40" s="585"/>
      <c r="AF40" s="357" t="s">
        <v>25</v>
      </c>
      <c r="AG40" s="124">
        <v>1000</v>
      </c>
      <c r="AH40" s="124"/>
      <c r="AI40" s="124">
        <v>3000</v>
      </c>
      <c r="AJ40" s="125" t="s">
        <v>44</v>
      </c>
      <c r="AK40" s="125">
        <v>3933</v>
      </c>
      <c r="AL40" s="129">
        <v>45112</v>
      </c>
      <c r="AM40" s="336"/>
      <c r="AN40" s="335"/>
    </row>
    <row r="41" spans="1:40" x14ac:dyDescent="0.25">
      <c r="A41" s="369"/>
      <c r="B41" s="877"/>
      <c r="C41" s="357" t="s">
        <v>26</v>
      </c>
      <c r="D41" s="124">
        <v>1000</v>
      </c>
      <c r="E41" s="124">
        <v>0</v>
      </c>
      <c r="F41" s="124">
        <v>1000</v>
      </c>
      <c r="G41" s="125" t="s">
        <v>38</v>
      </c>
      <c r="H41" s="125">
        <v>384</v>
      </c>
      <c r="I41" s="129">
        <v>44045</v>
      </c>
      <c r="J41" s="125"/>
      <c r="K41" s="358"/>
      <c r="L41" s="585"/>
      <c r="M41" s="357" t="s">
        <v>26</v>
      </c>
      <c r="N41" s="124">
        <v>1000</v>
      </c>
      <c r="O41" s="124">
        <v>0</v>
      </c>
      <c r="P41" s="124">
        <v>1000</v>
      </c>
      <c r="Q41" s="125" t="s">
        <v>38</v>
      </c>
      <c r="R41" s="125">
        <v>1222</v>
      </c>
      <c r="S41" s="129">
        <v>44424</v>
      </c>
      <c r="T41" s="125"/>
      <c r="U41" s="358"/>
      <c r="V41" s="585"/>
      <c r="W41" s="357" t="s">
        <v>26</v>
      </c>
      <c r="X41" s="124">
        <v>1000</v>
      </c>
      <c r="Y41" s="124">
        <v>0</v>
      </c>
      <c r="Z41" s="124">
        <v>0</v>
      </c>
      <c r="AA41" s="125" t="s">
        <v>38</v>
      </c>
      <c r="AB41" s="125" t="s">
        <v>38</v>
      </c>
      <c r="AC41" s="129" t="s">
        <v>38</v>
      </c>
      <c r="AD41" s="629"/>
      <c r="AE41" s="585"/>
      <c r="AF41" s="357" t="s">
        <v>26</v>
      </c>
      <c r="AG41" s="124">
        <v>1000</v>
      </c>
      <c r="AH41" s="124"/>
      <c r="AI41" s="124"/>
      <c r="AJ41" s="125"/>
      <c r="AK41" s="125"/>
      <c r="AL41" s="129"/>
      <c r="AM41" s="336"/>
      <c r="AN41" s="335"/>
    </row>
    <row r="42" spans="1:40" x14ac:dyDescent="0.25">
      <c r="A42" s="369"/>
      <c r="B42" s="877"/>
      <c r="C42" s="357" t="s">
        <v>27</v>
      </c>
      <c r="D42" s="124">
        <v>1000</v>
      </c>
      <c r="E42" s="124">
        <v>0</v>
      </c>
      <c r="F42" s="124">
        <v>1000</v>
      </c>
      <c r="G42" s="125" t="s">
        <v>38</v>
      </c>
      <c r="H42" s="125">
        <v>449</v>
      </c>
      <c r="I42" s="129">
        <v>44078</v>
      </c>
      <c r="J42" s="125"/>
      <c r="K42" s="358"/>
      <c r="L42" s="585"/>
      <c r="M42" s="357" t="s">
        <v>27</v>
      </c>
      <c r="N42" s="124">
        <v>1000</v>
      </c>
      <c r="O42" s="124">
        <v>0</v>
      </c>
      <c r="P42" s="124">
        <v>1000</v>
      </c>
      <c r="Q42" s="125" t="s">
        <v>38</v>
      </c>
      <c r="R42" s="125">
        <v>1270</v>
      </c>
      <c r="S42" s="129">
        <v>44445</v>
      </c>
      <c r="T42" s="125"/>
      <c r="U42" s="358"/>
      <c r="V42" s="585"/>
      <c r="W42" s="357" t="s">
        <v>27</v>
      </c>
      <c r="X42" s="124">
        <v>1000</v>
      </c>
      <c r="Y42" s="124">
        <v>0</v>
      </c>
      <c r="Z42" s="124">
        <v>0</v>
      </c>
      <c r="AA42" s="125" t="s">
        <v>38</v>
      </c>
      <c r="AB42" s="125" t="s">
        <v>38</v>
      </c>
      <c r="AC42" s="129" t="s">
        <v>38</v>
      </c>
      <c r="AD42" s="629"/>
      <c r="AE42" s="585"/>
      <c r="AF42" s="357" t="s">
        <v>27</v>
      </c>
      <c r="AG42" s="124">
        <v>1000</v>
      </c>
      <c r="AH42" s="124"/>
      <c r="AI42" s="124"/>
      <c r="AJ42" s="125"/>
      <c r="AK42" s="125"/>
      <c r="AL42" s="129"/>
      <c r="AM42" s="336"/>
      <c r="AN42" s="335"/>
    </row>
    <row r="43" spans="1:40" x14ac:dyDescent="0.25">
      <c r="A43" s="369"/>
      <c r="B43" s="877"/>
      <c r="C43" s="357" t="s">
        <v>28</v>
      </c>
      <c r="D43" s="124">
        <v>1000</v>
      </c>
      <c r="E43" s="124">
        <v>0</v>
      </c>
      <c r="F43" s="124">
        <v>1000</v>
      </c>
      <c r="G43" s="125" t="s">
        <v>38</v>
      </c>
      <c r="H43" s="125">
        <v>530</v>
      </c>
      <c r="I43" s="129">
        <v>44106</v>
      </c>
      <c r="J43" s="125"/>
      <c r="K43" s="358"/>
      <c r="L43" s="585"/>
      <c r="M43" s="357" t="s">
        <v>28</v>
      </c>
      <c r="N43" s="124">
        <v>1000</v>
      </c>
      <c r="O43" s="124">
        <v>0</v>
      </c>
      <c r="P43" s="124">
        <v>1000</v>
      </c>
      <c r="Q43" s="125" t="s">
        <v>38</v>
      </c>
      <c r="R43" s="125">
        <v>1366</v>
      </c>
      <c r="S43" s="129">
        <v>44480</v>
      </c>
      <c r="T43" s="125"/>
      <c r="U43" s="358"/>
      <c r="V43" s="585"/>
      <c r="W43" s="357" t="s">
        <v>28</v>
      </c>
      <c r="X43" s="124">
        <v>1000</v>
      </c>
      <c r="Y43" s="124">
        <v>0</v>
      </c>
      <c r="Z43" s="124">
        <v>0</v>
      </c>
      <c r="AA43" s="125" t="s">
        <v>38</v>
      </c>
      <c r="AB43" s="125" t="s">
        <v>38</v>
      </c>
      <c r="AC43" s="129" t="s">
        <v>38</v>
      </c>
      <c r="AD43" s="629"/>
      <c r="AE43" s="585"/>
      <c r="AF43" s="357" t="s">
        <v>28</v>
      </c>
      <c r="AG43" s="124"/>
      <c r="AH43" s="124"/>
      <c r="AI43" s="124"/>
      <c r="AJ43" s="125"/>
      <c r="AK43" s="125"/>
      <c r="AL43" s="129"/>
      <c r="AM43" s="336"/>
      <c r="AN43" s="335"/>
    </row>
    <row r="44" spans="1:40" x14ac:dyDescent="0.25">
      <c r="A44" s="369"/>
      <c r="B44" s="877"/>
      <c r="C44" s="357" t="s">
        <v>29</v>
      </c>
      <c r="D44" s="124">
        <v>1000</v>
      </c>
      <c r="E44" s="124">
        <v>0</v>
      </c>
      <c r="F44" s="124">
        <v>1000</v>
      </c>
      <c r="G44" s="125" t="s">
        <v>38</v>
      </c>
      <c r="H44" s="125">
        <v>573</v>
      </c>
      <c r="I44" s="129">
        <v>44137</v>
      </c>
      <c r="J44" s="125"/>
      <c r="K44" s="358"/>
      <c r="L44" s="585"/>
      <c r="M44" s="357" t="s">
        <v>29</v>
      </c>
      <c r="N44" s="124">
        <v>1000</v>
      </c>
      <c r="O44" s="124">
        <v>0</v>
      </c>
      <c r="P44" s="124">
        <v>1000</v>
      </c>
      <c r="Q44" s="125" t="s">
        <v>38</v>
      </c>
      <c r="R44" s="125">
        <v>1516</v>
      </c>
      <c r="S44" s="129">
        <v>44505</v>
      </c>
      <c r="T44" s="125"/>
      <c r="U44" s="358"/>
      <c r="V44" s="585"/>
      <c r="W44" s="357" t="s">
        <v>29</v>
      </c>
      <c r="X44" s="124">
        <v>1000</v>
      </c>
      <c r="Y44" s="124">
        <v>0</v>
      </c>
      <c r="Z44" s="124">
        <v>0</v>
      </c>
      <c r="AA44" s="125" t="s">
        <v>38</v>
      </c>
      <c r="AB44" s="125" t="s">
        <v>38</v>
      </c>
      <c r="AC44" s="129" t="s">
        <v>38</v>
      </c>
      <c r="AD44" s="629"/>
      <c r="AE44" s="585"/>
      <c r="AF44" s="357" t="s">
        <v>29</v>
      </c>
      <c r="AG44" s="124"/>
      <c r="AH44" s="124"/>
      <c r="AI44" s="124"/>
      <c r="AJ44" s="125"/>
      <c r="AK44" s="125"/>
      <c r="AL44" s="129"/>
      <c r="AM44" s="336"/>
      <c r="AN44" s="335"/>
    </row>
    <row r="45" spans="1:40" x14ac:dyDescent="0.25">
      <c r="A45" s="369"/>
      <c r="B45" s="877"/>
      <c r="C45" s="360" t="s">
        <v>30</v>
      </c>
      <c r="D45" s="278">
        <v>1000</v>
      </c>
      <c r="E45" s="124">
        <v>0</v>
      </c>
      <c r="F45" s="124">
        <v>1000</v>
      </c>
      <c r="G45" s="125" t="s">
        <v>38</v>
      </c>
      <c r="H45" s="125">
        <v>634</v>
      </c>
      <c r="I45" s="129">
        <v>44170</v>
      </c>
      <c r="J45" s="361"/>
      <c r="K45" s="362"/>
      <c r="L45" s="586"/>
      <c r="M45" s="360" t="s">
        <v>30</v>
      </c>
      <c r="N45" s="278">
        <v>1000</v>
      </c>
      <c r="O45" s="124">
        <v>0</v>
      </c>
      <c r="P45" s="124">
        <v>1000</v>
      </c>
      <c r="Q45" s="125" t="s">
        <v>38</v>
      </c>
      <c r="R45" s="125">
        <v>1592</v>
      </c>
      <c r="S45" s="129">
        <v>44533</v>
      </c>
      <c r="T45" s="125"/>
      <c r="U45" s="358"/>
      <c r="V45" s="586"/>
      <c r="W45" s="360" t="s">
        <v>30</v>
      </c>
      <c r="X45" s="276">
        <v>500</v>
      </c>
      <c r="Y45" s="124">
        <v>0</v>
      </c>
      <c r="Z45" s="124">
        <v>0</v>
      </c>
      <c r="AA45" s="125" t="s">
        <v>38</v>
      </c>
      <c r="AB45" s="125" t="s">
        <v>38</v>
      </c>
      <c r="AC45" s="129" t="s">
        <v>38</v>
      </c>
      <c r="AD45" s="629"/>
      <c r="AE45" s="586"/>
      <c r="AF45" s="360" t="s">
        <v>30</v>
      </c>
      <c r="AG45" s="276"/>
      <c r="AH45" s="124"/>
      <c r="AI45" s="124"/>
      <c r="AJ45" s="125"/>
      <c r="AK45" s="125"/>
      <c r="AL45" s="129"/>
      <c r="AM45" s="338"/>
      <c r="AN45" s="339"/>
    </row>
    <row r="46" spans="1:40" ht="21" x14ac:dyDescent="0.25">
      <c r="A46" s="370"/>
      <c r="B46" s="878"/>
      <c r="C46" s="364"/>
      <c r="D46" s="365">
        <f>SUM(D34:D45)</f>
        <v>12000</v>
      </c>
      <c r="E46" s="365">
        <f>SUM(E34:E45)</f>
        <v>0</v>
      </c>
      <c r="F46" s="365">
        <f>SUM(F34:F45)</f>
        <v>12000</v>
      </c>
      <c r="G46" s="340"/>
      <c r="H46" s="340"/>
      <c r="I46" s="366"/>
      <c r="J46" s="340"/>
      <c r="K46" s="367"/>
      <c r="L46" s="587"/>
      <c r="M46" s="364"/>
      <c r="N46" s="365">
        <f>SUM(N33:N45)</f>
        <v>24000</v>
      </c>
      <c r="O46" s="365">
        <f>SUM(O33:O45)</f>
        <v>0</v>
      </c>
      <c r="P46" s="365">
        <f>SUM(P33:P45)</f>
        <v>24000</v>
      </c>
      <c r="Q46" s="340"/>
      <c r="R46" s="340"/>
      <c r="S46" s="340"/>
      <c r="T46" s="340"/>
      <c r="U46" s="367"/>
      <c r="V46" s="587"/>
      <c r="W46" s="364"/>
      <c r="X46" s="365">
        <f>SUM(X33:X45)</f>
        <v>35500</v>
      </c>
      <c r="Y46" s="365">
        <f>SUM(Y33:Y45)</f>
        <v>0</v>
      </c>
      <c r="Z46" s="365">
        <f>SUM(Z33:Z45)</f>
        <v>35500</v>
      </c>
      <c r="AA46" s="340"/>
      <c r="AB46" s="340"/>
      <c r="AC46" s="340"/>
      <c r="AD46" s="340"/>
      <c r="AE46" s="587"/>
      <c r="AF46" s="364"/>
      <c r="AG46" s="365">
        <f>SUM(AG33:AG45)</f>
        <v>44500</v>
      </c>
      <c r="AH46" s="365">
        <f>SUM(AH33:AH45)</f>
        <v>0</v>
      </c>
      <c r="AI46" s="365">
        <f>SUM(AI33:AI45)</f>
        <v>44500</v>
      </c>
      <c r="AJ46" s="340"/>
      <c r="AK46" s="340"/>
      <c r="AL46" s="340"/>
      <c r="AM46" s="365"/>
      <c r="AN46" s="340"/>
    </row>
    <row r="47" spans="1:40" x14ac:dyDescent="0.25">
      <c r="A47" s="168"/>
      <c r="B47" s="106"/>
      <c r="C47" s="65"/>
      <c r="D47" s="66"/>
      <c r="E47" s="66"/>
      <c r="F47" s="66"/>
      <c r="G47" s="67"/>
      <c r="H47" s="67"/>
      <c r="I47" s="68"/>
      <c r="J47" s="67"/>
      <c r="K47" s="67"/>
      <c r="L47" s="588"/>
      <c r="M47" s="67"/>
      <c r="N47" s="66"/>
      <c r="O47" s="66"/>
      <c r="P47" s="66"/>
      <c r="Q47" s="67"/>
      <c r="R47" s="67"/>
      <c r="S47" s="67"/>
      <c r="T47" s="67"/>
      <c r="U47" s="67"/>
      <c r="V47" s="588"/>
      <c r="W47" s="67"/>
      <c r="X47" s="66"/>
      <c r="Y47" s="66"/>
      <c r="Z47" s="66"/>
      <c r="AA47" s="67"/>
      <c r="AB47" s="67"/>
      <c r="AC47" s="67"/>
      <c r="AD47" s="67"/>
      <c r="AE47" s="588"/>
      <c r="AF47" s="67"/>
      <c r="AG47" s="66"/>
      <c r="AH47" s="66"/>
      <c r="AI47" s="66"/>
      <c r="AJ47" s="67"/>
      <c r="AK47" s="67"/>
      <c r="AL47" s="67"/>
      <c r="AM47" s="777"/>
      <c r="AN47" s="123"/>
    </row>
    <row r="48" spans="1:40" ht="21" x14ac:dyDescent="0.25">
      <c r="A48" s="168"/>
      <c r="B48" s="107"/>
      <c r="C48" s="70"/>
      <c r="D48" s="71"/>
      <c r="E48" s="72"/>
      <c r="F48" s="73"/>
      <c r="G48" s="72"/>
      <c r="H48" s="73"/>
      <c r="I48" s="73"/>
      <c r="J48" s="73"/>
      <c r="K48" s="74"/>
      <c r="L48" s="584"/>
      <c r="M48" s="75" t="s">
        <v>42</v>
      </c>
      <c r="N48" s="76">
        <f>D61</f>
        <v>12000</v>
      </c>
      <c r="O48" s="76">
        <f>E61</f>
        <v>780</v>
      </c>
      <c r="P48" s="76">
        <f>F61</f>
        <v>0</v>
      </c>
      <c r="Q48" s="72"/>
      <c r="R48" s="73"/>
      <c r="S48" s="73"/>
      <c r="T48" s="73"/>
      <c r="U48" s="74"/>
      <c r="V48" s="584"/>
      <c r="W48" s="75" t="s">
        <v>42</v>
      </c>
      <c r="X48" s="76">
        <f>N61</f>
        <v>24000</v>
      </c>
      <c r="Y48" s="76">
        <f>O61</f>
        <v>1560</v>
      </c>
      <c r="Z48" s="76">
        <f>P61</f>
        <v>11500</v>
      </c>
      <c r="AA48" s="72"/>
      <c r="AB48" s="73"/>
      <c r="AC48" s="73"/>
      <c r="AD48" s="73"/>
      <c r="AE48" s="584"/>
      <c r="AF48" s="75" t="s">
        <v>42</v>
      </c>
      <c r="AG48" s="76">
        <f>X61</f>
        <v>36000</v>
      </c>
      <c r="AH48" s="76">
        <f>Y61</f>
        <v>2820</v>
      </c>
      <c r="AI48" s="76">
        <f>Z61</f>
        <v>23000</v>
      </c>
      <c r="AJ48" s="72"/>
      <c r="AK48" s="73"/>
      <c r="AL48" s="73"/>
      <c r="AM48" s="776" t="s">
        <v>221</v>
      </c>
      <c r="AN48" s="183" t="s">
        <v>36</v>
      </c>
    </row>
    <row r="49" spans="1:40" x14ac:dyDescent="0.25">
      <c r="A49" s="169" t="s">
        <v>152</v>
      </c>
      <c r="B49" s="105">
        <v>68</v>
      </c>
      <c r="C49" s="77" t="s">
        <v>19</v>
      </c>
      <c r="D49" s="78">
        <v>1000</v>
      </c>
      <c r="E49" s="78">
        <f t="shared" ref="E49:E58" si="5">E50+10</f>
        <v>120</v>
      </c>
      <c r="F49" s="78">
        <v>0</v>
      </c>
      <c r="G49" s="79" t="s">
        <v>38</v>
      </c>
      <c r="H49" s="79" t="s">
        <v>38</v>
      </c>
      <c r="I49" s="80" t="s">
        <v>38</v>
      </c>
      <c r="J49" s="79"/>
      <c r="K49" s="81"/>
      <c r="L49" s="585"/>
      <c r="M49" s="77" t="s">
        <v>19</v>
      </c>
      <c r="N49" s="78">
        <v>1000</v>
      </c>
      <c r="O49" s="78">
        <f t="shared" ref="O49:O58" si="6">O50+10</f>
        <v>120</v>
      </c>
      <c r="P49" s="78">
        <v>11500</v>
      </c>
      <c r="Q49" s="79" t="s">
        <v>38</v>
      </c>
      <c r="R49" s="79">
        <v>739</v>
      </c>
      <c r="S49" s="80">
        <v>44214</v>
      </c>
      <c r="T49" s="79" t="s">
        <v>855</v>
      </c>
      <c r="U49" s="81"/>
      <c r="V49" s="585"/>
      <c r="W49" s="77" t="s">
        <v>19</v>
      </c>
      <c r="X49" s="78">
        <v>1000</v>
      </c>
      <c r="Y49" s="78">
        <f t="shared" ref="Y49" si="7">Y50+10</f>
        <v>160</v>
      </c>
      <c r="Z49" s="78">
        <v>11500</v>
      </c>
      <c r="AA49" s="79" t="s">
        <v>38</v>
      </c>
      <c r="AB49" s="79" t="s">
        <v>38</v>
      </c>
      <c r="AC49" s="80">
        <v>44570</v>
      </c>
      <c r="AD49" s="651"/>
      <c r="AE49" s="585"/>
      <c r="AF49" s="77" t="s">
        <v>19</v>
      </c>
      <c r="AG49" s="78">
        <v>1000</v>
      </c>
      <c r="AH49" s="78">
        <v>40</v>
      </c>
      <c r="AI49" s="78"/>
      <c r="AJ49" s="79"/>
      <c r="AK49" s="79"/>
      <c r="AL49" s="80"/>
      <c r="AM49" s="198">
        <f>AG61+AH61-AI61</f>
        <v>2920</v>
      </c>
      <c r="AN49" s="178" t="s">
        <v>1028</v>
      </c>
    </row>
    <row r="50" spans="1:40" ht="21" customHeight="1" x14ac:dyDescent="0.25">
      <c r="A50" s="170"/>
      <c r="B50" s="904" t="s">
        <v>287</v>
      </c>
      <c r="C50" s="77" t="s">
        <v>20</v>
      </c>
      <c r="D50" s="78">
        <v>1000</v>
      </c>
      <c r="E50" s="78">
        <f t="shared" si="5"/>
        <v>110</v>
      </c>
      <c r="F50" s="78">
        <v>0</v>
      </c>
      <c r="G50" s="79" t="s">
        <v>38</v>
      </c>
      <c r="H50" s="79" t="s">
        <v>38</v>
      </c>
      <c r="I50" s="80" t="s">
        <v>38</v>
      </c>
      <c r="J50" s="79"/>
      <c r="K50" s="81"/>
      <c r="L50" s="585"/>
      <c r="M50" s="77" t="s">
        <v>20</v>
      </c>
      <c r="N50" s="78">
        <v>1000</v>
      </c>
      <c r="O50" s="78">
        <f t="shared" si="6"/>
        <v>110</v>
      </c>
      <c r="P50" s="78">
        <v>0</v>
      </c>
      <c r="Q50" s="79" t="s">
        <v>38</v>
      </c>
      <c r="R50" s="79" t="s">
        <v>38</v>
      </c>
      <c r="S50" s="80" t="s">
        <v>38</v>
      </c>
      <c r="T50" s="79"/>
      <c r="U50" s="81"/>
      <c r="V50" s="585"/>
      <c r="W50" s="77" t="s">
        <v>20</v>
      </c>
      <c r="X50" s="78">
        <v>1000</v>
      </c>
      <c r="Y50" s="78">
        <v>150</v>
      </c>
      <c r="Z50" s="78">
        <v>0</v>
      </c>
      <c r="AA50" s="79" t="s">
        <v>38</v>
      </c>
      <c r="AB50" s="79" t="s">
        <v>38</v>
      </c>
      <c r="AC50" s="80" t="s">
        <v>38</v>
      </c>
      <c r="AD50" s="558"/>
      <c r="AE50" s="585"/>
      <c r="AF50" s="77" t="s">
        <v>20</v>
      </c>
      <c r="AG50" s="78">
        <v>1000</v>
      </c>
      <c r="AH50" s="78">
        <v>30</v>
      </c>
      <c r="AI50" s="78"/>
      <c r="AJ50" s="79"/>
      <c r="AK50" s="79"/>
      <c r="AL50" s="80"/>
      <c r="AM50" s="180"/>
      <c r="AN50" s="179"/>
    </row>
    <row r="51" spans="1:40" x14ac:dyDescent="0.25">
      <c r="A51" s="170"/>
      <c r="B51" s="904"/>
      <c r="C51" s="77" t="s">
        <v>21</v>
      </c>
      <c r="D51" s="78">
        <v>1000</v>
      </c>
      <c r="E51" s="78">
        <f t="shared" si="5"/>
        <v>100</v>
      </c>
      <c r="F51" s="78">
        <v>0</v>
      </c>
      <c r="G51" s="79" t="s">
        <v>38</v>
      </c>
      <c r="H51" s="79" t="s">
        <v>38</v>
      </c>
      <c r="I51" s="80" t="s">
        <v>38</v>
      </c>
      <c r="J51" s="79"/>
      <c r="K51" s="81"/>
      <c r="L51" s="585"/>
      <c r="M51" s="77" t="s">
        <v>21</v>
      </c>
      <c r="N51" s="78">
        <v>1000</v>
      </c>
      <c r="O51" s="78">
        <f t="shared" si="6"/>
        <v>100</v>
      </c>
      <c r="P51" s="78">
        <v>0</v>
      </c>
      <c r="Q51" s="79" t="s">
        <v>38</v>
      </c>
      <c r="R51" s="79" t="s">
        <v>38</v>
      </c>
      <c r="S51" s="80" t="s">
        <v>38</v>
      </c>
      <c r="T51" s="79"/>
      <c r="U51" s="81"/>
      <c r="V51" s="585"/>
      <c r="W51" s="77" t="s">
        <v>21</v>
      </c>
      <c r="X51" s="78">
        <v>1000</v>
      </c>
      <c r="Y51" s="78">
        <v>140</v>
      </c>
      <c r="Z51" s="78">
        <v>0</v>
      </c>
      <c r="AA51" s="79" t="s">
        <v>38</v>
      </c>
      <c r="AB51" s="79" t="s">
        <v>38</v>
      </c>
      <c r="AC51" s="80" t="s">
        <v>38</v>
      </c>
      <c r="AD51" s="558"/>
      <c r="AE51" s="585"/>
      <c r="AF51" s="77" t="s">
        <v>21</v>
      </c>
      <c r="AG51" s="78">
        <v>1000</v>
      </c>
      <c r="AH51" s="78">
        <v>20</v>
      </c>
      <c r="AI51" s="78"/>
      <c r="AJ51" s="79"/>
      <c r="AK51" s="79"/>
      <c r="AL51" s="80"/>
      <c r="AM51" s="180"/>
      <c r="AN51" s="179" t="s">
        <v>845</v>
      </c>
    </row>
    <row r="52" spans="1:40" x14ac:dyDescent="0.25">
      <c r="A52" s="170"/>
      <c r="B52" s="904"/>
      <c r="C52" s="77" t="s">
        <v>22</v>
      </c>
      <c r="D52" s="78">
        <v>1000</v>
      </c>
      <c r="E52" s="78">
        <f t="shared" si="5"/>
        <v>90</v>
      </c>
      <c r="F52" s="78">
        <v>0</v>
      </c>
      <c r="G52" s="79" t="s">
        <v>38</v>
      </c>
      <c r="H52" s="79" t="s">
        <v>38</v>
      </c>
      <c r="I52" s="80" t="s">
        <v>38</v>
      </c>
      <c r="J52" s="79"/>
      <c r="K52" s="81"/>
      <c r="L52" s="585"/>
      <c r="M52" s="77" t="s">
        <v>22</v>
      </c>
      <c r="N52" s="78">
        <v>1000</v>
      </c>
      <c r="O52" s="78">
        <f t="shared" si="6"/>
        <v>90</v>
      </c>
      <c r="P52" s="78">
        <v>0</v>
      </c>
      <c r="Q52" s="79" t="s">
        <v>38</v>
      </c>
      <c r="R52" s="79" t="s">
        <v>38</v>
      </c>
      <c r="S52" s="80" t="s">
        <v>38</v>
      </c>
      <c r="T52" s="79"/>
      <c r="U52" s="81"/>
      <c r="V52" s="585"/>
      <c r="W52" s="77" t="s">
        <v>22</v>
      </c>
      <c r="X52" s="78">
        <v>1000</v>
      </c>
      <c r="Y52" s="78">
        <v>130</v>
      </c>
      <c r="Z52" s="78">
        <v>0</v>
      </c>
      <c r="AA52" s="79" t="s">
        <v>38</v>
      </c>
      <c r="AB52" s="79" t="s">
        <v>38</v>
      </c>
      <c r="AC52" s="80" t="s">
        <v>38</v>
      </c>
      <c r="AD52" s="558"/>
      <c r="AE52" s="585"/>
      <c r="AF52" s="77" t="s">
        <v>22</v>
      </c>
      <c r="AG52" s="78">
        <v>1000</v>
      </c>
      <c r="AH52" s="78">
        <v>10</v>
      </c>
      <c r="AI52" s="78"/>
      <c r="AJ52" s="79"/>
      <c r="AK52" s="79"/>
      <c r="AL52" s="80"/>
      <c r="AM52" s="180"/>
      <c r="AN52" s="179"/>
    </row>
    <row r="53" spans="1:40" x14ac:dyDescent="0.25">
      <c r="A53" s="170"/>
      <c r="B53" s="904"/>
      <c r="C53" s="77" t="s">
        <v>23</v>
      </c>
      <c r="D53" s="78">
        <v>1000</v>
      </c>
      <c r="E53" s="78">
        <f t="shared" si="5"/>
        <v>80</v>
      </c>
      <c r="F53" s="78">
        <v>0</v>
      </c>
      <c r="G53" s="79" t="s">
        <v>38</v>
      </c>
      <c r="H53" s="79" t="s">
        <v>38</v>
      </c>
      <c r="I53" s="80" t="s">
        <v>38</v>
      </c>
      <c r="J53" s="79"/>
      <c r="K53" s="81"/>
      <c r="L53" s="585"/>
      <c r="M53" s="77" t="s">
        <v>23</v>
      </c>
      <c r="N53" s="78">
        <v>1000</v>
      </c>
      <c r="O53" s="78">
        <f t="shared" si="6"/>
        <v>80</v>
      </c>
      <c r="P53" s="78">
        <v>0</v>
      </c>
      <c r="Q53" s="79" t="s">
        <v>38</v>
      </c>
      <c r="R53" s="79" t="s">
        <v>38</v>
      </c>
      <c r="S53" s="80" t="s">
        <v>38</v>
      </c>
      <c r="T53" s="79"/>
      <c r="U53" s="81"/>
      <c r="V53" s="585"/>
      <c r="W53" s="77" t="s">
        <v>23</v>
      </c>
      <c r="X53" s="78">
        <v>1000</v>
      </c>
      <c r="Y53" s="78">
        <v>120</v>
      </c>
      <c r="Z53" s="78">
        <v>0</v>
      </c>
      <c r="AA53" s="79" t="s">
        <v>38</v>
      </c>
      <c r="AB53" s="79" t="s">
        <v>38</v>
      </c>
      <c r="AC53" s="80" t="s">
        <v>38</v>
      </c>
      <c r="AD53" s="558"/>
      <c r="AE53" s="585"/>
      <c r="AF53" s="77" t="s">
        <v>23</v>
      </c>
      <c r="AG53" s="78">
        <v>1000</v>
      </c>
      <c r="AH53" s="78"/>
      <c r="AI53" s="78">
        <v>21000</v>
      </c>
      <c r="AJ53" s="79" t="s">
        <v>47</v>
      </c>
      <c r="AK53" s="79">
        <v>3761</v>
      </c>
      <c r="AL53" s="80">
        <v>45056</v>
      </c>
      <c r="AM53" s="180"/>
      <c r="AN53" s="179"/>
    </row>
    <row r="54" spans="1:40" x14ac:dyDescent="0.25">
      <c r="A54" s="170"/>
      <c r="B54" s="904"/>
      <c r="C54" s="77" t="s">
        <v>24</v>
      </c>
      <c r="D54" s="78">
        <v>1000</v>
      </c>
      <c r="E54" s="78">
        <f t="shared" si="5"/>
        <v>70</v>
      </c>
      <c r="F54" s="78">
        <v>0</v>
      </c>
      <c r="G54" s="79" t="s">
        <v>38</v>
      </c>
      <c r="H54" s="79" t="s">
        <v>38</v>
      </c>
      <c r="I54" s="80" t="s">
        <v>38</v>
      </c>
      <c r="J54" s="79"/>
      <c r="K54" s="81"/>
      <c r="L54" s="585"/>
      <c r="M54" s="77" t="s">
        <v>24</v>
      </c>
      <c r="N54" s="78">
        <v>1000</v>
      </c>
      <c r="O54" s="78">
        <f t="shared" si="6"/>
        <v>70</v>
      </c>
      <c r="P54" s="78">
        <v>0</v>
      </c>
      <c r="Q54" s="79" t="s">
        <v>38</v>
      </c>
      <c r="R54" s="79" t="s">
        <v>38</v>
      </c>
      <c r="S54" s="80" t="s">
        <v>38</v>
      </c>
      <c r="T54" s="79"/>
      <c r="U54" s="81"/>
      <c r="V54" s="585"/>
      <c r="W54" s="77" t="s">
        <v>24</v>
      </c>
      <c r="X54" s="78">
        <v>1000</v>
      </c>
      <c r="Y54" s="78">
        <v>110</v>
      </c>
      <c r="Z54" s="78">
        <v>0</v>
      </c>
      <c r="AA54" s="79" t="s">
        <v>38</v>
      </c>
      <c r="AB54" s="79" t="s">
        <v>38</v>
      </c>
      <c r="AC54" s="80" t="s">
        <v>38</v>
      </c>
      <c r="AD54" s="558"/>
      <c r="AE54" s="585"/>
      <c r="AF54" s="77" t="s">
        <v>24</v>
      </c>
      <c r="AG54" s="78">
        <v>1000</v>
      </c>
      <c r="AH54" s="78"/>
      <c r="AI54" s="78"/>
      <c r="AJ54" s="79"/>
      <c r="AK54" s="79"/>
      <c r="AL54" s="80"/>
      <c r="AM54" s="180"/>
      <c r="AN54" s="179"/>
    </row>
    <row r="55" spans="1:40" x14ac:dyDescent="0.25">
      <c r="A55" s="170"/>
      <c r="B55" s="904"/>
      <c r="C55" s="77" t="s">
        <v>25</v>
      </c>
      <c r="D55" s="78">
        <v>1000</v>
      </c>
      <c r="E55" s="78">
        <f t="shared" si="5"/>
        <v>60</v>
      </c>
      <c r="F55" s="78">
        <v>0</v>
      </c>
      <c r="G55" s="79" t="s">
        <v>38</v>
      </c>
      <c r="H55" s="79" t="s">
        <v>38</v>
      </c>
      <c r="I55" s="80" t="s">
        <v>38</v>
      </c>
      <c r="J55" s="79"/>
      <c r="K55" s="81"/>
      <c r="L55" s="585"/>
      <c r="M55" s="77" t="s">
        <v>25</v>
      </c>
      <c r="N55" s="78">
        <v>1000</v>
      </c>
      <c r="O55" s="78">
        <f t="shared" si="6"/>
        <v>60</v>
      </c>
      <c r="P55" s="78">
        <v>0</v>
      </c>
      <c r="Q55" s="79" t="s">
        <v>38</v>
      </c>
      <c r="R55" s="79" t="s">
        <v>38</v>
      </c>
      <c r="S55" s="80" t="s">
        <v>38</v>
      </c>
      <c r="T55" s="79"/>
      <c r="U55" s="81"/>
      <c r="V55" s="585"/>
      <c r="W55" s="77" t="s">
        <v>25</v>
      </c>
      <c r="X55" s="78">
        <v>1000</v>
      </c>
      <c r="Y55" s="78">
        <v>100</v>
      </c>
      <c r="Z55" s="78">
        <v>0</v>
      </c>
      <c r="AA55" s="79" t="s">
        <v>38</v>
      </c>
      <c r="AB55" s="79" t="s">
        <v>38</v>
      </c>
      <c r="AC55" s="80" t="s">
        <v>38</v>
      </c>
      <c r="AD55" s="558"/>
      <c r="AE55" s="585"/>
      <c r="AF55" s="77" t="s">
        <v>25</v>
      </c>
      <c r="AG55" s="78">
        <v>1000</v>
      </c>
      <c r="AH55" s="78"/>
      <c r="AI55" s="78"/>
      <c r="AJ55" s="79"/>
      <c r="AK55" s="79"/>
      <c r="AL55" s="80"/>
      <c r="AM55" s="180"/>
      <c r="AN55" s="179"/>
    </row>
    <row r="56" spans="1:40" x14ac:dyDescent="0.25">
      <c r="A56" s="170"/>
      <c r="B56" s="904"/>
      <c r="C56" s="77" t="s">
        <v>26</v>
      </c>
      <c r="D56" s="78">
        <v>1000</v>
      </c>
      <c r="E56" s="78">
        <f t="shared" si="5"/>
        <v>50</v>
      </c>
      <c r="F56" s="78">
        <v>0</v>
      </c>
      <c r="G56" s="79" t="s">
        <v>38</v>
      </c>
      <c r="H56" s="79" t="s">
        <v>38</v>
      </c>
      <c r="I56" s="80" t="s">
        <v>38</v>
      </c>
      <c r="J56" s="79"/>
      <c r="K56" s="81"/>
      <c r="L56" s="585"/>
      <c r="M56" s="77" t="s">
        <v>26</v>
      </c>
      <c r="N56" s="78">
        <v>1000</v>
      </c>
      <c r="O56" s="78">
        <f t="shared" si="6"/>
        <v>50</v>
      </c>
      <c r="P56" s="78">
        <v>0</v>
      </c>
      <c r="Q56" s="79" t="s">
        <v>38</v>
      </c>
      <c r="R56" s="79" t="s">
        <v>38</v>
      </c>
      <c r="S56" s="80" t="s">
        <v>38</v>
      </c>
      <c r="T56" s="79"/>
      <c r="U56" s="81"/>
      <c r="V56" s="585"/>
      <c r="W56" s="77" t="s">
        <v>26</v>
      </c>
      <c r="X56" s="78">
        <v>1000</v>
      </c>
      <c r="Y56" s="78">
        <v>90</v>
      </c>
      <c r="Z56" s="78">
        <v>0</v>
      </c>
      <c r="AA56" s="79" t="s">
        <v>38</v>
      </c>
      <c r="AB56" s="79" t="s">
        <v>38</v>
      </c>
      <c r="AC56" s="80" t="s">
        <v>38</v>
      </c>
      <c r="AD56" s="558"/>
      <c r="AE56" s="585"/>
      <c r="AF56" s="77" t="s">
        <v>26</v>
      </c>
      <c r="AG56" s="78">
        <v>1000</v>
      </c>
      <c r="AH56" s="78"/>
      <c r="AI56" s="78"/>
      <c r="AJ56" s="79"/>
      <c r="AK56" s="79"/>
      <c r="AL56" s="80"/>
      <c r="AM56" s="180"/>
      <c r="AN56" s="179"/>
    </row>
    <row r="57" spans="1:40" x14ac:dyDescent="0.25">
      <c r="A57" s="170"/>
      <c r="B57" s="904"/>
      <c r="C57" s="77" t="s">
        <v>27</v>
      </c>
      <c r="D57" s="78">
        <v>1000</v>
      </c>
      <c r="E57" s="78">
        <f t="shared" si="5"/>
        <v>40</v>
      </c>
      <c r="F57" s="78">
        <v>0</v>
      </c>
      <c r="G57" s="79" t="s">
        <v>38</v>
      </c>
      <c r="H57" s="79" t="s">
        <v>38</v>
      </c>
      <c r="I57" s="80" t="s">
        <v>38</v>
      </c>
      <c r="J57" s="79"/>
      <c r="K57" s="81"/>
      <c r="L57" s="585"/>
      <c r="M57" s="77" t="s">
        <v>27</v>
      </c>
      <c r="N57" s="78">
        <v>1000</v>
      </c>
      <c r="O57" s="78">
        <f t="shared" si="6"/>
        <v>40</v>
      </c>
      <c r="P57" s="78">
        <v>0</v>
      </c>
      <c r="Q57" s="79" t="s">
        <v>38</v>
      </c>
      <c r="R57" s="79" t="s">
        <v>38</v>
      </c>
      <c r="S57" s="80" t="s">
        <v>38</v>
      </c>
      <c r="T57" s="79"/>
      <c r="U57" s="81"/>
      <c r="V57" s="585"/>
      <c r="W57" s="77" t="s">
        <v>27</v>
      </c>
      <c r="X57" s="78">
        <v>1000</v>
      </c>
      <c r="Y57" s="78">
        <v>80</v>
      </c>
      <c r="Z57" s="78">
        <v>0</v>
      </c>
      <c r="AA57" s="79" t="s">
        <v>38</v>
      </c>
      <c r="AB57" s="79" t="s">
        <v>38</v>
      </c>
      <c r="AC57" s="80" t="s">
        <v>38</v>
      </c>
      <c r="AD57" s="558"/>
      <c r="AE57" s="585"/>
      <c r="AF57" s="77" t="s">
        <v>27</v>
      </c>
      <c r="AG57" s="78"/>
      <c r="AH57" s="78"/>
      <c r="AI57" s="78"/>
      <c r="AJ57" s="79"/>
      <c r="AK57" s="79"/>
      <c r="AL57" s="80"/>
      <c r="AM57" s="180"/>
      <c r="AN57" s="179"/>
    </row>
    <row r="58" spans="1:40" x14ac:dyDescent="0.25">
      <c r="A58" s="170"/>
      <c r="B58" s="904"/>
      <c r="C58" s="77" t="s">
        <v>28</v>
      </c>
      <c r="D58" s="78">
        <v>1000</v>
      </c>
      <c r="E58" s="78">
        <f t="shared" si="5"/>
        <v>30</v>
      </c>
      <c r="F58" s="78">
        <v>0</v>
      </c>
      <c r="G58" s="79" t="s">
        <v>38</v>
      </c>
      <c r="H58" s="79" t="s">
        <v>38</v>
      </c>
      <c r="I58" s="80" t="s">
        <v>38</v>
      </c>
      <c r="J58" s="79"/>
      <c r="K58" s="81"/>
      <c r="L58" s="585"/>
      <c r="M58" s="77" t="s">
        <v>28</v>
      </c>
      <c r="N58" s="78">
        <v>1000</v>
      </c>
      <c r="O58" s="78">
        <f t="shared" si="6"/>
        <v>30</v>
      </c>
      <c r="P58" s="78">
        <v>0</v>
      </c>
      <c r="Q58" s="79" t="s">
        <v>38</v>
      </c>
      <c r="R58" s="79" t="s">
        <v>38</v>
      </c>
      <c r="S58" s="80" t="s">
        <v>38</v>
      </c>
      <c r="T58" s="79"/>
      <c r="U58" s="81"/>
      <c r="V58" s="585"/>
      <c r="W58" s="77" t="s">
        <v>28</v>
      </c>
      <c r="X58" s="78">
        <v>1000</v>
      </c>
      <c r="Y58" s="78">
        <v>70</v>
      </c>
      <c r="Z58" s="78">
        <v>0</v>
      </c>
      <c r="AA58" s="79" t="s">
        <v>38</v>
      </c>
      <c r="AB58" s="79" t="s">
        <v>38</v>
      </c>
      <c r="AC58" s="80" t="s">
        <v>38</v>
      </c>
      <c r="AD58" s="558"/>
      <c r="AE58" s="585"/>
      <c r="AF58" s="77" t="s">
        <v>28</v>
      </c>
      <c r="AG58" s="78"/>
      <c r="AH58" s="78"/>
      <c r="AI58" s="78"/>
      <c r="AJ58" s="79"/>
      <c r="AK58" s="79"/>
      <c r="AL58" s="80"/>
      <c r="AM58" s="180"/>
      <c r="AN58" s="179"/>
    </row>
    <row r="59" spans="1:40" x14ac:dyDescent="0.25">
      <c r="A59" s="170"/>
      <c r="B59" s="904"/>
      <c r="C59" s="77" t="s">
        <v>29</v>
      </c>
      <c r="D59" s="78">
        <v>1000</v>
      </c>
      <c r="E59" s="78">
        <f>E60+10</f>
        <v>20</v>
      </c>
      <c r="F59" s="78">
        <v>0</v>
      </c>
      <c r="G59" s="79" t="s">
        <v>38</v>
      </c>
      <c r="H59" s="79" t="s">
        <v>38</v>
      </c>
      <c r="I59" s="80" t="s">
        <v>38</v>
      </c>
      <c r="J59" s="79"/>
      <c r="K59" s="81"/>
      <c r="L59" s="585"/>
      <c r="M59" s="77" t="s">
        <v>29</v>
      </c>
      <c r="N59" s="78">
        <v>1000</v>
      </c>
      <c r="O59" s="78">
        <f>O60+10</f>
        <v>20</v>
      </c>
      <c r="P59" s="78">
        <v>0</v>
      </c>
      <c r="Q59" s="79" t="s">
        <v>38</v>
      </c>
      <c r="R59" s="79" t="s">
        <v>38</v>
      </c>
      <c r="S59" s="80" t="s">
        <v>38</v>
      </c>
      <c r="T59" s="79"/>
      <c r="U59" s="81"/>
      <c r="V59" s="585"/>
      <c r="W59" s="77" t="s">
        <v>29</v>
      </c>
      <c r="X59" s="78">
        <v>1000</v>
      </c>
      <c r="Y59" s="78">
        <v>60</v>
      </c>
      <c r="Z59" s="78">
        <v>0</v>
      </c>
      <c r="AA59" s="79" t="s">
        <v>38</v>
      </c>
      <c r="AB59" s="79" t="s">
        <v>38</v>
      </c>
      <c r="AC59" s="80" t="s">
        <v>38</v>
      </c>
      <c r="AD59" s="558"/>
      <c r="AE59" s="585"/>
      <c r="AF59" s="77" t="s">
        <v>29</v>
      </c>
      <c r="AG59" s="78"/>
      <c r="AH59" s="78"/>
      <c r="AI59" s="78"/>
      <c r="AJ59" s="79"/>
      <c r="AK59" s="79"/>
      <c r="AL59" s="80"/>
      <c r="AM59" s="180"/>
      <c r="AN59" s="179"/>
    </row>
    <row r="60" spans="1:40" x14ac:dyDescent="0.25">
      <c r="A60" s="170"/>
      <c r="B60" s="904"/>
      <c r="C60" s="83" t="s">
        <v>30</v>
      </c>
      <c r="D60" s="84">
        <v>1000</v>
      </c>
      <c r="E60" s="78">
        <v>10</v>
      </c>
      <c r="F60" s="78">
        <v>0</v>
      </c>
      <c r="G60" s="79" t="s">
        <v>38</v>
      </c>
      <c r="H60" s="79" t="s">
        <v>38</v>
      </c>
      <c r="I60" s="80" t="s">
        <v>38</v>
      </c>
      <c r="J60" s="85"/>
      <c r="K60" s="86"/>
      <c r="L60" s="586"/>
      <c r="M60" s="83" t="s">
        <v>30</v>
      </c>
      <c r="N60" s="84">
        <v>1000</v>
      </c>
      <c r="O60" s="78">
        <v>10</v>
      </c>
      <c r="P60" s="78">
        <v>0</v>
      </c>
      <c r="Q60" s="79" t="s">
        <v>38</v>
      </c>
      <c r="R60" s="79" t="s">
        <v>38</v>
      </c>
      <c r="S60" s="80" t="s">
        <v>38</v>
      </c>
      <c r="T60" s="79"/>
      <c r="U60" s="81"/>
      <c r="V60" s="586"/>
      <c r="W60" s="83" t="s">
        <v>30</v>
      </c>
      <c r="X60" s="84">
        <v>1000</v>
      </c>
      <c r="Y60" s="78">
        <v>50</v>
      </c>
      <c r="Z60" s="78">
        <v>0</v>
      </c>
      <c r="AA60" s="79" t="s">
        <v>38</v>
      </c>
      <c r="AB60" s="79" t="s">
        <v>38</v>
      </c>
      <c r="AC60" s="80" t="s">
        <v>38</v>
      </c>
      <c r="AD60" s="558"/>
      <c r="AE60" s="586"/>
      <c r="AF60" s="83" t="s">
        <v>30</v>
      </c>
      <c r="AG60" s="84"/>
      <c r="AH60" s="78"/>
      <c r="AI60" s="78"/>
      <c r="AJ60" s="79"/>
      <c r="AK60" s="79"/>
      <c r="AL60" s="80"/>
      <c r="AM60" s="181"/>
      <c r="AN60" s="182"/>
    </row>
    <row r="61" spans="1:40" ht="21" x14ac:dyDescent="0.25">
      <c r="A61" s="171"/>
      <c r="B61" s="905"/>
      <c r="C61" s="89"/>
      <c r="D61" s="90">
        <f>SUM(D49:D60)</f>
        <v>12000</v>
      </c>
      <c r="E61" s="90">
        <f>SUM(E49:E60)</f>
        <v>780</v>
      </c>
      <c r="F61" s="90">
        <f>SUM(F49:F60)</f>
        <v>0</v>
      </c>
      <c r="G61" s="91"/>
      <c r="H61" s="91"/>
      <c r="I61" s="92"/>
      <c r="J61" s="91"/>
      <c r="K61" s="93"/>
      <c r="L61" s="587"/>
      <c r="M61" s="89"/>
      <c r="N61" s="90">
        <f>SUM(N48:N60)</f>
        <v>24000</v>
      </c>
      <c r="O61" s="90">
        <f>SUM(O48:O60)</f>
        <v>1560</v>
      </c>
      <c r="P61" s="90">
        <f>SUM(P48:P60)</f>
        <v>11500</v>
      </c>
      <c r="Q61" s="91"/>
      <c r="R61" s="91"/>
      <c r="S61" s="91"/>
      <c r="T61" s="91"/>
      <c r="U61" s="93"/>
      <c r="V61" s="587"/>
      <c r="W61" s="89"/>
      <c r="X61" s="90">
        <f>SUM(X48:X60)</f>
        <v>36000</v>
      </c>
      <c r="Y61" s="90">
        <f>SUM(Y48:Y60)</f>
        <v>2820</v>
      </c>
      <c r="Z61" s="90">
        <f>SUM(Z48:Z60)</f>
        <v>23000</v>
      </c>
      <c r="AA61" s="91"/>
      <c r="AB61" s="91"/>
      <c r="AC61" s="91"/>
      <c r="AD61" s="91"/>
      <c r="AE61" s="587"/>
      <c r="AF61" s="89"/>
      <c r="AG61" s="90">
        <f>SUM(AG48:AG60)</f>
        <v>44000</v>
      </c>
      <c r="AH61" s="90">
        <f>SUM(AH48:AH60)</f>
        <v>2920</v>
      </c>
      <c r="AI61" s="90">
        <f>SUM(AI48:AI60)</f>
        <v>44000</v>
      </c>
      <c r="AJ61" s="91"/>
      <c r="AK61" s="91"/>
      <c r="AL61" s="91"/>
      <c r="AM61" s="90"/>
      <c r="AN61" s="91"/>
    </row>
    <row r="62" spans="1:40" x14ac:dyDescent="0.25">
      <c r="A62" s="168"/>
      <c r="B62" s="106"/>
      <c r="C62" s="65"/>
      <c r="D62" s="66"/>
      <c r="E62" s="66"/>
      <c r="F62" s="66"/>
      <c r="G62" s="67"/>
      <c r="H62" s="67"/>
      <c r="I62" s="68"/>
      <c r="J62" s="67"/>
      <c r="K62" s="67"/>
      <c r="L62" s="588"/>
      <c r="M62" s="67"/>
      <c r="N62" s="66"/>
      <c r="O62" s="66"/>
      <c r="P62" s="66"/>
      <c r="Q62" s="67"/>
      <c r="R62" s="67"/>
      <c r="S62" s="67"/>
      <c r="T62" s="67"/>
      <c r="U62" s="67"/>
      <c r="V62" s="588"/>
      <c r="W62" s="67"/>
      <c r="X62" s="66"/>
      <c r="Y62" s="66"/>
      <c r="Z62" s="66"/>
      <c r="AA62" s="67"/>
      <c r="AB62" s="67"/>
      <c r="AC62" s="67"/>
      <c r="AD62" s="67"/>
      <c r="AE62" s="588"/>
      <c r="AF62" s="67"/>
      <c r="AG62" s="66"/>
      <c r="AH62" s="66"/>
      <c r="AI62" s="66"/>
      <c r="AJ62" s="67"/>
      <c r="AK62" s="67"/>
      <c r="AL62" s="67"/>
      <c r="AM62" s="777"/>
      <c r="AN62" s="123"/>
    </row>
    <row r="63" spans="1:40" ht="21" x14ac:dyDescent="0.25">
      <c r="A63" s="168"/>
      <c r="B63" s="107"/>
      <c r="C63" s="70"/>
      <c r="D63" s="71"/>
      <c r="E63" s="72"/>
      <c r="F63" s="73"/>
      <c r="G63" s="72"/>
      <c r="H63" s="73"/>
      <c r="I63" s="73"/>
      <c r="J63" s="73"/>
      <c r="K63" s="74"/>
      <c r="L63" s="584"/>
      <c r="M63" s="75" t="s">
        <v>42</v>
      </c>
      <c r="N63" s="76">
        <f>D76</f>
        <v>12000</v>
      </c>
      <c r="O63" s="76">
        <f>E76</f>
        <v>3060</v>
      </c>
      <c r="P63" s="76">
        <f>F76</f>
        <v>0</v>
      </c>
      <c r="Q63" s="72"/>
      <c r="R63" s="73"/>
      <c r="S63" s="73"/>
      <c r="T63" s="73"/>
      <c r="U63" s="74"/>
      <c r="V63" s="584"/>
      <c r="W63" s="75" t="s">
        <v>42</v>
      </c>
      <c r="X63" s="76">
        <f>N76</f>
        <v>24000</v>
      </c>
      <c r="Y63" s="76">
        <f>O76</f>
        <v>4680</v>
      </c>
      <c r="Z63" s="76">
        <f>P76</f>
        <v>0</v>
      </c>
      <c r="AA63" s="72"/>
      <c r="AB63" s="73"/>
      <c r="AC63" s="73"/>
      <c r="AD63" s="73"/>
      <c r="AE63" s="584"/>
      <c r="AF63" s="75" t="s">
        <v>42</v>
      </c>
      <c r="AG63" s="76">
        <f>X76</f>
        <v>36000</v>
      </c>
      <c r="AH63" s="76">
        <f>Y76</f>
        <v>5260</v>
      </c>
      <c r="AI63" s="76">
        <f>Z76</f>
        <v>36960</v>
      </c>
      <c r="AJ63" s="72"/>
      <c r="AK63" s="73"/>
      <c r="AL63" s="73"/>
      <c r="AM63" s="776" t="s">
        <v>221</v>
      </c>
      <c r="AN63" s="183" t="s">
        <v>36</v>
      </c>
    </row>
    <row r="64" spans="1:40" x14ac:dyDescent="0.25">
      <c r="A64" s="169" t="s">
        <v>152</v>
      </c>
      <c r="B64" s="105">
        <v>69</v>
      </c>
      <c r="C64" s="77" t="s">
        <v>19</v>
      </c>
      <c r="D64" s="78">
        <v>1000</v>
      </c>
      <c r="E64" s="78">
        <f t="shared" ref="E64:E73" si="8">E65+10</f>
        <v>310</v>
      </c>
      <c r="F64" s="78">
        <v>0</v>
      </c>
      <c r="G64" s="79" t="s">
        <v>38</v>
      </c>
      <c r="H64" s="79" t="s">
        <v>38</v>
      </c>
      <c r="I64" s="80" t="s">
        <v>38</v>
      </c>
      <c r="J64" s="79"/>
      <c r="K64" s="81"/>
      <c r="L64" s="585"/>
      <c r="M64" s="77" t="s">
        <v>19</v>
      </c>
      <c r="N64" s="78">
        <v>1000</v>
      </c>
      <c r="O64" s="78">
        <f t="shared" ref="O64:O73" si="9">O65+10</f>
        <v>190</v>
      </c>
      <c r="P64" s="78">
        <v>0</v>
      </c>
      <c r="Q64" s="79" t="s">
        <v>38</v>
      </c>
      <c r="R64" s="79" t="s">
        <v>38</v>
      </c>
      <c r="S64" s="80" t="s">
        <v>38</v>
      </c>
      <c r="T64" s="79"/>
      <c r="U64" s="81"/>
      <c r="V64" s="585"/>
      <c r="W64" s="77" t="s">
        <v>19</v>
      </c>
      <c r="X64" s="78">
        <v>1000</v>
      </c>
      <c r="Y64" s="78">
        <f t="shared" ref="Y64:Y70" si="10">Y65+10</f>
        <v>70</v>
      </c>
      <c r="Z64" s="78">
        <v>0</v>
      </c>
      <c r="AA64" s="79" t="s">
        <v>38</v>
      </c>
      <c r="AB64" s="79" t="s">
        <v>38</v>
      </c>
      <c r="AC64" s="80" t="s">
        <v>38</v>
      </c>
      <c r="AD64" s="651"/>
      <c r="AE64" s="585"/>
      <c r="AF64" s="77" t="s">
        <v>19</v>
      </c>
      <c r="AG64" s="78">
        <v>1000</v>
      </c>
      <c r="AH64" s="78">
        <v>70</v>
      </c>
      <c r="AI64" s="78"/>
      <c r="AJ64" s="79"/>
      <c r="AK64" s="79"/>
      <c r="AL64" s="80"/>
      <c r="AM64" s="177">
        <f>AG76+AH76-AI76</f>
        <v>12580</v>
      </c>
      <c r="AN64" s="178" t="s">
        <v>1028</v>
      </c>
    </row>
    <row r="65" spans="1:40" ht="21" customHeight="1" x14ac:dyDescent="0.25">
      <c r="A65" s="170"/>
      <c r="B65" s="904" t="s">
        <v>284</v>
      </c>
      <c r="C65" s="77" t="s">
        <v>20</v>
      </c>
      <c r="D65" s="78">
        <v>1000</v>
      </c>
      <c r="E65" s="78">
        <f t="shared" si="8"/>
        <v>300</v>
      </c>
      <c r="F65" s="78">
        <v>0</v>
      </c>
      <c r="G65" s="79" t="s">
        <v>38</v>
      </c>
      <c r="H65" s="79" t="s">
        <v>38</v>
      </c>
      <c r="I65" s="80" t="s">
        <v>38</v>
      </c>
      <c r="J65" s="79"/>
      <c r="K65" s="81"/>
      <c r="L65" s="585"/>
      <c r="M65" s="77" t="s">
        <v>20</v>
      </c>
      <c r="N65" s="78">
        <v>1000</v>
      </c>
      <c r="O65" s="78">
        <f t="shared" si="9"/>
        <v>180</v>
      </c>
      <c r="P65" s="78">
        <v>0</v>
      </c>
      <c r="Q65" s="79" t="s">
        <v>38</v>
      </c>
      <c r="R65" s="79" t="s">
        <v>38</v>
      </c>
      <c r="S65" s="80" t="s">
        <v>38</v>
      </c>
      <c r="T65" s="79"/>
      <c r="U65" s="81"/>
      <c r="V65" s="585"/>
      <c r="W65" s="77" t="s">
        <v>20</v>
      </c>
      <c r="X65" s="78">
        <v>1000</v>
      </c>
      <c r="Y65" s="78">
        <f t="shared" si="10"/>
        <v>60</v>
      </c>
      <c r="Z65" s="78">
        <v>0</v>
      </c>
      <c r="AA65" s="79" t="s">
        <v>38</v>
      </c>
      <c r="AB65" s="79" t="s">
        <v>38</v>
      </c>
      <c r="AC65" s="80" t="s">
        <v>38</v>
      </c>
      <c r="AD65" s="558"/>
      <c r="AE65" s="585"/>
      <c r="AF65" s="77" t="s">
        <v>20</v>
      </c>
      <c r="AG65" s="78">
        <v>1000</v>
      </c>
      <c r="AH65" s="78">
        <v>60</v>
      </c>
      <c r="AI65" s="78"/>
      <c r="AJ65" s="79"/>
      <c r="AK65" s="79"/>
      <c r="AL65" s="80"/>
      <c r="AM65" s="180"/>
      <c r="AN65" s="179"/>
    </row>
    <row r="66" spans="1:40" x14ac:dyDescent="0.25">
      <c r="A66" s="170"/>
      <c r="B66" s="904"/>
      <c r="C66" s="77" t="s">
        <v>21</v>
      </c>
      <c r="D66" s="78">
        <v>1000</v>
      </c>
      <c r="E66" s="78">
        <f t="shared" si="8"/>
        <v>290</v>
      </c>
      <c r="F66" s="78">
        <v>0</v>
      </c>
      <c r="G66" s="79" t="s">
        <v>38</v>
      </c>
      <c r="H66" s="79" t="s">
        <v>38</v>
      </c>
      <c r="I66" s="80" t="s">
        <v>38</v>
      </c>
      <c r="J66" s="79"/>
      <c r="K66" s="81"/>
      <c r="L66" s="585"/>
      <c r="M66" s="77" t="s">
        <v>21</v>
      </c>
      <c r="N66" s="78">
        <v>1000</v>
      </c>
      <c r="O66" s="78">
        <f t="shared" si="9"/>
        <v>170</v>
      </c>
      <c r="P66" s="78">
        <v>0</v>
      </c>
      <c r="Q66" s="79" t="s">
        <v>38</v>
      </c>
      <c r="R66" s="79" t="s">
        <v>38</v>
      </c>
      <c r="S66" s="80" t="s">
        <v>38</v>
      </c>
      <c r="T66" s="79"/>
      <c r="U66" s="81"/>
      <c r="V66" s="585"/>
      <c r="W66" s="77" t="s">
        <v>21</v>
      </c>
      <c r="X66" s="78">
        <v>1000</v>
      </c>
      <c r="Y66" s="78">
        <f t="shared" si="10"/>
        <v>50</v>
      </c>
      <c r="Z66" s="78">
        <v>0</v>
      </c>
      <c r="AA66" s="79" t="s">
        <v>38</v>
      </c>
      <c r="AB66" s="79" t="s">
        <v>38</v>
      </c>
      <c r="AC66" s="80" t="s">
        <v>38</v>
      </c>
      <c r="AD66" s="558"/>
      <c r="AE66" s="585"/>
      <c r="AF66" s="77" t="s">
        <v>21</v>
      </c>
      <c r="AG66" s="78">
        <v>1000</v>
      </c>
      <c r="AH66" s="78">
        <v>50</v>
      </c>
      <c r="AI66" s="78"/>
      <c r="AJ66" s="79"/>
      <c r="AK66" s="79"/>
      <c r="AL66" s="80"/>
      <c r="AM66" s="180"/>
      <c r="AN66" s="179"/>
    </row>
    <row r="67" spans="1:40" x14ac:dyDescent="0.25">
      <c r="A67" s="170"/>
      <c r="B67" s="904"/>
      <c r="C67" s="77" t="s">
        <v>22</v>
      </c>
      <c r="D67" s="78">
        <v>1000</v>
      </c>
      <c r="E67" s="78">
        <f t="shared" si="8"/>
        <v>280</v>
      </c>
      <c r="F67" s="78">
        <v>0</v>
      </c>
      <c r="G67" s="79" t="s">
        <v>38</v>
      </c>
      <c r="H67" s="79" t="s">
        <v>38</v>
      </c>
      <c r="I67" s="80" t="s">
        <v>38</v>
      </c>
      <c r="J67" s="79"/>
      <c r="K67" s="81"/>
      <c r="L67" s="585"/>
      <c r="M67" s="77" t="s">
        <v>22</v>
      </c>
      <c r="N67" s="78">
        <v>1000</v>
      </c>
      <c r="O67" s="78">
        <f t="shared" si="9"/>
        <v>160</v>
      </c>
      <c r="P67" s="78">
        <v>0</v>
      </c>
      <c r="Q67" s="79" t="s">
        <v>38</v>
      </c>
      <c r="R67" s="79" t="s">
        <v>38</v>
      </c>
      <c r="S67" s="80" t="s">
        <v>38</v>
      </c>
      <c r="T67" s="79"/>
      <c r="U67" s="81"/>
      <c r="V67" s="585"/>
      <c r="W67" s="77" t="s">
        <v>22</v>
      </c>
      <c r="X67" s="78">
        <v>1000</v>
      </c>
      <c r="Y67" s="78">
        <f t="shared" si="10"/>
        <v>40</v>
      </c>
      <c r="Z67" s="78">
        <v>0</v>
      </c>
      <c r="AA67" s="79" t="s">
        <v>38</v>
      </c>
      <c r="AB67" s="79" t="s">
        <v>38</v>
      </c>
      <c r="AC67" s="80" t="s">
        <v>38</v>
      </c>
      <c r="AD67" s="558"/>
      <c r="AE67" s="585"/>
      <c r="AF67" s="77" t="s">
        <v>22</v>
      </c>
      <c r="AG67" s="78">
        <v>1000</v>
      </c>
      <c r="AH67" s="78">
        <v>40</v>
      </c>
      <c r="AI67" s="78"/>
      <c r="AJ67" s="79"/>
      <c r="AK67" s="79"/>
      <c r="AL67" s="80"/>
      <c r="AM67" s="180">
        <v>8000</v>
      </c>
      <c r="AN67" s="179" t="s">
        <v>847</v>
      </c>
    </row>
    <row r="68" spans="1:40" x14ac:dyDescent="0.25">
      <c r="A68" s="170"/>
      <c r="B68" s="904"/>
      <c r="C68" s="77" t="s">
        <v>23</v>
      </c>
      <c r="D68" s="78">
        <v>1000</v>
      </c>
      <c r="E68" s="78">
        <f t="shared" si="8"/>
        <v>270</v>
      </c>
      <c r="F68" s="78">
        <v>0</v>
      </c>
      <c r="G68" s="79" t="s">
        <v>38</v>
      </c>
      <c r="H68" s="79" t="s">
        <v>38</v>
      </c>
      <c r="I68" s="80" t="s">
        <v>38</v>
      </c>
      <c r="J68" s="79"/>
      <c r="K68" s="81"/>
      <c r="L68" s="585"/>
      <c r="M68" s="77" t="s">
        <v>23</v>
      </c>
      <c r="N68" s="78">
        <v>1000</v>
      </c>
      <c r="O68" s="78">
        <f t="shared" si="9"/>
        <v>150</v>
      </c>
      <c r="P68" s="78">
        <v>0</v>
      </c>
      <c r="Q68" s="79" t="s">
        <v>38</v>
      </c>
      <c r="R68" s="79" t="s">
        <v>38</v>
      </c>
      <c r="S68" s="80" t="s">
        <v>38</v>
      </c>
      <c r="T68" s="79"/>
      <c r="U68" s="81"/>
      <c r="V68" s="585"/>
      <c r="W68" s="77" t="s">
        <v>23</v>
      </c>
      <c r="X68" s="78">
        <v>1000</v>
      </c>
      <c r="Y68" s="78">
        <f t="shared" si="10"/>
        <v>30</v>
      </c>
      <c r="Z68" s="78">
        <v>0</v>
      </c>
      <c r="AA68" s="79" t="s">
        <v>38</v>
      </c>
      <c r="AB68" s="79" t="s">
        <v>38</v>
      </c>
      <c r="AC68" s="80" t="s">
        <v>38</v>
      </c>
      <c r="AD68" s="558"/>
      <c r="AE68" s="585"/>
      <c r="AF68" s="77" t="s">
        <v>23</v>
      </c>
      <c r="AG68" s="78">
        <v>1000</v>
      </c>
      <c r="AH68" s="78">
        <v>30</v>
      </c>
      <c r="AI68" s="78"/>
      <c r="AJ68" s="79"/>
      <c r="AK68" s="79"/>
      <c r="AL68" s="80"/>
      <c r="AM68" s="180">
        <v>4580</v>
      </c>
      <c r="AN68" s="179" t="s">
        <v>848</v>
      </c>
    </row>
    <row r="69" spans="1:40" x14ac:dyDescent="0.25">
      <c r="A69" s="170"/>
      <c r="B69" s="904"/>
      <c r="C69" s="77" t="s">
        <v>24</v>
      </c>
      <c r="D69" s="78">
        <v>1000</v>
      </c>
      <c r="E69" s="78">
        <f t="shared" si="8"/>
        <v>260</v>
      </c>
      <c r="F69" s="78">
        <v>0</v>
      </c>
      <c r="G69" s="79" t="s">
        <v>38</v>
      </c>
      <c r="H69" s="79" t="s">
        <v>38</v>
      </c>
      <c r="I69" s="80" t="s">
        <v>38</v>
      </c>
      <c r="J69" s="79"/>
      <c r="K69" s="81"/>
      <c r="L69" s="585"/>
      <c r="M69" s="77" t="s">
        <v>24</v>
      </c>
      <c r="N69" s="78">
        <v>1000</v>
      </c>
      <c r="O69" s="78">
        <f t="shared" si="9"/>
        <v>140</v>
      </c>
      <c r="P69" s="78">
        <v>0</v>
      </c>
      <c r="Q69" s="79" t="s">
        <v>38</v>
      </c>
      <c r="R69" s="79" t="s">
        <v>38</v>
      </c>
      <c r="S69" s="80" t="s">
        <v>38</v>
      </c>
      <c r="T69" s="79"/>
      <c r="U69" s="81"/>
      <c r="V69" s="585"/>
      <c r="W69" s="77" t="s">
        <v>24</v>
      </c>
      <c r="X69" s="78">
        <v>1000</v>
      </c>
      <c r="Y69" s="78">
        <f t="shared" si="10"/>
        <v>20</v>
      </c>
      <c r="Z69" s="78">
        <v>0</v>
      </c>
      <c r="AA69" s="79" t="s">
        <v>38</v>
      </c>
      <c r="AB69" s="79" t="s">
        <v>38</v>
      </c>
      <c r="AC69" s="80" t="s">
        <v>38</v>
      </c>
      <c r="AD69" s="558"/>
      <c r="AE69" s="585"/>
      <c r="AF69" s="77" t="s">
        <v>24</v>
      </c>
      <c r="AG69" s="78">
        <v>1000</v>
      </c>
      <c r="AH69" s="78">
        <v>20</v>
      </c>
      <c r="AI69" s="78"/>
      <c r="AJ69" s="79"/>
      <c r="AK69" s="79"/>
      <c r="AL69" s="80"/>
      <c r="AM69" s="180"/>
      <c r="AN69" s="179"/>
    </row>
    <row r="70" spans="1:40" x14ac:dyDescent="0.25">
      <c r="A70" s="170"/>
      <c r="B70" s="904"/>
      <c r="C70" s="77" t="s">
        <v>25</v>
      </c>
      <c r="D70" s="78">
        <v>1000</v>
      </c>
      <c r="E70" s="78">
        <f t="shared" si="8"/>
        <v>250</v>
      </c>
      <c r="F70" s="78">
        <v>0</v>
      </c>
      <c r="G70" s="79" t="s">
        <v>38</v>
      </c>
      <c r="H70" s="79" t="s">
        <v>38</v>
      </c>
      <c r="I70" s="80" t="s">
        <v>38</v>
      </c>
      <c r="J70" s="79"/>
      <c r="K70" s="81"/>
      <c r="L70" s="585"/>
      <c r="M70" s="77" t="s">
        <v>25</v>
      </c>
      <c r="N70" s="78">
        <v>1000</v>
      </c>
      <c r="O70" s="78">
        <f t="shared" si="9"/>
        <v>130</v>
      </c>
      <c r="P70" s="78">
        <v>0</v>
      </c>
      <c r="Q70" s="79" t="s">
        <v>38</v>
      </c>
      <c r="R70" s="79" t="s">
        <v>38</v>
      </c>
      <c r="S70" s="80" t="s">
        <v>38</v>
      </c>
      <c r="T70" s="79"/>
      <c r="U70" s="81"/>
      <c r="V70" s="585"/>
      <c r="W70" s="77" t="s">
        <v>25</v>
      </c>
      <c r="X70" s="78">
        <v>1000</v>
      </c>
      <c r="Y70" s="78">
        <f t="shared" si="10"/>
        <v>10</v>
      </c>
      <c r="Z70" s="78">
        <v>0</v>
      </c>
      <c r="AA70" s="79" t="s">
        <v>38</v>
      </c>
      <c r="AB70" s="79" t="s">
        <v>38</v>
      </c>
      <c r="AC70" s="80" t="s">
        <v>38</v>
      </c>
      <c r="AD70" s="558"/>
      <c r="AE70" s="585"/>
      <c r="AF70" s="77" t="s">
        <v>25</v>
      </c>
      <c r="AG70" s="78">
        <v>1000</v>
      </c>
      <c r="AH70" s="78">
        <v>10</v>
      </c>
      <c r="AI70" s="78"/>
      <c r="AJ70" s="79"/>
      <c r="AK70" s="79"/>
      <c r="AL70" s="80"/>
      <c r="AM70" s="180"/>
      <c r="AN70" s="179"/>
    </row>
    <row r="71" spans="1:40" x14ac:dyDescent="0.25">
      <c r="A71" s="170"/>
      <c r="B71" s="904"/>
      <c r="C71" s="77" t="s">
        <v>26</v>
      </c>
      <c r="D71" s="78">
        <v>1000</v>
      </c>
      <c r="E71" s="78">
        <f t="shared" si="8"/>
        <v>240</v>
      </c>
      <c r="F71" s="78">
        <v>0</v>
      </c>
      <c r="G71" s="79" t="s">
        <v>38</v>
      </c>
      <c r="H71" s="79" t="s">
        <v>38</v>
      </c>
      <c r="I71" s="80" t="s">
        <v>38</v>
      </c>
      <c r="J71" s="79"/>
      <c r="K71" s="81"/>
      <c r="L71" s="585"/>
      <c r="M71" s="77" t="s">
        <v>26</v>
      </c>
      <c r="N71" s="78">
        <v>1000</v>
      </c>
      <c r="O71" s="78">
        <f t="shared" si="9"/>
        <v>120</v>
      </c>
      <c r="P71" s="78">
        <v>0</v>
      </c>
      <c r="Q71" s="79" t="s">
        <v>38</v>
      </c>
      <c r="R71" s="79" t="s">
        <v>38</v>
      </c>
      <c r="S71" s="80" t="s">
        <v>38</v>
      </c>
      <c r="T71" s="79"/>
      <c r="U71" s="81"/>
      <c r="V71" s="585"/>
      <c r="W71" s="77" t="s">
        <v>26</v>
      </c>
      <c r="X71" s="78">
        <v>1000</v>
      </c>
      <c r="Y71" s="78">
        <v>0</v>
      </c>
      <c r="Z71" s="78">
        <v>36960</v>
      </c>
      <c r="AA71" s="79" t="s">
        <v>47</v>
      </c>
      <c r="AB71" s="79">
        <v>2688</v>
      </c>
      <c r="AC71" s="80">
        <v>44805</v>
      </c>
      <c r="AD71" s="558"/>
      <c r="AE71" s="585"/>
      <c r="AF71" s="77" t="s">
        <v>26</v>
      </c>
      <c r="AG71" s="78">
        <v>1000</v>
      </c>
      <c r="AH71" s="78"/>
      <c r="AI71" s="78"/>
      <c r="AJ71" s="79"/>
      <c r="AK71" s="79"/>
      <c r="AL71" s="80"/>
      <c r="AM71" s="180"/>
      <c r="AN71" s="179"/>
    </row>
    <row r="72" spans="1:40" x14ac:dyDescent="0.25">
      <c r="A72" s="170"/>
      <c r="B72" s="904"/>
      <c r="C72" s="77" t="s">
        <v>27</v>
      </c>
      <c r="D72" s="78">
        <v>1000</v>
      </c>
      <c r="E72" s="78">
        <f t="shared" si="8"/>
        <v>230</v>
      </c>
      <c r="F72" s="78">
        <v>0</v>
      </c>
      <c r="G72" s="79" t="s">
        <v>38</v>
      </c>
      <c r="H72" s="79" t="s">
        <v>38</v>
      </c>
      <c r="I72" s="80" t="s">
        <v>38</v>
      </c>
      <c r="J72" s="79"/>
      <c r="K72" s="81"/>
      <c r="L72" s="585"/>
      <c r="M72" s="77" t="s">
        <v>27</v>
      </c>
      <c r="N72" s="78">
        <v>1000</v>
      </c>
      <c r="O72" s="78">
        <f t="shared" si="9"/>
        <v>110</v>
      </c>
      <c r="P72" s="78">
        <v>0</v>
      </c>
      <c r="Q72" s="79" t="s">
        <v>38</v>
      </c>
      <c r="R72" s="79" t="s">
        <v>38</v>
      </c>
      <c r="S72" s="80" t="s">
        <v>38</v>
      </c>
      <c r="T72" s="79"/>
      <c r="U72" s="81"/>
      <c r="V72" s="585"/>
      <c r="W72" s="77" t="s">
        <v>27</v>
      </c>
      <c r="X72" s="78">
        <v>1000</v>
      </c>
      <c r="Y72" s="78">
        <v>90</v>
      </c>
      <c r="Z72" s="78">
        <v>0</v>
      </c>
      <c r="AA72" s="79" t="s">
        <v>38</v>
      </c>
      <c r="AB72" s="79" t="s">
        <v>38</v>
      </c>
      <c r="AC72" s="80" t="s">
        <v>38</v>
      </c>
      <c r="AD72" s="558"/>
      <c r="AE72" s="585"/>
      <c r="AF72" s="77" t="s">
        <v>27</v>
      </c>
      <c r="AG72" s="78"/>
      <c r="AH72" s="78"/>
      <c r="AI72" s="78"/>
      <c r="AJ72" s="79"/>
      <c r="AK72" s="79"/>
      <c r="AL72" s="80"/>
      <c r="AM72" s="180"/>
      <c r="AN72" s="179"/>
    </row>
    <row r="73" spans="1:40" x14ac:dyDescent="0.25">
      <c r="A73" s="170"/>
      <c r="B73" s="904"/>
      <c r="C73" s="77" t="s">
        <v>28</v>
      </c>
      <c r="D73" s="78">
        <v>1000</v>
      </c>
      <c r="E73" s="78">
        <f t="shared" si="8"/>
        <v>220</v>
      </c>
      <c r="F73" s="78">
        <v>0</v>
      </c>
      <c r="G73" s="79" t="s">
        <v>38</v>
      </c>
      <c r="H73" s="79" t="s">
        <v>38</v>
      </c>
      <c r="I73" s="80" t="s">
        <v>38</v>
      </c>
      <c r="J73" s="79"/>
      <c r="K73" s="81"/>
      <c r="L73" s="585"/>
      <c r="M73" s="77" t="s">
        <v>28</v>
      </c>
      <c r="N73" s="78">
        <v>1000</v>
      </c>
      <c r="O73" s="78">
        <f t="shared" si="9"/>
        <v>100</v>
      </c>
      <c r="P73" s="78">
        <v>0</v>
      </c>
      <c r="Q73" s="79" t="s">
        <v>38</v>
      </c>
      <c r="R73" s="79" t="s">
        <v>38</v>
      </c>
      <c r="S73" s="80" t="s">
        <v>38</v>
      </c>
      <c r="T73" s="79"/>
      <c r="U73" s="81"/>
      <c r="V73" s="585"/>
      <c r="W73" s="77" t="s">
        <v>28</v>
      </c>
      <c r="X73" s="78">
        <v>1000</v>
      </c>
      <c r="Y73" s="78">
        <v>80</v>
      </c>
      <c r="Z73" s="78">
        <v>0</v>
      </c>
      <c r="AA73" s="79" t="s">
        <v>38</v>
      </c>
      <c r="AB73" s="79" t="s">
        <v>38</v>
      </c>
      <c r="AC73" s="80" t="s">
        <v>38</v>
      </c>
      <c r="AD73" s="558"/>
      <c r="AE73" s="585"/>
      <c r="AF73" s="77" t="s">
        <v>28</v>
      </c>
      <c r="AG73" s="78"/>
      <c r="AH73" s="78"/>
      <c r="AI73" s="78"/>
      <c r="AJ73" s="79"/>
      <c r="AK73" s="79"/>
      <c r="AL73" s="80"/>
      <c r="AM73" s="180"/>
      <c r="AN73" s="179"/>
    </row>
    <row r="74" spans="1:40" x14ac:dyDescent="0.25">
      <c r="A74" s="170"/>
      <c r="B74" s="904"/>
      <c r="C74" s="77" t="s">
        <v>29</v>
      </c>
      <c r="D74" s="78">
        <v>1000</v>
      </c>
      <c r="E74" s="78">
        <f>E75+10</f>
        <v>210</v>
      </c>
      <c r="F74" s="78">
        <v>0</v>
      </c>
      <c r="G74" s="79" t="s">
        <v>38</v>
      </c>
      <c r="H74" s="79" t="s">
        <v>38</v>
      </c>
      <c r="I74" s="80" t="s">
        <v>38</v>
      </c>
      <c r="J74" s="79"/>
      <c r="K74" s="81"/>
      <c r="L74" s="585"/>
      <c r="M74" s="77" t="s">
        <v>29</v>
      </c>
      <c r="N74" s="78">
        <v>1000</v>
      </c>
      <c r="O74" s="78">
        <f>O75+10</f>
        <v>90</v>
      </c>
      <c r="P74" s="78">
        <v>0</v>
      </c>
      <c r="Q74" s="79" t="s">
        <v>38</v>
      </c>
      <c r="R74" s="79" t="s">
        <v>38</v>
      </c>
      <c r="S74" s="80" t="s">
        <v>38</v>
      </c>
      <c r="T74" s="79"/>
      <c r="U74" s="81"/>
      <c r="V74" s="585"/>
      <c r="W74" s="77" t="s">
        <v>29</v>
      </c>
      <c r="X74" s="78">
        <v>1000</v>
      </c>
      <c r="Y74" s="78">
        <v>70</v>
      </c>
      <c r="Z74" s="78">
        <v>0</v>
      </c>
      <c r="AA74" s="79" t="s">
        <v>38</v>
      </c>
      <c r="AB74" s="79" t="s">
        <v>38</v>
      </c>
      <c r="AC74" s="80" t="s">
        <v>38</v>
      </c>
      <c r="AD74" s="558"/>
      <c r="AE74" s="585"/>
      <c r="AF74" s="77" t="s">
        <v>29</v>
      </c>
      <c r="AG74" s="78"/>
      <c r="AH74" s="78"/>
      <c r="AI74" s="78"/>
      <c r="AJ74" s="79"/>
      <c r="AK74" s="79"/>
      <c r="AL74" s="80"/>
      <c r="AM74" s="180"/>
      <c r="AN74" s="179"/>
    </row>
    <row r="75" spans="1:40" x14ac:dyDescent="0.25">
      <c r="A75" s="170"/>
      <c r="B75" s="904"/>
      <c r="C75" s="83" t="s">
        <v>30</v>
      </c>
      <c r="D75" s="84">
        <v>1000</v>
      </c>
      <c r="E75" s="78">
        <f>O64+10</f>
        <v>200</v>
      </c>
      <c r="F75" s="78">
        <v>0</v>
      </c>
      <c r="G75" s="79" t="s">
        <v>38</v>
      </c>
      <c r="H75" s="79" t="s">
        <v>38</v>
      </c>
      <c r="I75" s="80" t="s">
        <v>38</v>
      </c>
      <c r="J75" s="85"/>
      <c r="K75" s="86"/>
      <c r="L75" s="586"/>
      <c r="M75" s="83" t="s">
        <v>30</v>
      </c>
      <c r="N75" s="84">
        <v>1000</v>
      </c>
      <c r="O75" s="78">
        <f>Y64+10</f>
        <v>80</v>
      </c>
      <c r="P75" s="78">
        <v>0</v>
      </c>
      <c r="Q75" s="79" t="s">
        <v>38</v>
      </c>
      <c r="R75" s="79" t="s">
        <v>38</v>
      </c>
      <c r="S75" s="80" t="s">
        <v>38</v>
      </c>
      <c r="T75" s="79"/>
      <c r="U75" s="81"/>
      <c r="V75" s="586"/>
      <c r="W75" s="83" t="s">
        <v>30</v>
      </c>
      <c r="X75" s="78">
        <v>1000</v>
      </c>
      <c r="Y75" s="78">
        <v>60</v>
      </c>
      <c r="Z75" s="78">
        <v>0</v>
      </c>
      <c r="AA75" s="79" t="s">
        <v>38</v>
      </c>
      <c r="AB75" s="79" t="s">
        <v>38</v>
      </c>
      <c r="AC75" s="80" t="s">
        <v>38</v>
      </c>
      <c r="AD75" s="558"/>
      <c r="AE75" s="586"/>
      <c r="AF75" s="83" t="s">
        <v>30</v>
      </c>
      <c r="AG75" s="84"/>
      <c r="AH75" s="78"/>
      <c r="AI75" s="78"/>
      <c r="AJ75" s="79"/>
      <c r="AK75" s="79"/>
      <c r="AL75" s="80"/>
      <c r="AM75" s="181"/>
      <c r="AN75" s="182"/>
    </row>
    <row r="76" spans="1:40" ht="21" x14ac:dyDescent="0.25">
      <c r="A76" s="171"/>
      <c r="B76" s="905"/>
      <c r="C76" s="89"/>
      <c r="D76" s="90">
        <f>SUM(D64:D75)</f>
        <v>12000</v>
      </c>
      <c r="E76" s="90">
        <f>SUM(E64:E75)</f>
        <v>3060</v>
      </c>
      <c r="F76" s="90">
        <f>SUM(F64:F75)</f>
        <v>0</v>
      </c>
      <c r="G76" s="91"/>
      <c r="H76" s="91"/>
      <c r="I76" s="92"/>
      <c r="J76" s="91"/>
      <c r="K76" s="93"/>
      <c r="L76" s="587"/>
      <c r="M76" s="89"/>
      <c r="N76" s="90">
        <f>SUM(N63:N75)</f>
        <v>24000</v>
      </c>
      <c r="O76" s="90">
        <f>SUM(O63:O75)</f>
        <v>4680</v>
      </c>
      <c r="P76" s="90">
        <f>SUM(P63:P75)</f>
        <v>0</v>
      </c>
      <c r="Q76" s="91"/>
      <c r="R76" s="91"/>
      <c r="S76" s="91"/>
      <c r="T76" s="91"/>
      <c r="U76" s="93"/>
      <c r="V76" s="587"/>
      <c r="W76" s="89"/>
      <c r="X76" s="90">
        <f>SUM(X63:X75)</f>
        <v>36000</v>
      </c>
      <c r="Y76" s="90">
        <f>SUM(Y63:Y75)</f>
        <v>5260</v>
      </c>
      <c r="Z76" s="90">
        <f>SUM(Z63:Z75)</f>
        <v>36960</v>
      </c>
      <c r="AA76" s="91"/>
      <c r="AB76" s="91"/>
      <c r="AC76" s="91"/>
      <c r="AD76" s="91"/>
      <c r="AE76" s="587"/>
      <c r="AF76" s="89"/>
      <c r="AG76" s="90">
        <f>SUM(AG63:AG75)</f>
        <v>44000</v>
      </c>
      <c r="AH76" s="90">
        <f>SUM(AH63:AH75)</f>
        <v>5540</v>
      </c>
      <c r="AI76" s="90">
        <f>SUM(AI63:AI75)</f>
        <v>36960</v>
      </c>
      <c r="AJ76" s="91"/>
      <c r="AK76" s="91"/>
      <c r="AL76" s="91"/>
      <c r="AM76" s="90"/>
      <c r="AN76" s="91"/>
    </row>
    <row r="77" spans="1:40" x14ac:dyDescent="0.25">
      <c r="A77" s="168"/>
      <c r="B77" s="106"/>
      <c r="C77" s="65"/>
      <c r="D77" s="66"/>
      <c r="E77" s="66"/>
      <c r="F77" s="66"/>
      <c r="G77" s="67"/>
      <c r="H77" s="67"/>
      <c r="I77" s="68"/>
      <c r="J77" s="67"/>
      <c r="K77" s="67"/>
      <c r="L77" s="588"/>
      <c r="M77" s="67"/>
      <c r="N77" s="66"/>
      <c r="O77" s="66"/>
      <c r="P77" s="66"/>
      <c r="Q77" s="67"/>
      <c r="R77" s="67"/>
      <c r="S77" s="67"/>
      <c r="T77" s="67"/>
      <c r="U77" s="67"/>
      <c r="V77" s="588"/>
      <c r="W77" s="67"/>
      <c r="X77" s="66"/>
      <c r="Y77" s="66"/>
      <c r="Z77" s="66"/>
      <c r="AA77" s="67"/>
      <c r="AB77" s="67"/>
      <c r="AC77" s="67"/>
      <c r="AD77" s="67"/>
      <c r="AE77" s="588"/>
      <c r="AF77" s="67"/>
      <c r="AG77" s="66"/>
      <c r="AH77" s="66"/>
      <c r="AI77" s="66"/>
      <c r="AJ77" s="67"/>
      <c r="AK77" s="67"/>
      <c r="AL77" s="67"/>
      <c r="AM77" s="777"/>
      <c r="AN77" s="123"/>
    </row>
    <row r="78" spans="1:40" ht="21" x14ac:dyDescent="0.25">
      <c r="A78" s="168"/>
      <c r="B78" s="107"/>
      <c r="C78" s="70"/>
      <c r="D78" s="71"/>
      <c r="E78" s="72"/>
      <c r="F78" s="73"/>
      <c r="G78" s="72"/>
      <c r="H78" s="73"/>
      <c r="I78" s="73"/>
      <c r="J78" s="73"/>
      <c r="K78" s="74"/>
      <c r="L78" s="584"/>
      <c r="M78" s="75" t="s">
        <v>42</v>
      </c>
      <c r="N78" s="76">
        <f>D91</f>
        <v>12000</v>
      </c>
      <c r="O78" s="76">
        <f>E91</f>
        <v>50</v>
      </c>
      <c r="P78" s="76">
        <f>F91</f>
        <v>11000</v>
      </c>
      <c r="Q78" s="72"/>
      <c r="R78" s="73"/>
      <c r="S78" s="73"/>
      <c r="T78" s="73"/>
      <c r="U78" s="74"/>
      <c r="V78" s="584"/>
      <c r="W78" s="75" t="s">
        <v>42</v>
      </c>
      <c r="X78" s="76">
        <f>N91</f>
        <v>24000</v>
      </c>
      <c r="Y78" s="76">
        <f>O91</f>
        <v>210</v>
      </c>
      <c r="Z78" s="76">
        <f>P91</f>
        <v>23010</v>
      </c>
      <c r="AA78" s="72"/>
      <c r="AB78" s="73"/>
      <c r="AC78" s="73"/>
      <c r="AD78" s="73"/>
      <c r="AE78" s="584"/>
      <c r="AF78" s="75" t="s">
        <v>42</v>
      </c>
      <c r="AG78" s="76">
        <f>X91</f>
        <v>36000</v>
      </c>
      <c r="AH78" s="76">
        <f>Y91</f>
        <v>260</v>
      </c>
      <c r="AI78" s="76">
        <f>Z91</f>
        <v>36280</v>
      </c>
      <c r="AJ78" s="72"/>
      <c r="AK78" s="73"/>
      <c r="AL78" s="73"/>
      <c r="AM78" s="776" t="s">
        <v>221</v>
      </c>
      <c r="AN78" s="183" t="s">
        <v>36</v>
      </c>
    </row>
    <row r="79" spans="1:40" ht="30" x14ac:dyDescent="0.25">
      <c r="A79" s="169" t="s">
        <v>152</v>
      </c>
      <c r="B79" s="105">
        <v>70</v>
      </c>
      <c r="C79" s="77" t="s">
        <v>19</v>
      </c>
      <c r="D79" s="78">
        <v>1000</v>
      </c>
      <c r="E79" s="78">
        <v>10</v>
      </c>
      <c r="F79" s="78">
        <v>0</v>
      </c>
      <c r="G79" s="79" t="s">
        <v>38</v>
      </c>
      <c r="H79" s="79" t="s">
        <v>38</v>
      </c>
      <c r="I79" s="80" t="s">
        <v>38</v>
      </c>
      <c r="J79" s="79"/>
      <c r="K79" s="81"/>
      <c r="L79" s="585"/>
      <c r="M79" s="77" t="s">
        <v>19</v>
      </c>
      <c r="N79" s="78">
        <v>1000</v>
      </c>
      <c r="O79" s="78">
        <v>0</v>
      </c>
      <c r="P79" s="78">
        <v>3000</v>
      </c>
      <c r="Q79" s="79" t="s">
        <v>38</v>
      </c>
      <c r="R79" s="79">
        <v>750</v>
      </c>
      <c r="S79" s="80">
        <v>44205</v>
      </c>
      <c r="T79" s="101" t="s">
        <v>905</v>
      </c>
      <c r="U79" s="81"/>
      <c r="V79" s="585"/>
      <c r="W79" s="77" t="s">
        <v>19</v>
      </c>
      <c r="X79" s="78">
        <v>1000</v>
      </c>
      <c r="Y79" s="78">
        <v>10</v>
      </c>
      <c r="Z79" s="78">
        <v>0</v>
      </c>
      <c r="AA79" s="79" t="s">
        <v>38</v>
      </c>
      <c r="AB79" s="79" t="s">
        <v>38</v>
      </c>
      <c r="AC79" s="80" t="s">
        <v>38</v>
      </c>
      <c r="AD79" s="651"/>
      <c r="AE79" s="585"/>
      <c r="AF79" s="77" t="s">
        <v>19</v>
      </c>
      <c r="AG79" s="78">
        <v>1000</v>
      </c>
      <c r="AH79" s="78">
        <f>AH80+10</f>
        <v>20</v>
      </c>
      <c r="AI79" s="78"/>
      <c r="AJ79" s="79"/>
      <c r="AK79" s="79"/>
      <c r="AL79" s="80"/>
      <c r="AM79" s="177">
        <f>AG91+AH91-AI91</f>
        <v>2010</v>
      </c>
      <c r="AN79" s="178" t="s">
        <v>1028</v>
      </c>
    </row>
    <row r="80" spans="1:40" ht="30" customHeight="1" x14ac:dyDescent="0.25">
      <c r="A80" s="170"/>
      <c r="B80" s="904" t="s">
        <v>289</v>
      </c>
      <c r="C80" s="77" t="s">
        <v>20</v>
      </c>
      <c r="D80" s="78">
        <v>1000</v>
      </c>
      <c r="E80" s="78">
        <v>0</v>
      </c>
      <c r="F80" s="78">
        <v>2000</v>
      </c>
      <c r="G80" s="79" t="s">
        <v>38</v>
      </c>
      <c r="H80" s="79">
        <v>101</v>
      </c>
      <c r="I80" s="80">
        <v>43889</v>
      </c>
      <c r="J80" s="79" t="s">
        <v>801</v>
      </c>
      <c r="K80" s="81"/>
      <c r="L80" s="585"/>
      <c r="M80" s="77" t="s">
        <v>20</v>
      </c>
      <c r="N80" s="78">
        <v>1000</v>
      </c>
      <c r="O80" s="78">
        <v>0</v>
      </c>
      <c r="P80" s="78">
        <v>0</v>
      </c>
      <c r="Q80" s="79" t="s">
        <v>38</v>
      </c>
      <c r="R80" s="79" t="s">
        <v>38</v>
      </c>
      <c r="S80" s="80" t="s">
        <v>38</v>
      </c>
      <c r="T80" s="79"/>
      <c r="U80" s="81"/>
      <c r="V80" s="585"/>
      <c r="W80" s="77" t="s">
        <v>20</v>
      </c>
      <c r="X80" s="78">
        <v>1000</v>
      </c>
      <c r="Y80" s="78">
        <v>0</v>
      </c>
      <c r="Z80" s="78">
        <v>2000</v>
      </c>
      <c r="AA80" s="79" t="s">
        <v>38</v>
      </c>
      <c r="AB80" s="79">
        <v>2079</v>
      </c>
      <c r="AC80" s="80">
        <v>44612</v>
      </c>
      <c r="AD80" s="288" t="s">
        <v>907</v>
      </c>
      <c r="AE80" s="585"/>
      <c r="AF80" s="77" t="s">
        <v>20</v>
      </c>
      <c r="AG80" s="78">
        <v>1000</v>
      </c>
      <c r="AH80" s="78">
        <f>AH81+10</f>
        <v>10</v>
      </c>
      <c r="AI80" s="78"/>
      <c r="AJ80" s="79"/>
      <c r="AK80" s="79"/>
      <c r="AL80" s="80"/>
      <c r="AM80" s="520"/>
      <c r="AN80" s="179"/>
    </row>
    <row r="81" spans="1:40" x14ac:dyDescent="0.25">
      <c r="A81" s="170"/>
      <c r="B81" s="904"/>
      <c r="C81" s="77" t="s">
        <v>21</v>
      </c>
      <c r="D81" s="78">
        <v>1000</v>
      </c>
      <c r="E81" s="78">
        <v>0</v>
      </c>
      <c r="F81" s="48">
        <v>0</v>
      </c>
      <c r="G81" s="79" t="s">
        <v>38</v>
      </c>
      <c r="H81" s="79" t="s">
        <v>38</v>
      </c>
      <c r="I81" s="80" t="s">
        <v>38</v>
      </c>
      <c r="J81" s="79"/>
      <c r="K81" s="81"/>
      <c r="L81" s="585"/>
      <c r="M81" s="77" t="s">
        <v>21</v>
      </c>
      <c r="N81" s="78">
        <v>1000</v>
      </c>
      <c r="O81" s="78">
        <v>0</v>
      </c>
      <c r="P81" s="78">
        <v>0</v>
      </c>
      <c r="Q81" s="79" t="s">
        <v>38</v>
      </c>
      <c r="R81" s="79" t="s">
        <v>38</v>
      </c>
      <c r="S81" s="80" t="s">
        <v>38</v>
      </c>
      <c r="T81" s="79"/>
      <c r="U81" s="81"/>
      <c r="V81" s="585"/>
      <c r="W81" s="77" t="s">
        <v>21</v>
      </c>
      <c r="X81" s="78">
        <v>1000</v>
      </c>
      <c r="Y81" s="78">
        <v>0</v>
      </c>
      <c r="Z81" s="78">
        <v>3000</v>
      </c>
      <c r="AA81" s="79" t="s">
        <v>38</v>
      </c>
      <c r="AB81" s="79">
        <v>2187</v>
      </c>
      <c r="AC81" s="80">
        <v>44650</v>
      </c>
      <c r="AD81" s="208" t="s">
        <v>908</v>
      </c>
      <c r="AE81" s="585"/>
      <c r="AF81" s="77" t="s">
        <v>21</v>
      </c>
      <c r="AG81" s="78">
        <v>1000</v>
      </c>
      <c r="AH81" s="78">
        <v>0</v>
      </c>
      <c r="AI81" s="78">
        <v>6010</v>
      </c>
      <c r="AJ81" s="79" t="s">
        <v>44</v>
      </c>
      <c r="AK81" s="79">
        <v>3517</v>
      </c>
      <c r="AL81" s="80">
        <v>45005</v>
      </c>
      <c r="AM81" s="277"/>
      <c r="AN81" s="179"/>
    </row>
    <row r="82" spans="1:40" ht="26.25" x14ac:dyDescent="0.25">
      <c r="A82" s="170"/>
      <c r="B82" s="904"/>
      <c r="C82" s="77" t="s">
        <v>22</v>
      </c>
      <c r="D82" s="78">
        <v>1000</v>
      </c>
      <c r="E82" s="78">
        <f>E83+10</f>
        <v>20</v>
      </c>
      <c r="F82" s="78">
        <v>0</v>
      </c>
      <c r="G82" s="79" t="s">
        <v>38</v>
      </c>
      <c r="H82" s="79" t="s">
        <v>38</v>
      </c>
      <c r="I82" s="80" t="s">
        <v>38</v>
      </c>
      <c r="J82" s="79"/>
      <c r="K82" s="81"/>
      <c r="L82" s="585"/>
      <c r="M82" s="77" t="s">
        <v>22</v>
      </c>
      <c r="N82" s="78">
        <v>1000</v>
      </c>
      <c r="O82" s="78">
        <f>O83+10</f>
        <v>50</v>
      </c>
      <c r="P82" s="78">
        <v>0</v>
      </c>
      <c r="Q82" s="79" t="s">
        <v>38</v>
      </c>
      <c r="R82" s="79" t="s">
        <v>38</v>
      </c>
      <c r="S82" s="80" t="s">
        <v>38</v>
      </c>
      <c r="T82" s="79"/>
      <c r="U82" s="81"/>
      <c r="V82" s="585"/>
      <c r="W82" s="77" t="s">
        <v>22</v>
      </c>
      <c r="X82" s="78">
        <v>1000</v>
      </c>
      <c r="Y82" s="78">
        <v>0</v>
      </c>
      <c r="Z82" s="78">
        <v>0</v>
      </c>
      <c r="AA82" s="79" t="s">
        <v>38</v>
      </c>
      <c r="AB82" s="79" t="s">
        <v>38</v>
      </c>
      <c r="AC82" s="80" t="s">
        <v>38</v>
      </c>
      <c r="AD82" s="208"/>
      <c r="AE82" s="585"/>
      <c r="AF82" s="77" t="s">
        <v>22</v>
      </c>
      <c r="AG82" s="78">
        <v>1000</v>
      </c>
      <c r="AH82" s="78"/>
      <c r="AI82" s="78"/>
      <c r="AJ82" s="79"/>
      <c r="AK82" s="79"/>
      <c r="AL82" s="80"/>
      <c r="AM82" s="909">
        <v>2000</v>
      </c>
      <c r="AN82" s="179" t="s">
        <v>1018</v>
      </c>
    </row>
    <row r="83" spans="1:40" x14ac:dyDescent="0.25">
      <c r="A83" s="170"/>
      <c r="B83" s="904"/>
      <c r="C83" s="77" t="s">
        <v>23</v>
      </c>
      <c r="D83" s="78">
        <v>1000</v>
      </c>
      <c r="E83" s="78">
        <f>E84+10</f>
        <v>10</v>
      </c>
      <c r="F83" s="78">
        <v>0</v>
      </c>
      <c r="G83" s="79" t="s">
        <v>38</v>
      </c>
      <c r="H83" s="79" t="s">
        <v>38</v>
      </c>
      <c r="I83" s="80" t="s">
        <v>38</v>
      </c>
      <c r="J83" s="79"/>
      <c r="K83" s="81"/>
      <c r="L83" s="585"/>
      <c r="M83" s="77" t="s">
        <v>23</v>
      </c>
      <c r="N83" s="78">
        <v>1000</v>
      </c>
      <c r="O83" s="78">
        <f>O84+10</f>
        <v>40</v>
      </c>
      <c r="P83" s="78">
        <v>0</v>
      </c>
      <c r="Q83" s="79" t="s">
        <v>38</v>
      </c>
      <c r="R83" s="79" t="s">
        <v>38</v>
      </c>
      <c r="S83" s="80" t="s">
        <v>38</v>
      </c>
      <c r="T83" s="79"/>
      <c r="U83" s="81"/>
      <c r="V83" s="585"/>
      <c r="W83" s="77" t="s">
        <v>23</v>
      </c>
      <c r="X83" s="78">
        <v>1000</v>
      </c>
      <c r="Y83" s="78">
        <v>10</v>
      </c>
      <c r="Z83" s="78">
        <v>0</v>
      </c>
      <c r="AA83" s="79" t="s">
        <v>38</v>
      </c>
      <c r="AB83" s="79" t="s">
        <v>38</v>
      </c>
      <c r="AC83" s="80" t="s">
        <v>38</v>
      </c>
      <c r="AD83" s="208"/>
      <c r="AE83" s="585"/>
      <c r="AF83" s="77" t="s">
        <v>23</v>
      </c>
      <c r="AG83" s="78">
        <v>1000</v>
      </c>
      <c r="AH83" s="78"/>
      <c r="AI83" s="78"/>
      <c r="AJ83" s="79"/>
      <c r="AK83" s="79"/>
      <c r="AL83" s="80"/>
      <c r="AM83" s="277">
        <v>10</v>
      </c>
      <c r="AN83" s="179" t="s">
        <v>1047</v>
      </c>
    </row>
    <row r="84" spans="1:40" x14ac:dyDescent="0.25">
      <c r="A84" s="170"/>
      <c r="B84" s="904"/>
      <c r="C84" s="77" t="s">
        <v>24</v>
      </c>
      <c r="D84" s="78">
        <v>1000</v>
      </c>
      <c r="E84" s="78">
        <v>0</v>
      </c>
      <c r="F84" s="78">
        <v>5000</v>
      </c>
      <c r="G84" s="79" t="s">
        <v>38</v>
      </c>
      <c r="H84" s="79">
        <v>267</v>
      </c>
      <c r="I84" s="80">
        <v>43986</v>
      </c>
      <c r="J84" s="79" t="s">
        <v>807</v>
      </c>
      <c r="K84" s="81"/>
      <c r="L84" s="585"/>
      <c r="M84" s="77" t="s">
        <v>24</v>
      </c>
      <c r="N84" s="78">
        <v>1000</v>
      </c>
      <c r="O84" s="78">
        <f>O85+10</f>
        <v>30</v>
      </c>
      <c r="P84" s="78">
        <v>0</v>
      </c>
      <c r="Q84" s="79" t="s">
        <v>38</v>
      </c>
      <c r="R84" s="79" t="s">
        <v>38</v>
      </c>
      <c r="S84" s="80" t="s">
        <v>38</v>
      </c>
      <c r="T84" s="79"/>
      <c r="U84" s="81"/>
      <c r="V84" s="585"/>
      <c r="W84" s="77" t="s">
        <v>24</v>
      </c>
      <c r="X84" s="78">
        <v>1000</v>
      </c>
      <c r="Y84" s="78">
        <v>0</v>
      </c>
      <c r="Z84" s="78">
        <v>0</v>
      </c>
      <c r="AA84" s="79" t="s">
        <v>38</v>
      </c>
      <c r="AB84" s="79" t="s">
        <v>38</v>
      </c>
      <c r="AC84" s="80" t="s">
        <v>38</v>
      </c>
      <c r="AD84" s="277"/>
      <c r="AE84" s="585"/>
      <c r="AF84" s="77" t="s">
        <v>24</v>
      </c>
      <c r="AG84" s="78">
        <v>1000</v>
      </c>
      <c r="AH84" s="78"/>
      <c r="AI84" s="78"/>
      <c r="AJ84" s="79"/>
      <c r="AK84" s="79"/>
      <c r="AL84" s="80"/>
      <c r="AM84" s="277"/>
      <c r="AN84" s="179"/>
    </row>
    <row r="85" spans="1:40" x14ac:dyDescent="0.25">
      <c r="A85" s="170"/>
      <c r="B85" s="904"/>
      <c r="C85" s="77" t="s">
        <v>25</v>
      </c>
      <c r="D85" s="78">
        <v>1000</v>
      </c>
      <c r="E85" s="78">
        <v>0</v>
      </c>
      <c r="F85" s="78">
        <v>0</v>
      </c>
      <c r="G85" s="79" t="s">
        <v>38</v>
      </c>
      <c r="H85" s="79" t="s">
        <v>38</v>
      </c>
      <c r="I85" s="80" t="s">
        <v>38</v>
      </c>
      <c r="J85" s="79"/>
      <c r="K85" s="81"/>
      <c r="L85" s="585"/>
      <c r="M85" s="77" t="s">
        <v>25</v>
      </c>
      <c r="N85" s="78">
        <v>1000</v>
      </c>
      <c r="O85" s="78">
        <f>O86+10</f>
        <v>20</v>
      </c>
      <c r="P85" s="78">
        <v>0</v>
      </c>
      <c r="Q85" s="79" t="s">
        <v>38</v>
      </c>
      <c r="R85" s="79" t="s">
        <v>38</v>
      </c>
      <c r="S85" s="80" t="s">
        <v>38</v>
      </c>
      <c r="T85" s="79"/>
      <c r="U85" s="81"/>
      <c r="V85" s="585"/>
      <c r="W85" s="77" t="s">
        <v>25</v>
      </c>
      <c r="X85" s="78">
        <v>1000</v>
      </c>
      <c r="Y85" s="78">
        <v>0</v>
      </c>
      <c r="Z85" s="78">
        <v>3010</v>
      </c>
      <c r="AA85" s="79" t="s">
        <v>44</v>
      </c>
      <c r="AB85" s="79">
        <v>2476</v>
      </c>
      <c r="AC85" s="80">
        <v>44744</v>
      </c>
      <c r="AD85" s="208" t="s">
        <v>909</v>
      </c>
      <c r="AE85" s="585"/>
      <c r="AF85" s="77" t="s">
        <v>25</v>
      </c>
      <c r="AG85" s="78">
        <v>1000</v>
      </c>
      <c r="AH85" s="78">
        <v>10</v>
      </c>
      <c r="AI85" s="78"/>
      <c r="AJ85" s="79"/>
      <c r="AK85" s="79"/>
      <c r="AL85" s="80"/>
      <c r="AM85" s="277"/>
      <c r="AN85" s="179"/>
    </row>
    <row r="86" spans="1:40" x14ac:dyDescent="0.25">
      <c r="A86" s="170"/>
      <c r="B86" s="904"/>
      <c r="C86" s="77" t="s">
        <v>26</v>
      </c>
      <c r="D86" s="78">
        <v>1000</v>
      </c>
      <c r="E86" s="78">
        <v>0</v>
      </c>
      <c r="F86" s="78">
        <v>0</v>
      </c>
      <c r="G86" s="79" t="s">
        <v>38</v>
      </c>
      <c r="H86" s="79" t="s">
        <v>38</v>
      </c>
      <c r="I86" s="80" t="s">
        <v>38</v>
      </c>
      <c r="J86" s="79"/>
      <c r="K86" s="81"/>
      <c r="L86" s="585"/>
      <c r="M86" s="77" t="s">
        <v>26</v>
      </c>
      <c r="N86" s="78">
        <v>1000</v>
      </c>
      <c r="O86" s="78">
        <f>O87+10</f>
        <v>10</v>
      </c>
      <c r="P86" s="78">
        <v>0</v>
      </c>
      <c r="Q86" s="79" t="s">
        <v>38</v>
      </c>
      <c r="R86" s="79" t="s">
        <v>38</v>
      </c>
      <c r="S86" s="80" t="s">
        <v>38</v>
      </c>
      <c r="T86" s="79"/>
      <c r="U86" s="81"/>
      <c r="V86" s="585"/>
      <c r="W86" s="77" t="s">
        <v>26</v>
      </c>
      <c r="X86" s="78">
        <v>1000</v>
      </c>
      <c r="Y86" s="78">
        <f>Y87+10</f>
        <v>20</v>
      </c>
      <c r="Z86" s="78">
        <v>0</v>
      </c>
      <c r="AA86" s="79" t="s">
        <v>38</v>
      </c>
      <c r="AB86" s="79" t="s">
        <v>38</v>
      </c>
      <c r="AC86" s="80" t="s">
        <v>38</v>
      </c>
      <c r="AD86" s="208"/>
      <c r="AE86" s="585"/>
      <c r="AF86" s="77" t="s">
        <v>26</v>
      </c>
      <c r="AG86" s="78">
        <v>1000</v>
      </c>
      <c r="AH86" s="78"/>
      <c r="AI86" s="78"/>
      <c r="AJ86" s="79"/>
      <c r="AK86" s="79"/>
      <c r="AL86" s="80"/>
      <c r="AM86" s="277"/>
      <c r="AN86" s="179"/>
    </row>
    <row r="87" spans="1:40" x14ac:dyDescent="0.25">
      <c r="A87" s="170"/>
      <c r="B87" s="904"/>
      <c r="C87" s="77" t="s">
        <v>27</v>
      </c>
      <c r="D87" s="78">
        <v>1000</v>
      </c>
      <c r="E87" s="78">
        <v>10</v>
      </c>
      <c r="F87" s="78">
        <v>0</v>
      </c>
      <c r="G87" s="79" t="s">
        <v>38</v>
      </c>
      <c r="H87" s="79" t="s">
        <v>38</v>
      </c>
      <c r="I87" s="80" t="s">
        <v>38</v>
      </c>
      <c r="J87" s="79"/>
      <c r="K87" s="81"/>
      <c r="L87" s="585"/>
      <c r="M87" s="77" t="s">
        <v>27</v>
      </c>
      <c r="N87" s="78">
        <v>1000</v>
      </c>
      <c r="O87" s="78">
        <v>0</v>
      </c>
      <c r="P87" s="78">
        <v>6000</v>
      </c>
      <c r="Q87" s="79" t="s">
        <v>38</v>
      </c>
      <c r="R87" s="79">
        <v>1295</v>
      </c>
      <c r="S87" s="80">
        <v>44452</v>
      </c>
      <c r="T87" s="79" t="s">
        <v>906</v>
      </c>
      <c r="U87" s="81"/>
      <c r="V87" s="585"/>
      <c r="W87" s="77" t="s">
        <v>27</v>
      </c>
      <c r="X87" s="78">
        <v>1000</v>
      </c>
      <c r="Y87" s="78">
        <f>Y88+10</f>
        <v>10</v>
      </c>
      <c r="Z87" s="78">
        <v>0</v>
      </c>
      <c r="AA87" s="79" t="s">
        <v>38</v>
      </c>
      <c r="AB87" s="79" t="s">
        <v>38</v>
      </c>
      <c r="AC87" s="80" t="s">
        <v>38</v>
      </c>
      <c r="AD87" s="558"/>
      <c r="AE87" s="585"/>
      <c r="AF87" s="77" t="s">
        <v>27</v>
      </c>
      <c r="AG87" s="78"/>
      <c r="AH87" s="78"/>
      <c r="AI87" s="78"/>
      <c r="AJ87" s="79"/>
      <c r="AK87" s="79"/>
      <c r="AL87" s="80"/>
      <c r="AM87" s="277"/>
      <c r="AN87" s="179"/>
    </row>
    <row r="88" spans="1:40" x14ac:dyDescent="0.25">
      <c r="A88" s="170"/>
      <c r="B88" s="904"/>
      <c r="C88" s="77" t="s">
        <v>28</v>
      </c>
      <c r="D88" s="78">
        <v>1000</v>
      </c>
      <c r="E88" s="78">
        <v>0</v>
      </c>
      <c r="F88" s="78">
        <v>4000</v>
      </c>
      <c r="G88" s="79" t="s">
        <v>38</v>
      </c>
      <c r="H88" s="79">
        <v>533</v>
      </c>
      <c r="I88" s="80">
        <v>44112</v>
      </c>
      <c r="J88" s="79" t="s">
        <v>904</v>
      </c>
      <c r="K88" s="81"/>
      <c r="L88" s="585"/>
      <c r="M88" s="77" t="s">
        <v>28</v>
      </c>
      <c r="N88" s="78">
        <v>1000</v>
      </c>
      <c r="O88" s="78">
        <v>10</v>
      </c>
      <c r="P88" s="78">
        <v>0</v>
      </c>
      <c r="Q88" s="79" t="s">
        <v>38</v>
      </c>
      <c r="R88" s="79" t="s">
        <v>38</v>
      </c>
      <c r="S88" s="80" t="s">
        <v>38</v>
      </c>
      <c r="T88" s="79"/>
      <c r="U88" s="81"/>
      <c r="V88" s="585"/>
      <c r="W88" s="77" t="s">
        <v>28</v>
      </c>
      <c r="X88" s="78">
        <v>1000</v>
      </c>
      <c r="Y88" s="78">
        <v>0</v>
      </c>
      <c r="Z88" s="78">
        <v>5260</v>
      </c>
      <c r="AA88" s="79" t="s">
        <v>923</v>
      </c>
      <c r="AB88" s="79">
        <v>2951</v>
      </c>
      <c r="AC88" s="80">
        <v>44849</v>
      </c>
      <c r="AD88" s="558"/>
      <c r="AE88" s="585"/>
      <c r="AF88" s="77" t="s">
        <v>28</v>
      </c>
      <c r="AG88" s="78"/>
      <c r="AH88" s="78"/>
      <c r="AI88" s="78"/>
      <c r="AJ88" s="79"/>
      <c r="AK88" s="79"/>
      <c r="AL88" s="80"/>
      <c r="AM88" s="277"/>
      <c r="AN88" s="179"/>
    </row>
    <row r="89" spans="1:40" x14ac:dyDescent="0.25">
      <c r="A89" s="170"/>
      <c r="B89" s="904"/>
      <c r="C89" s="77" t="s">
        <v>29</v>
      </c>
      <c r="D89" s="78">
        <v>1000</v>
      </c>
      <c r="E89" s="78">
        <v>0</v>
      </c>
      <c r="F89" s="78">
        <v>0</v>
      </c>
      <c r="G89" s="79" t="s">
        <v>38</v>
      </c>
      <c r="H89" s="79" t="s">
        <v>38</v>
      </c>
      <c r="I89" s="80" t="s">
        <v>38</v>
      </c>
      <c r="J89" s="79"/>
      <c r="K89" s="81"/>
      <c r="L89" s="585"/>
      <c r="M89" s="77" t="s">
        <v>29</v>
      </c>
      <c r="N89" s="78">
        <v>1000</v>
      </c>
      <c r="O89" s="78">
        <v>0</v>
      </c>
      <c r="P89" s="78">
        <v>3010</v>
      </c>
      <c r="Q89" s="79" t="s">
        <v>38</v>
      </c>
      <c r="R89" s="79">
        <v>1538</v>
      </c>
      <c r="S89" s="80">
        <v>44511</v>
      </c>
      <c r="T89" s="79" t="s">
        <v>821</v>
      </c>
      <c r="U89" s="81"/>
      <c r="V89" s="585"/>
      <c r="W89" s="77" t="s">
        <v>29</v>
      </c>
      <c r="X89" s="78">
        <v>1000</v>
      </c>
      <c r="Y89" s="78">
        <v>0</v>
      </c>
      <c r="Z89" s="78">
        <v>0</v>
      </c>
      <c r="AA89" s="79" t="s">
        <v>38</v>
      </c>
      <c r="AB89" s="79" t="s">
        <v>38</v>
      </c>
      <c r="AC89" s="80" t="s">
        <v>38</v>
      </c>
      <c r="AD89" s="558"/>
      <c r="AE89" s="585"/>
      <c r="AF89" s="77" t="s">
        <v>29</v>
      </c>
      <c r="AG89" s="78"/>
      <c r="AH89" s="78"/>
      <c r="AI89" s="78"/>
      <c r="AJ89" s="79"/>
      <c r="AK89" s="79"/>
      <c r="AL89" s="80"/>
      <c r="AM89" s="277"/>
      <c r="AN89" s="179"/>
    </row>
    <row r="90" spans="1:40" x14ac:dyDescent="0.25">
      <c r="A90" s="170"/>
      <c r="B90" s="904"/>
      <c r="C90" s="83" t="s">
        <v>30</v>
      </c>
      <c r="D90" s="84">
        <v>1000</v>
      </c>
      <c r="E90" s="78">
        <v>0</v>
      </c>
      <c r="F90" s="78">
        <v>0</v>
      </c>
      <c r="G90" s="79" t="s">
        <v>38</v>
      </c>
      <c r="H90" s="79" t="s">
        <v>38</v>
      </c>
      <c r="I90" s="80" t="s">
        <v>38</v>
      </c>
      <c r="J90" s="85"/>
      <c r="K90" s="86"/>
      <c r="L90" s="586"/>
      <c r="M90" s="83" t="s">
        <v>30</v>
      </c>
      <c r="N90" s="84">
        <v>1000</v>
      </c>
      <c r="O90" s="78">
        <v>0</v>
      </c>
      <c r="P90" s="78">
        <v>0</v>
      </c>
      <c r="Q90" s="79" t="s">
        <v>38</v>
      </c>
      <c r="R90" s="79" t="s">
        <v>38</v>
      </c>
      <c r="S90" s="80" t="s">
        <v>38</v>
      </c>
      <c r="T90" s="79"/>
      <c r="U90" s="81"/>
      <c r="V90" s="586"/>
      <c r="W90" s="83" t="s">
        <v>30</v>
      </c>
      <c r="X90" s="78">
        <v>1000</v>
      </c>
      <c r="Y90" s="78">
        <v>0</v>
      </c>
      <c r="Z90" s="78">
        <v>0</v>
      </c>
      <c r="AA90" s="79" t="s">
        <v>38</v>
      </c>
      <c r="AB90" s="79" t="s">
        <v>38</v>
      </c>
      <c r="AC90" s="80" t="s">
        <v>38</v>
      </c>
      <c r="AD90" s="558"/>
      <c r="AE90" s="586"/>
      <c r="AF90" s="83" t="s">
        <v>30</v>
      </c>
      <c r="AG90" s="78"/>
      <c r="AH90" s="78"/>
      <c r="AI90" s="78"/>
      <c r="AJ90" s="79"/>
      <c r="AK90" s="79"/>
      <c r="AL90" s="80"/>
      <c r="AM90" s="234"/>
      <c r="AN90" s="182"/>
    </row>
    <row r="91" spans="1:40" ht="21" x14ac:dyDescent="0.25">
      <c r="A91" s="171"/>
      <c r="B91" s="905"/>
      <c r="C91" s="89"/>
      <c r="D91" s="90">
        <f>SUM(D79:D90)</f>
        <v>12000</v>
      </c>
      <c r="E91" s="90">
        <f>SUM(E79:E90)</f>
        <v>50</v>
      </c>
      <c r="F91" s="90">
        <f>SUM(F79:F90)</f>
        <v>11000</v>
      </c>
      <c r="G91" s="91"/>
      <c r="H91" s="91"/>
      <c r="I91" s="92"/>
      <c r="J91" s="91"/>
      <c r="K91" s="93"/>
      <c r="L91" s="587"/>
      <c r="M91" s="89"/>
      <c r="N91" s="90">
        <f>SUM(N78:N90)</f>
        <v>24000</v>
      </c>
      <c r="O91" s="90">
        <f>SUM(O78:O90)</f>
        <v>210</v>
      </c>
      <c r="P91" s="90">
        <f>SUM(P78:P90)</f>
        <v>23010</v>
      </c>
      <c r="Q91" s="91"/>
      <c r="R91" s="91"/>
      <c r="S91" s="91"/>
      <c r="T91" s="91"/>
      <c r="U91" s="93"/>
      <c r="V91" s="587"/>
      <c r="W91" s="89"/>
      <c r="X91" s="90">
        <f>SUM(X78:X90)</f>
        <v>36000</v>
      </c>
      <c r="Y91" s="90">
        <f>SUM(Y78:Y90)</f>
        <v>260</v>
      </c>
      <c r="Z91" s="90">
        <f>SUM(Z78:Z90)</f>
        <v>36280</v>
      </c>
      <c r="AA91" s="91"/>
      <c r="AB91" s="91"/>
      <c r="AC91" s="91"/>
      <c r="AD91" s="91"/>
      <c r="AE91" s="587"/>
      <c r="AF91" s="89"/>
      <c r="AG91" s="90">
        <f>SUM(AG78:AG90)</f>
        <v>44000</v>
      </c>
      <c r="AH91" s="90">
        <f>SUM(AH78:AH90)</f>
        <v>300</v>
      </c>
      <c r="AI91" s="90">
        <f>SUM(AI78:AI90)</f>
        <v>42290</v>
      </c>
      <c r="AJ91" s="91"/>
      <c r="AK91" s="91"/>
      <c r="AL91" s="91"/>
      <c r="AM91" s="90"/>
      <c r="AN91" s="91"/>
    </row>
    <row r="92" spans="1:40" x14ac:dyDescent="0.25">
      <c r="A92" s="168"/>
      <c r="B92" s="106"/>
      <c r="C92" s="65"/>
      <c r="D92" s="66"/>
      <c r="E92" s="66"/>
      <c r="F92" s="66"/>
      <c r="G92" s="67"/>
      <c r="H92" s="67"/>
      <c r="I92" s="68"/>
      <c r="J92" s="67"/>
      <c r="K92" s="67"/>
      <c r="L92" s="588"/>
      <c r="M92" s="67"/>
      <c r="N92" s="66"/>
      <c r="O92" s="66"/>
      <c r="P92" s="66"/>
      <c r="Q92" s="67"/>
      <c r="R92" s="67"/>
      <c r="S92" s="67"/>
      <c r="T92" s="67"/>
      <c r="U92" s="67"/>
      <c r="V92" s="588"/>
      <c r="W92" s="67"/>
      <c r="X92" s="66"/>
      <c r="Y92" s="66"/>
      <c r="Z92" s="66"/>
      <c r="AA92" s="67"/>
      <c r="AB92" s="67"/>
      <c r="AC92" s="67"/>
      <c r="AD92" s="67"/>
      <c r="AE92" s="588"/>
      <c r="AF92" s="67"/>
      <c r="AG92" s="66"/>
      <c r="AH92" s="66"/>
      <c r="AI92" s="66"/>
      <c r="AJ92" s="67"/>
      <c r="AK92" s="67"/>
      <c r="AL92" s="67"/>
      <c r="AM92" s="777"/>
      <c r="AN92" s="123"/>
    </row>
    <row r="93" spans="1:40" ht="21" x14ac:dyDescent="0.25">
      <c r="A93" s="168"/>
      <c r="B93" s="107"/>
      <c r="C93" s="70"/>
      <c r="D93" s="71"/>
      <c r="E93" s="72"/>
      <c r="F93" s="73"/>
      <c r="G93" s="72"/>
      <c r="H93" s="73"/>
      <c r="I93" s="73"/>
      <c r="J93" s="73"/>
      <c r="K93" s="74"/>
      <c r="L93" s="584"/>
      <c r="M93" s="75" t="s">
        <v>42</v>
      </c>
      <c r="N93" s="76">
        <f>D106</f>
        <v>12000</v>
      </c>
      <c r="O93" s="76">
        <f>E106</f>
        <v>390</v>
      </c>
      <c r="P93" s="76">
        <f>F106</f>
        <v>12000</v>
      </c>
      <c r="Q93" s="72"/>
      <c r="R93" s="73"/>
      <c r="S93" s="73"/>
      <c r="T93" s="73"/>
      <c r="U93" s="74"/>
      <c r="V93" s="584"/>
      <c r="W93" s="75" t="s">
        <v>42</v>
      </c>
      <c r="X93" s="76">
        <f>N106</f>
        <v>23500</v>
      </c>
      <c r="Y93" s="76">
        <f>O106</f>
        <v>390</v>
      </c>
      <c r="Z93" s="76">
        <f>P106</f>
        <v>23500</v>
      </c>
      <c r="AA93" s="72"/>
      <c r="AB93" s="73"/>
      <c r="AC93" s="73"/>
      <c r="AD93" s="73"/>
      <c r="AE93" s="584"/>
      <c r="AF93" s="75" t="s">
        <v>42</v>
      </c>
      <c r="AG93" s="76">
        <f>X106</f>
        <v>35000</v>
      </c>
      <c r="AH93" s="76">
        <f>Y106</f>
        <v>390</v>
      </c>
      <c r="AI93" s="76">
        <f>Z106</f>
        <v>35000</v>
      </c>
      <c r="AJ93" s="72"/>
      <c r="AK93" s="73"/>
      <c r="AL93" s="73"/>
      <c r="AM93" s="776" t="s">
        <v>221</v>
      </c>
      <c r="AN93" s="183" t="s">
        <v>36</v>
      </c>
    </row>
    <row r="94" spans="1:40" x14ac:dyDescent="0.25">
      <c r="A94" s="169" t="s">
        <v>152</v>
      </c>
      <c r="B94" s="105">
        <v>71</v>
      </c>
      <c r="C94" s="77" t="s">
        <v>19</v>
      </c>
      <c r="D94" s="78">
        <v>1000</v>
      </c>
      <c r="E94" s="78">
        <f>E95+10</f>
        <v>20</v>
      </c>
      <c r="F94" s="78">
        <v>0</v>
      </c>
      <c r="G94" s="79" t="s">
        <v>38</v>
      </c>
      <c r="H94" s="79" t="s">
        <v>38</v>
      </c>
      <c r="I94" s="80" t="s">
        <v>38</v>
      </c>
      <c r="J94" s="79"/>
      <c r="K94" s="81"/>
      <c r="L94" s="589"/>
      <c r="M94" s="77" t="s">
        <v>19</v>
      </c>
      <c r="N94" s="78">
        <v>1000</v>
      </c>
      <c r="O94" s="78">
        <v>0</v>
      </c>
      <c r="P94" s="78">
        <v>11500</v>
      </c>
      <c r="Q94" s="79" t="s">
        <v>38</v>
      </c>
      <c r="R94" s="79">
        <v>772</v>
      </c>
      <c r="S94" s="80">
        <v>44223</v>
      </c>
      <c r="T94" s="79"/>
      <c r="U94" s="81"/>
      <c r="V94" s="589"/>
      <c r="W94" s="77" t="s">
        <v>19</v>
      </c>
      <c r="X94" s="78">
        <v>1000</v>
      </c>
      <c r="Y94" s="78">
        <v>0</v>
      </c>
      <c r="Z94" s="78">
        <v>11500</v>
      </c>
      <c r="AA94" s="79" t="s">
        <v>38</v>
      </c>
      <c r="AB94" s="79">
        <v>2005</v>
      </c>
      <c r="AC94" s="80">
        <v>44564</v>
      </c>
      <c r="AD94" s="651"/>
      <c r="AE94" s="589"/>
      <c r="AF94" s="77" t="s">
        <v>19</v>
      </c>
      <c r="AG94" s="78">
        <v>1000</v>
      </c>
      <c r="AH94" s="78"/>
      <c r="AI94" s="78">
        <v>11500</v>
      </c>
      <c r="AJ94" s="79" t="s">
        <v>44</v>
      </c>
      <c r="AK94" s="79">
        <v>3335</v>
      </c>
      <c r="AL94" s="80">
        <v>44951</v>
      </c>
      <c r="AM94" s="177">
        <f>AG106+AH106-AI106</f>
        <v>-110</v>
      </c>
      <c r="AN94" s="178" t="s">
        <v>976</v>
      </c>
    </row>
    <row r="95" spans="1:40" ht="21" customHeight="1" x14ac:dyDescent="0.25">
      <c r="A95" s="170"/>
      <c r="B95" s="904" t="s">
        <v>285</v>
      </c>
      <c r="C95" s="77" t="s">
        <v>20</v>
      </c>
      <c r="D95" s="78">
        <v>1000</v>
      </c>
      <c r="E95" s="78">
        <f>E96+10</f>
        <v>10</v>
      </c>
      <c r="F95" s="78">
        <v>0</v>
      </c>
      <c r="G95" s="79" t="s">
        <v>38</v>
      </c>
      <c r="H95" s="79" t="s">
        <v>38</v>
      </c>
      <c r="I95" s="80" t="s">
        <v>38</v>
      </c>
      <c r="J95" s="79"/>
      <c r="K95" s="81"/>
      <c r="L95" s="589"/>
      <c r="M95" s="77" t="s">
        <v>20</v>
      </c>
      <c r="N95" s="78">
        <v>1000</v>
      </c>
      <c r="O95" s="78">
        <v>0</v>
      </c>
      <c r="P95" s="78">
        <v>0</v>
      </c>
      <c r="Q95" s="79" t="s">
        <v>38</v>
      </c>
      <c r="R95" s="79" t="s">
        <v>38</v>
      </c>
      <c r="S95" s="80" t="s">
        <v>38</v>
      </c>
      <c r="T95" s="79"/>
      <c r="U95" s="81"/>
      <c r="V95" s="589"/>
      <c r="W95" s="77" t="s">
        <v>20</v>
      </c>
      <c r="X95" s="78">
        <v>1000</v>
      </c>
      <c r="Y95" s="78">
        <v>0</v>
      </c>
      <c r="Z95" s="78">
        <v>0</v>
      </c>
      <c r="AA95" s="79" t="s">
        <v>38</v>
      </c>
      <c r="AB95" s="79" t="s">
        <v>38</v>
      </c>
      <c r="AC95" s="80" t="s">
        <v>38</v>
      </c>
      <c r="AD95" s="558"/>
      <c r="AE95" s="589"/>
      <c r="AF95" s="77" t="s">
        <v>20</v>
      </c>
      <c r="AG95" s="78">
        <v>1000</v>
      </c>
      <c r="AH95" s="78"/>
      <c r="AI95" s="78"/>
      <c r="AJ95" s="79"/>
      <c r="AK95" s="79"/>
      <c r="AL95" s="80"/>
      <c r="AM95" s="180"/>
      <c r="AN95" s="179"/>
    </row>
    <row r="96" spans="1:40" x14ac:dyDescent="0.25">
      <c r="A96" s="170"/>
      <c r="B96" s="904"/>
      <c r="C96" s="77" t="s">
        <v>21</v>
      </c>
      <c r="D96" s="78">
        <v>1000</v>
      </c>
      <c r="E96" s="78">
        <v>0</v>
      </c>
      <c r="F96" s="78">
        <v>3000</v>
      </c>
      <c r="G96" s="79" t="s">
        <v>38</v>
      </c>
      <c r="H96" s="79">
        <v>123</v>
      </c>
      <c r="I96" s="80">
        <v>43898</v>
      </c>
      <c r="J96" s="79"/>
      <c r="K96" s="81"/>
      <c r="L96" s="589"/>
      <c r="M96" s="77" t="s">
        <v>21</v>
      </c>
      <c r="N96" s="78">
        <v>1000</v>
      </c>
      <c r="O96" s="78">
        <v>0</v>
      </c>
      <c r="P96" s="78">
        <v>0</v>
      </c>
      <c r="Q96" s="79" t="s">
        <v>38</v>
      </c>
      <c r="R96" s="79" t="s">
        <v>38</v>
      </c>
      <c r="S96" s="80" t="s">
        <v>38</v>
      </c>
      <c r="T96" s="79"/>
      <c r="U96" s="81"/>
      <c r="V96" s="589"/>
      <c r="W96" s="77" t="s">
        <v>21</v>
      </c>
      <c r="X96" s="78">
        <v>1000</v>
      </c>
      <c r="Y96" s="78">
        <v>0</v>
      </c>
      <c r="Z96" s="78">
        <v>0</v>
      </c>
      <c r="AA96" s="79" t="s">
        <v>38</v>
      </c>
      <c r="AB96" s="79" t="s">
        <v>38</v>
      </c>
      <c r="AC96" s="80" t="s">
        <v>38</v>
      </c>
      <c r="AD96" s="558"/>
      <c r="AE96" s="589"/>
      <c r="AF96" s="77" t="s">
        <v>21</v>
      </c>
      <c r="AG96" s="78">
        <v>1000</v>
      </c>
      <c r="AH96" s="78"/>
      <c r="AI96" s="78"/>
      <c r="AJ96" s="79"/>
      <c r="AK96" s="79"/>
      <c r="AL96" s="80"/>
      <c r="AM96" s="180"/>
      <c r="AN96" s="179"/>
    </row>
    <row r="97" spans="1:40" x14ac:dyDescent="0.25">
      <c r="A97" s="170"/>
      <c r="B97" s="904"/>
      <c r="C97" s="77" t="s">
        <v>22</v>
      </c>
      <c r="D97" s="78">
        <v>1000</v>
      </c>
      <c r="E97" s="78">
        <f t="shared" ref="E97:E103" si="11">E98+10</f>
        <v>80</v>
      </c>
      <c r="F97" s="78">
        <v>0</v>
      </c>
      <c r="G97" s="79" t="s">
        <v>38</v>
      </c>
      <c r="H97" s="79" t="s">
        <v>38</v>
      </c>
      <c r="I97" s="80" t="s">
        <v>38</v>
      </c>
      <c r="J97" s="79"/>
      <c r="K97" s="81"/>
      <c r="L97" s="585"/>
      <c r="M97" s="77" t="s">
        <v>22</v>
      </c>
      <c r="N97" s="78">
        <v>1000</v>
      </c>
      <c r="O97" s="78">
        <v>0</v>
      </c>
      <c r="P97" s="78">
        <v>0</v>
      </c>
      <c r="Q97" s="79" t="s">
        <v>38</v>
      </c>
      <c r="R97" s="79" t="s">
        <v>38</v>
      </c>
      <c r="S97" s="80" t="s">
        <v>38</v>
      </c>
      <c r="T97" s="79"/>
      <c r="U97" s="81"/>
      <c r="V97" s="585"/>
      <c r="W97" s="77" t="s">
        <v>22</v>
      </c>
      <c r="X97" s="78">
        <v>1000</v>
      </c>
      <c r="Y97" s="78">
        <v>0</v>
      </c>
      <c r="Z97" s="78">
        <v>0</v>
      </c>
      <c r="AA97" s="79" t="s">
        <v>38</v>
      </c>
      <c r="AB97" s="79" t="s">
        <v>38</v>
      </c>
      <c r="AC97" s="80" t="s">
        <v>38</v>
      </c>
      <c r="AD97" s="558"/>
      <c r="AE97" s="585"/>
      <c r="AF97" s="77" t="s">
        <v>22</v>
      </c>
      <c r="AG97" s="78">
        <v>1000</v>
      </c>
      <c r="AH97" s="78"/>
      <c r="AI97" s="78"/>
      <c r="AJ97" s="79"/>
      <c r="AK97" s="79"/>
      <c r="AL97" s="80"/>
      <c r="AM97" s="180"/>
      <c r="AN97" s="179"/>
    </row>
    <row r="98" spans="1:40" x14ac:dyDescent="0.25">
      <c r="A98" s="170"/>
      <c r="B98" s="904"/>
      <c r="C98" s="77" t="s">
        <v>23</v>
      </c>
      <c r="D98" s="78">
        <v>1000</v>
      </c>
      <c r="E98" s="78">
        <f t="shared" si="11"/>
        <v>70</v>
      </c>
      <c r="F98" s="78">
        <v>0</v>
      </c>
      <c r="G98" s="79" t="s">
        <v>38</v>
      </c>
      <c r="H98" s="79" t="s">
        <v>38</v>
      </c>
      <c r="I98" s="80" t="s">
        <v>38</v>
      </c>
      <c r="J98" s="79"/>
      <c r="K98" s="81"/>
      <c r="L98" s="589"/>
      <c r="M98" s="77" t="s">
        <v>23</v>
      </c>
      <c r="N98" s="78">
        <v>1000</v>
      </c>
      <c r="O98" s="78">
        <v>0</v>
      </c>
      <c r="P98" s="78">
        <v>0</v>
      </c>
      <c r="Q98" s="79" t="s">
        <v>38</v>
      </c>
      <c r="R98" s="79" t="s">
        <v>38</v>
      </c>
      <c r="S98" s="80" t="s">
        <v>38</v>
      </c>
      <c r="T98" s="79"/>
      <c r="U98" s="81"/>
      <c r="V98" s="589"/>
      <c r="W98" s="77" t="s">
        <v>23</v>
      </c>
      <c r="X98" s="78">
        <v>1000</v>
      </c>
      <c r="Y98" s="78">
        <v>0</v>
      </c>
      <c r="Z98" s="78">
        <v>0</v>
      </c>
      <c r="AA98" s="79" t="s">
        <v>38</v>
      </c>
      <c r="AB98" s="79" t="s">
        <v>38</v>
      </c>
      <c r="AC98" s="80" t="s">
        <v>38</v>
      </c>
      <c r="AD98" s="558"/>
      <c r="AE98" s="589"/>
      <c r="AF98" s="77" t="s">
        <v>23</v>
      </c>
      <c r="AG98" s="78">
        <v>1000</v>
      </c>
      <c r="AH98" s="78"/>
      <c r="AI98" s="78"/>
      <c r="AJ98" s="79"/>
      <c r="AK98" s="79"/>
      <c r="AL98" s="80"/>
      <c r="AM98" s="180" t="s">
        <v>985</v>
      </c>
      <c r="AN98" s="179"/>
    </row>
    <row r="99" spans="1:40" x14ac:dyDescent="0.25">
      <c r="A99" s="170"/>
      <c r="B99" s="904"/>
      <c r="C99" s="77" t="s">
        <v>24</v>
      </c>
      <c r="D99" s="78">
        <v>1000</v>
      </c>
      <c r="E99" s="78">
        <f t="shared" si="11"/>
        <v>60</v>
      </c>
      <c r="F99" s="78">
        <v>0</v>
      </c>
      <c r="G99" s="79" t="s">
        <v>38</v>
      </c>
      <c r="H99" s="79" t="s">
        <v>38</v>
      </c>
      <c r="I99" s="80" t="s">
        <v>38</v>
      </c>
      <c r="J99" s="79"/>
      <c r="K99" s="81"/>
      <c r="L99" s="589"/>
      <c r="M99" s="77" t="s">
        <v>24</v>
      </c>
      <c r="N99" s="78">
        <v>1000</v>
      </c>
      <c r="O99" s="78">
        <v>0</v>
      </c>
      <c r="P99" s="78">
        <v>0</v>
      </c>
      <c r="Q99" s="79" t="s">
        <v>38</v>
      </c>
      <c r="R99" s="79" t="s">
        <v>38</v>
      </c>
      <c r="S99" s="80" t="s">
        <v>38</v>
      </c>
      <c r="T99" s="79"/>
      <c r="U99" s="81"/>
      <c r="V99" s="589"/>
      <c r="W99" s="77" t="s">
        <v>24</v>
      </c>
      <c r="X99" s="78">
        <v>1000</v>
      </c>
      <c r="Y99" s="78">
        <v>0</v>
      </c>
      <c r="Z99" s="78">
        <v>0</v>
      </c>
      <c r="AA99" s="79" t="s">
        <v>38</v>
      </c>
      <c r="AB99" s="79" t="s">
        <v>38</v>
      </c>
      <c r="AC99" s="80" t="s">
        <v>38</v>
      </c>
      <c r="AD99" s="558"/>
      <c r="AE99" s="589"/>
      <c r="AF99" s="77" t="s">
        <v>24</v>
      </c>
      <c r="AG99" s="78">
        <v>1000</v>
      </c>
      <c r="AH99" s="78"/>
      <c r="AI99" s="78"/>
      <c r="AJ99" s="79"/>
      <c r="AK99" s="79"/>
      <c r="AL99" s="80"/>
      <c r="AM99" s="180"/>
      <c r="AN99" s="179"/>
    </row>
    <row r="100" spans="1:40" x14ac:dyDescent="0.25">
      <c r="A100" s="170"/>
      <c r="B100" s="904"/>
      <c r="C100" s="77" t="s">
        <v>25</v>
      </c>
      <c r="D100" s="78">
        <v>1000</v>
      </c>
      <c r="E100" s="78">
        <f t="shared" si="11"/>
        <v>50</v>
      </c>
      <c r="F100" s="78">
        <v>0</v>
      </c>
      <c r="G100" s="79" t="s">
        <v>38</v>
      </c>
      <c r="H100" s="79" t="s">
        <v>38</v>
      </c>
      <c r="I100" s="80" t="s">
        <v>38</v>
      </c>
      <c r="J100" s="79"/>
      <c r="K100" s="81"/>
      <c r="L100" s="589"/>
      <c r="M100" s="77" t="s">
        <v>25</v>
      </c>
      <c r="N100" s="78">
        <v>1000</v>
      </c>
      <c r="O100" s="78">
        <v>0</v>
      </c>
      <c r="P100" s="78">
        <v>0</v>
      </c>
      <c r="Q100" s="79" t="s">
        <v>38</v>
      </c>
      <c r="R100" s="79" t="s">
        <v>38</v>
      </c>
      <c r="S100" s="80" t="s">
        <v>38</v>
      </c>
      <c r="T100" s="79"/>
      <c r="U100" s="81"/>
      <c r="V100" s="589"/>
      <c r="W100" s="77" t="s">
        <v>25</v>
      </c>
      <c r="X100" s="78">
        <v>1000</v>
      </c>
      <c r="Y100" s="78">
        <v>0</v>
      </c>
      <c r="Z100" s="78">
        <v>0</v>
      </c>
      <c r="AA100" s="79" t="s">
        <v>38</v>
      </c>
      <c r="AB100" s="79" t="s">
        <v>38</v>
      </c>
      <c r="AC100" s="80" t="s">
        <v>38</v>
      </c>
      <c r="AD100" s="558"/>
      <c r="AE100" s="589"/>
      <c r="AF100" s="77" t="s">
        <v>25</v>
      </c>
      <c r="AG100" s="78">
        <v>1000</v>
      </c>
      <c r="AH100" s="78"/>
      <c r="AI100" s="78"/>
      <c r="AJ100" s="79"/>
      <c r="AK100" s="79"/>
      <c r="AL100" s="80"/>
      <c r="AM100" s="180"/>
      <c r="AN100" s="179"/>
    </row>
    <row r="101" spans="1:40" x14ac:dyDescent="0.25">
      <c r="A101" s="170"/>
      <c r="B101" s="904"/>
      <c r="C101" s="77" t="s">
        <v>26</v>
      </c>
      <c r="D101" s="78">
        <v>1000</v>
      </c>
      <c r="E101" s="78">
        <f t="shared" si="11"/>
        <v>40</v>
      </c>
      <c r="F101" s="78">
        <v>0</v>
      </c>
      <c r="G101" s="79" t="s">
        <v>38</v>
      </c>
      <c r="H101" s="79" t="s">
        <v>38</v>
      </c>
      <c r="I101" s="80" t="s">
        <v>38</v>
      </c>
      <c r="J101" s="79"/>
      <c r="K101" s="81"/>
      <c r="L101" s="585"/>
      <c r="M101" s="77" t="s">
        <v>26</v>
      </c>
      <c r="N101" s="78">
        <v>1000</v>
      </c>
      <c r="O101" s="78">
        <v>0</v>
      </c>
      <c r="P101" s="78">
        <v>0</v>
      </c>
      <c r="Q101" s="79" t="s">
        <v>38</v>
      </c>
      <c r="R101" s="79" t="s">
        <v>38</v>
      </c>
      <c r="S101" s="80" t="s">
        <v>38</v>
      </c>
      <c r="T101" s="79"/>
      <c r="U101" s="81"/>
      <c r="V101" s="585"/>
      <c r="W101" s="77" t="s">
        <v>26</v>
      </c>
      <c r="X101" s="78">
        <v>1000</v>
      </c>
      <c r="Y101" s="78">
        <v>0</v>
      </c>
      <c r="Z101" s="78">
        <v>0</v>
      </c>
      <c r="AA101" s="79" t="s">
        <v>38</v>
      </c>
      <c r="AB101" s="79" t="s">
        <v>38</v>
      </c>
      <c r="AC101" s="80" t="s">
        <v>38</v>
      </c>
      <c r="AD101" s="558"/>
      <c r="AE101" s="585"/>
      <c r="AF101" s="77" t="s">
        <v>26</v>
      </c>
      <c r="AG101" s="78">
        <v>1000</v>
      </c>
      <c r="AH101" s="78"/>
      <c r="AI101" s="78"/>
      <c r="AJ101" s="79"/>
      <c r="AK101" s="79"/>
      <c r="AL101" s="80"/>
      <c r="AM101" s="180"/>
      <c r="AN101" s="179"/>
    </row>
    <row r="102" spans="1:40" x14ac:dyDescent="0.25">
      <c r="A102" s="170"/>
      <c r="B102" s="904"/>
      <c r="C102" s="77" t="s">
        <v>27</v>
      </c>
      <c r="D102" s="78">
        <v>1000</v>
      </c>
      <c r="E102" s="78">
        <f t="shared" si="11"/>
        <v>30</v>
      </c>
      <c r="F102" s="78">
        <v>0</v>
      </c>
      <c r="G102" s="79" t="s">
        <v>38</v>
      </c>
      <c r="H102" s="79" t="s">
        <v>38</v>
      </c>
      <c r="I102" s="80" t="s">
        <v>38</v>
      </c>
      <c r="J102" s="79"/>
      <c r="K102" s="81"/>
      <c r="L102" s="589"/>
      <c r="M102" s="77" t="s">
        <v>27</v>
      </c>
      <c r="N102" s="78">
        <v>1000</v>
      </c>
      <c r="O102" s="78">
        <v>0</v>
      </c>
      <c r="P102" s="78">
        <v>0</v>
      </c>
      <c r="Q102" s="79" t="s">
        <v>38</v>
      </c>
      <c r="R102" s="79" t="s">
        <v>38</v>
      </c>
      <c r="S102" s="80" t="s">
        <v>38</v>
      </c>
      <c r="T102" s="79"/>
      <c r="U102" s="81"/>
      <c r="V102" s="589"/>
      <c r="W102" s="77" t="s">
        <v>27</v>
      </c>
      <c r="X102" s="78">
        <v>1000</v>
      </c>
      <c r="Y102" s="78">
        <v>0</v>
      </c>
      <c r="Z102" s="78">
        <v>0</v>
      </c>
      <c r="AA102" s="79" t="s">
        <v>38</v>
      </c>
      <c r="AB102" s="79" t="s">
        <v>38</v>
      </c>
      <c r="AC102" s="80" t="s">
        <v>38</v>
      </c>
      <c r="AD102" s="558"/>
      <c r="AE102" s="589"/>
      <c r="AF102" s="77" t="s">
        <v>27</v>
      </c>
      <c r="AG102" s="78">
        <v>1000</v>
      </c>
      <c r="AH102" s="78"/>
      <c r="AI102" s="78"/>
      <c r="AJ102" s="79"/>
      <c r="AK102" s="79"/>
      <c r="AL102" s="80"/>
      <c r="AM102" s="180"/>
      <c r="AN102" s="179"/>
    </row>
    <row r="103" spans="1:40" x14ac:dyDescent="0.25">
      <c r="A103" s="170"/>
      <c r="B103" s="904"/>
      <c r="C103" s="77" t="s">
        <v>28</v>
      </c>
      <c r="D103" s="78">
        <v>1000</v>
      </c>
      <c r="E103" s="78">
        <f t="shared" si="11"/>
        <v>20</v>
      </c>
      <c r="F103" s="78">
        <v>0</v>
      </c>
      <c r="G103" s="79" t="s">
        <v>38</v>
      </c>
      <c r="H103" s="79" t="s">
        <v>38</v>
      </c>
      <c r="I103" s="80" t="s">
        <v>38</v>
      </c>
      <c r="J103" s="79"/>
      <c r="K103" s="81"/>
      <c r="L103" s="585"/>
      <c r="M103" s="77" t="s">
        <v>28</v>
      </c>
      <c r="N103" s="78">
        <v>1000</v>
      </c>
      <c r="O103" s="78">
        <v>0</v>
      </c>
      <c r="P103" s="78">
        <v>0</v>
      </c>
      <c r="Q103" s="79" t="s">
        <v>38</v>
      </c>
      <c r="R103" s="79" t="s">
        <v>38</v>
      </c>
      <c r="S103" s="80" t="s">
        <v>38</v>
      </c>
      <c r="T103" s="79"/>
      <c r="U103" s="81"/>
      <c r="V103" s="585"/>
      <c r="W103" s="77" t="s">
        <v>28</v>
      </c>
      <c r="X103" s="78">
        <v>1000</v>
      </c>
      <c r="Y103" s="78">
        <v>0</v>
      </c>
      <c r="Z103" s="78">
        <v>0</v>
      </c>
      <c r="AA103" s="79" t="s">
        <v>38</v>
      </c>
      <c r="AB103" s="79" t="s">
        <v>38</v>
      </c>
      <c r="AC103" s="80" t="s">
        <v>38</v>
      </c>
      <c r="AD103" s="558"/>
      <c r="AE103" s="585"/>
      <c r="AF103" s="77" t="s">
        <v>28</v>
      </c>
      <c r="AG103" s="78">
        <v>1000</v>
      </c>
      <c r="AH103" s="78"/>
      <c r="AI103" s="78"/>
      <c r="AJ103" s="79"/>
      <c r="AK103" s="79"/>
      <c r="AL103" s="80"/>
      <c r="AM103" s="180"/>
      <c r="AN103" s="179"/>
    </row>
    <row r="104" spans="1:40" x14ac:dyDescent="0.25">
      <c r="A104" s="170"/>
      <c r="B104" s="904"/>
      <c r="C104" s="77" t="s">
        <v>29</v>
      </c>
      <c r="D104" s="78">
        <v>1000</v>
      </c>
      <c r="E104" s="78">
        <f>E105+10</f>
        <v>10</v>
      </c>
      <c r="F104" s="78">
        <v>0</v>
      </c>
      <c r="G104" s="79" t="s">
        <v>38</v>
      </c>
      <c r="H104" s="79" t="s">
        <v>38</v>
      </c>
      <c r="I104" s="80" t="s">
        <v>38</v>
      </c>
      <c r="J104" s="79"/>
      <c r="K104" s="81"/>
      <c r="L104" s="585"/>
      <c r="M104" s="77" t="s">
        <v>29</v>
      </c>
      <c r="N104" s="78">
        <v>1000</v>
      </c>
      <c r="O104" s="78">
        <v>0</v>
      </c>
      <c r="P104" s="78">
        <v>0</v>
      </c>
      <c r="Q104" s="79" t="s">
        <v>38</v>
      </c>
      <c r="R104" s="79" t="s">
        <v>38</v>
      </c>
      <c r="S104" s="80" t="s">
        <v>38</v>
      </c>
      <c r="T104" s="79"/>
      <c r="U104" s="81"/>
      <c r="V104" s="585"/>
      <c r="W104" s="77" t="s">
        <v>29</v>
      </c>
      <c r="X104" s="78">
        <v>1000</v>
      </c>
      <c r="Y104" s="78">
        <v>0</v>
      </c>
      <c r="Z104" s="78">
        <v>0</v>
      </c>
      <c r="AA104" s="79" t="s">
        <v>38</v>
      </c>
      <c r="AB104" s="79" t="s">
        <v>38</v>
      </c>
      <c r="AC104" s="80" t="s">
        <v>38</v>
      </c>
      <c r="AD104" s="558"/>
      <c r="AE104" s="585"/>
      <c r="AF104" s="77" t="s">
        <v>29</v>
      </c>
      <c r="AG104" s="78">
        <v>1000</v>
      </c>
      <c r="AH104" s="78"/>
      <c r="AI104" s="78"/>
      <c r="AJ104" s="79"/>
      <c r="AK104" s="79"/>
      <c r="AL104" s="80"/>
      <c r="AM104" s="180"/>
      <c r="AN104" s="179"/>
    </row>
    <row r="105" spans="1:40" x14ac:dyDescent="0.25">
      <c r="A105" s="170"/>
      <c r="B105" s="904"/>
      <c r="C105" s="83" t="s">
        <v>30</v>
      </c>
      <c r="D105" s="84">
        <v>1000</v>
      </c>
      <c r="E105" s="78">
        <v>0</v>
      </c>
      <c r="F105" s="78">
        <v>9000</v>
      </c>
      <c r="G105" s="79" t="s">
        <v>38</v>
      </c>
      <c r="H105" s="79">
        <v>657</v>
      </c>
      <c r="I105" s="80">
        <v>44176</v>
      </c>
      <c r="J105" s="85"/>
      <c r="K105" s="86"/>
      <c r="L105" s="586"/>
      <c r="M105" s="83" t="s">
        <v>30</v>
      </c>
      <c r="N105" s="42">
        <v>500</v>
      </c>
      <c r="O105" s="78">
        <v>0</v>
      </c>
      <c r="P105" s="78">
        <v>0</v>
      </c>
      <c r="Q105" s="79" t="s">
        <v>38</v>
      </c>
      <c r="R105" s="79" t="s">
        <v>38</v>
      </c>
      <c r="S105" s="80" t="s">
        <v>38</v>
      </c>
      <c r="T105" s="79"/>
      <c r="U105" s="81"/>
      <c r="V105" s="586"/>
      <c r="W105" s="83" t="s">
        <v>30</v>
      </c>
      <c r="X105" s="48">
        <v>500</v>
      </c>
      <c r="Y105" s="78">
        <v>0</v>
      </c>
      <c r="Z105" s="78">
        <v>0</v>
      </c>
      <c r="AA105" s="79" t="s">
        <v>38</v>
      </c>
      <c r="AB105" s="79" t="s">
        <v>38</v>
      </c>
      <c r="AC105" s="80" t="s">
        <v>38</v>
      </c>
      <c r="AD105" s="558"/>
      <c r="AE105" s="586"/>
      <c r="AF105" s="83" t="s">
        <v>30</v>
      </c>
      <c r="AG105" s="48"/>
      <c r="AH105" s="78"/>
      <c r="AI105" s="78"/>
      <c r="AJ105" s="79"/>
      <c r="AK105" s="79"/>
      <c r="AL105" s="80"/>
      <c r="AM105" s="181"/>
      <c r="AN105" s="182"/>
    </row>
    <row r="106" spans="1:40" ht="21" x14ac:dyDescent="0.25">
      <c r="A106" s="171"/>
      <c r="B106" s="905"/>
      <c r="C106" s="89"/>
      <c r="D106" s="90">
        <f>SUM(D94:D105)</f>
        <v>12000</v>
      </c>
      <c r="E106" s="90">
        <f>SUM(E94:E105)</f>
        <v>390</v>
      </c>
      <c r="F106" s="90">
        <f>SUM(F94:F105)</f>
        <v>12000</v>
      </c>
      <c r="G106" s="91"/>
      <c r="H106" s="91"/>
      <c r="I106" s="92"/>
      <c r="J106" s="91"/>
      <c r="K106" s="93"/>
      <c r="L106" s="587"/>
      <c r="M106" s="89"/>
      <c r="N106" s="90">
        <f>SUM(N93:N105)</f>
        <v>23500</v>
      </c>
      <c r="O106" s="90">
        <f>SUM(O93:O105)</f>
        <v>390</v>
      </c>
      <c r="P106" s="90">
        <f>SUM(P93:P105)</f>
        <v>23500</v>
      </c>
      <c r="Q106" s="91"/>
      <c r="R106" s="91"/>
      <c r="S106" s="91"/>
      <c r="T106" s="91"/>
      <c r="U106" s="93"/>
      <c r="V106" s="587"/>
      <c r="W106" s="89"/>
      <c r="X106" s="90">
        <f>SUM(X93:X105)</f>
        <v>35000</v>
      </c>
      <c r="Y106" s="90">
        <f>SUM(Y93:Y105)</f>
        <v>390</v>
      </c>
      <c r="Z106" s="90">
        <f>SUM(Z93:Z105)</f>
        <v>35000</v>
      </c>
      <c r="AA106" s="91"/>
      <c r="AB106" s="91"/>
      <c r="AC106" s="91"/>
      <c r="AD106" s="91"/>
      <c r="AE106" s="587"/>
      <c r="AF106" s="89"/>
      <c r="AG106" s="90">
        <f>SUM(AG93:AG105)</f>
        <v>46000</v>
      </c>
      <c r="AH106" s="90">
        <f>SUM(AH93:AH105)</f>
        <v>390</v>
      </c>
      <c r="AI106" s="90">
        <f>SUM(AI93:AI105)</f>
        <v>46500</v>
      </c>
      <c r="AJ106" s="91"/>
      <c r="AK106" s="91"/>
      <c r="AL106" s="91"/>
      <c r="AM106" s="90"/>
      <c r="AN106" s="91"/>
    </row>
    <row r="107" spans="1:40" x14ac:dyDescent="0.25">
      <c r="A107" s="168"/>
      <c r="B107" s="106"/>
      <c r="C107" s="65"/>
      <c r="D107" s="66"/>
      <c r="E107" s="66"/>
      <c r="F107" s="66"/>
      <c r="G107" s="67"/>
      <c r="H107" s="67"/>
      <c r="I107" s="68"/>
      <c r="J107" s="67"/>
      <c r="K107" s="67"/>
      <c r="L107" s="588"/>
      <c r="M107" s="67"/>
      <c r="N107" s="66"/>
      <c r="O107" s="66"/>
      <c r="P107" s="66"/>
      <c r="Q107" s="67"/>
      <c r="R107" s="67"/>
      <c r="S107" s="67"/>
      <c r="T107" s="67"/>
      <c r="U107" s="67"/>
      <c r="V107" s="588"/>
      <c r="W107" s="67"/>
      <c r="X107" s="66"/>
      <c r="Y107" s="66"/>
      <c r="Z107" s="66"/>
      <c r="AA107" s="67"/>
      <c r="AB107" s="67"/>
      <c r="AC107" s="67"/>
      <c r="AD107" s="67"/>
      <c r="AE107" s="588"/>
      <c r="AF107" s="67"/>
      <c r="AG107" s="66"/>
      <c r="AH107" s="66"/>
      <c r="AI107" s="66"/>
      <c r="AJ107" s="67"/>
      <c r="AK107" s="67"/>
      <c r="AL107" s="67"/>
      <c r="AM107" s="777"/>
      <c r="AN107" s="123"/>
    </row>
    <row r="108" spans="1:40" ht="21" x14ac:dyDescent="0.25">
      <c r="A108" s="168"/>
      <c r="B108" s="107"/>
      <c r="C108" s="70"/>
      <c r="D108" s="71"/>
      <c r="E108" s="72"/>
      <c r="F108" s="73"/>
      <c r="G108" s="72"/>
      <c r="H108" s="73"/>
      <c r="I108" s="73"/>
      <c r="J108" s="73"/>
      <c r="K108" s="74"/>
      <c r="L108" s="584"/>
      <c r="M108" s="75" t="s">
        <v>42</v>
      </c>
      <c r="N108" s="76">
        <f>D121</f>
        <v>12000</v>
      </c>
      <c r="O108" s="76">
        <f>E121</f>
        <v>10</v>
      </c>
      <c r="P108" s="76">
        <f>F121</f>
        <v>12000</v>
      </c>
      <c r="Q108" s="72"/>
      <c r="R108" s="73"/>
      <c r="S108" s="73"/>
      <c r="T108" s="73"/>
      <c r="U108" s="74"/>
      <c r="V108" s="584"/>
      <c r="W108" s="75" t="s">
        <v>42</v>
      </c>
      <c r="X108" s="76">
        <f>N121</f>
        <v>24000</v>
      </c>
      <c r="Y108" s="76">
        <f>O121</f>
        <v>30</v>
      </c>
      <c r="Z108" s="76">
        <f>P121</f>
        <v>24000</v>
      </c>
      <c r="AA108" s="72"/>
      <c r="AB108" s="73"/>
      <c r="AC108" s="73"/>
      <c r="AD108" s="73"/>
      <c r="AE108" s="584"/>
      <c r="AF108" s="75" t="s">
        <v>42</v>
      </c>
      <c r="AG108" s="76">
        <f>X121</f>
        <v>36000</v>
      </c>
      <c r="AH108" s="76">
        <f>Y121</f>
        <v>30</v>
      </c>
      <c r="AI108" s="76">
        <f>Z121</f>
        <v>36000</v>
      </c>
      <c r="AJ108" s="72"/>
      <c r="AK108" s="73"/>
      <c r="AL108" s="73"/>
      <c r="AM108" s="776" t="s">
        <v>221</v>
      </c>
      <c r="AN108" s="183" t="s">
        <v>36</v>
      </c>
    </row>
    <row r="109" spans="1:40" x14ac:dyDescent="0.25">
      <c r="A109" s="169" t="s">
        <v>152</v>
      </c>
      <c r="B109" s="105">
        <v>72</v>
      </c>
      <c r="C109" s="77" t="s">
        <v>19</v>
      </c>
      <c r="D109" s="78">
        <v>1000</v>
      </c>
      <c r="E109" s="78">
        <v>0</v>
      </c>
      <c r="F109" s="78">
        <v>1000</v>
      </c>
      <c r="G109" s="79" t="s">
        <v>38</v>
      </c>
      <c r="H109" s="79">
        <v>26</v>
      </c>
      <c r="I109" s="80">
        <v>43837</v>
      </c>
      <c r="J109" s="79"/>
      <c r="K109" s="81"/>
      <c r="L109" s="585"/>
      <c r="M109" s="77" t="s">
        <v>19</v>
      </c>
      <c r="N109" s="78">
        <v>1000</v>
      </c>
      <c r="O109" s="78">
        <v>10</v>
      </c>
      <c r="P109" s="78">
        <v>1000</v>
      </c>
      <c r="Q109" s="79" t="s">
        <v>38</v>
      </c>
      <c r="R109" s="79">
        <v>762</v>
      </c>
      <c r="S109" s="47">
        <v>44229</v>
      </c>
      <c r="T109" s="79"/>
      <c r="U109" s="81"/>
      <c r="V109" s="585"/>
      <c r="W109" s="77" t="s">
        <v>19</v>
      </c>
      <c r="X109" s="78">
        <v>1000</v>
      </c>
      <c r="Y109" s="78">
        <v>0</v>
      </c>
      <c r="Z109" s="78">
        <v>1000</v>
      </c>
      <c r="AA109" s="79" t="s">
        <v>38</v>
      </c>
      <c r="AB109" s="79">
        <v>1879</v>
      </c>
      <c r="AC109" s="80">
        <v>44584</v>
      </c>
      <c r="AD109" s="651"/>
      <c r="AE109" s="585"/>
      <c r="AF109" s="77" t="s">
        <v>19</v>
      </c>
      <c r="AG109" s="78">
        <v>1000</v>
      </c>
      <c r="AH109" s="78"/>
      <c r="AI109" s="78">
        <v>1000</v>
      </c>
      <c r="AJ109" s="79" t="s">
        <v>922</v>
      </c>
      <c r="AK109" s="79">
        <v>3182</v>
      </c>
      <c r="AL109" s="80">
        <v>44927</v>
      </c>
      <c r="AM109" s="177">
        <f>AG121+AH121-AI121</f>
        <v>30</v>
      </c>
      <c r="AN109" s="178" t="s">
        <v>979</v>
      </c>
    </row>
    <row r="110" spans="1:40" ht="21" customHeight="1" x14ac:dyDescent="0.25">
      <c r="A110" s="170"/>
      <c r="B110" s="908" t="s">
        <v>824</v>
      </c>
      <c r="C110" s="77" t="s">
        <v>20</v>
      </c>
      <c r="D110" s="78">
        <v>1000</v>
      </c>
      <c r="E110" s="78">
        <v>0</v>
      </c>
      <c r="F110" s="78">
        <v>1000</v>
      </c>
      <c r="G110" s="79" t="s">
        <v>38</v>
      </c>
      <c r="H110" s="79">
        <v>79</v>
      </c>
      <c r="I110" s="80">
        <v>43872</v>
      </c>
      <c r="J110" s="79"/>
      <c r="K110" s="81"/>
      <c r="L110" s="585"/>
      <c r="M110" s="77" t="s">
        <v>20</v>
      </c>
      <c r="N110" s="78">
        <v>1000</v>
      </c>
      <c r="O110" s="78">
        <v>0</v>
      </c>
      <c r="P110" s="78">
        <v>1000</v>
      </c>
      <c r="Q110" s="79" t="s">
        <v>38</v>
      </c>
      <c r="R110" s="79">
        <v>836</v>
      </c>
      <c r="S110" s="80">
        <v>44247</v>
      </c>
      <c r="T110" s="79"/>
      <c r="U110" s="81"/>
      <c r="V110" s="585"/>
      <c r="W110" s="77" t="s">
        <v>20</v>
      </c>
      <c r="X110" s="78">
        <v>1000</v>
      </c>
      <c r="Y110" s="78">
        <v>0</v>
      </c>
      <c r="Z110" s="78">
        <v>1000</v>
      </c>
      <c r="AA110" s="79" t="s">
        <v>38</v>
      </c>
      <c r="AB110" s="79">
        <v>2017</v>
      </c>
      <c r="AC110" s="80">
        <v>44593</v>
      </c>
      <c r="AD110" s="558"/>
      <c r="AE110" s="585"/>
      <c r="AF110" s="77" t="s">
        <v>20</v>
      </c>
      <c r="AG110" s="78">
        <v>1000</v>
      </c>
      <c r="AH110" s="78"/>
      <c r="AI110" s="78">
        <v>1000</v>
      </c>
      <c r="AJ110" s="79" t="s">
        <v>922</v>
      </c>
      <c r="AK110" s="79">
        <v>3389</v>
      </c>
      <c r="AL110" s="80">
        <v>44963</v>
      </c>
      <c r="AM110" s="180"/>
      <c r="AN110" s="179"/>
    </row>
    <row r="111" spans="1:40" x14ac:dyDescent="0.25">
      <c r="A111" s="170"/>
      <c r="B111" s="904"/>
      <c r="C111" s="77" t="s">
        <v>21</v>
      </c>
      <c r="D111" s="78">
        <v>1000</v>
      </c>
      <c r="E111" s="78">
        <v>10</v>
      </c>
      <c r="F111" s="78">
        <v>0</v>
      </c>
      <c r="G111" s="79" t="s">
        <v>38</v>
      </c>
      <c r="H111" s="79">
        <v>180</v>
      </c>
      <c r="I111" s="80" t="s">
        <v>38</v>
      </c>
      <c r="J111" s="79"/>
      <c r="K111" s="81"/>
      <c r="L111" s="585"/>
      <c r="M111" s="77" t="s">
        <v>21</v>
      </c>
      <c r="N111" s="78">
        <v>1000</v>
      </c>
      <c r="O111" s="78">
        <v>0</v>
      </c>
      <c r="P111" s="78">
        <v>1000</v>
      </c>
      <c r="Q111" s="79" t="s">
        <v>38</v>
      </c>
      <c r="R111" s="79">
        <v>907</v>
      </c>
      <c r="S111" s="80">
        <v>44281</v>
      </c>
      <c r="T111" s="79"/>
      <c r="U111" s="81"/>
      <c r="V111" s="585"/>
      <c r="W111" s="77" t="s">
        <v>21</v>
      </c>
      <c r="X111" s="78">
        <v>1000</v>
      </c>
      <c r="Y111" s="78">
        <v>0</v>
      </c>
      <c r="Z111" s="78">
        <v>1000</v>
      </c>
      <c r="AA111" s="79" t="s">
        <v>38</v>
      </c>
      <c r="AB111" s="79">
        <v>2112</v>
      </c>
      <c r="AC111" s="80">
        <v>44621</v>
      </c>
      <c r="AD111" s="558"/>
      <c r="AE111" s="585"/>
      <c r="AF111" s="77" t="s">
        <v>21</v>
      </c>
      <c r="AG111" s="78">
        <v>1000</v>
      </c>
      <c r="AH111" s="78"/>
      <c r="AI111" s="78">
        <v>1000</v>
      </c>
      <c r="AJ111" s="79" t="s">
        <v>922</v>
      </c>
      <c r="AK111" s="79">
        <v>3462</v>
      </c>
      <c r="AL111" s="80">
        <v>44986</v>
      </c>
      <c r="AM111" s="180"/>
      <c r="AN111" s="179" t="s">
        <v>846</v>
      </c>
    </row>
    <row r="112" spans="1:40" x14ac:dyDescent="0.25">
      <c r="A112" s="170"/>
      <c r="B112" s="904"/>
      <c r="C112" s="77" t="s">
        <v>22</v>
      </c>
      <c r="D112" s="78">
        <v>1000</v>
      </c>
      <c r="E112" s="78">
        <v>0</v>
      </c>
      <c r="F112" s="78">
        <v>2000</v>
      </c>
      <c r="G112" s="79" t="s">
        <v>38</v>
      </c>
      <c r="H112" s="79">
        <v>180</v>
      </c>
      <c r="I112" s="80">
        <v>43934</v>
      </c>
      <c r="J112" s="79"/>
      <c r="K112" s="81"/>
      <c r="L112" s="585"/>
      <c r="M112" s="77" t="s">
        <v>22</v>
      </c>
      <c r="N112" s="78">
        <v>1000</v>
      </c>
      <c r="O112" s="78">
        <v>0</v>
      </c>
      <c r="P112" s="78">
        <v>1000</v>
      </c>
      <c r="Q112" s="79" t="s">
        <v>38</v>
      </c>
      <c r="R112" s="79">
        <v>958</v>
      </c>
      <c r="S112" s="80">
        <v>44308</v>
      </c>
      <c r="T112" s="79"/>
      <c r="U112" s="81"/>
      <c r="V112" s="585"/>
      <c r="W112" s="77" t="s">
        <v>22</v>
      </c>
      <c r="X112" s="78">
        <v>1000</v>
      </c>
      <c r="Y112" s="78">
        <v>0</v>
      </c>
      <c r="Z112" s="78">
        <v>1000</v>
      </c>
      <c r="AA112" s="79" t="s">
        <v>38</v>
      </c>
      <c r="AB112" s="79">
        <v>2192</v>
      </c>
      <c r="AC112" s="80">
        <v>44651</v>
      </c>
      <c r="AD112" s="558"/>
      <c r="AE112" s="585"/>
      <c r="AF112" s="77" t="s">
        <v>22</v>
      </c>
      <c r="AG112" s="78">
        <v>1000</v>
      </c>
      <c r="AH112" s="78"/>
      <c r="AI112" s="78">
        <v>3000</v>
      </c>
      <c r="AJ112" s="79" t="s">
        <v>922</v>
      </c>
      <c r="AK112" s="79">
        <v>3577</v>
      </c>
      <c r="AL112" s="80">
        <v>45019</v>
      </c>
      <c r="AM112" s="180"/>
      <c r="AN112" s="179"/>
    </row>
    <row r="113" spans="1:40" x14ac:dyDescent="0.25">
      <c r="A113" s="170"/>
      <c r="B113" s="904"/>
      <c r="C113" s="77" t="s">
        <v>23</v>
      </c>
      <c r="D113" s="78">
        <v>1000</v>
      </c>
      <c r="E113" s="78">
        <v>0</v>
      </c>
      <c r="F113" s="78">
        <v>2000</v>
      </c>
      <c r="G113" s="79" t="s">
        <v>38</v>
      </c>
      <c r="H113" s="79">
        <v>252</v>
      </c>
      <c r="I113" s="80">
        <v>43954</v>
      </c>
      <c r="J113" s="79"/>
      <c r="K113" s="81"/>
      <c r="L113" s="585"/>
      <c r="M113" s="77" t="s">
        <v>23</v>
      </c>
      <c r="N113" s="78">
        <v>1000</v>
      </c>
      <c r="O113" s="78">
        <v>10</v>
      </c>
      <c r="P113" s="78">
        <v>0</v>
      </c>
      <c r="Q113" s="79" t="s">
        <v>38</v>
      </c>
      <c r="R113" s="79" t="s">
        <v>38</v>
      </c>
      <c r="S113" s="80" t="s">
        <v>38</v>
      </c>
      <c r="T113" s="79"/>
      <c r="U113" s="81"/>
      <c r="V113" s="585"/>
      <c r="W113" s="77" t="s">
        <v>23</v>
      </c>
      <c r="X113" s="78">
        <v>1000</v>
      </c>
      <c r="Y113" s="78">
        <v>0</v>
      </c>
      <c r="Z113" s="78">
        <v>1000</v>
      </c>
      <c r="AA113" s="79" t="s">
        <v>38</v>
      </c>
      <c r="AB113" s="79">
        <v>2280</v>
      </c>
      <c r="AC113" s="80">
        <v>44681</v>
      </c>
      <c r="AD113" s="558"/>
      <c r="AE113" s="585"/>
      <c r="AF113" s="77" t="s">
        <v>23</v>
      </c>
      <c r="AG113" s="78">
        <v>1000</v>
      </c>
      <c r="AH113" s="78"/>
      <c r="AI113" s="78"/>
      <c r="AJ113" s="79"/>
      <c r="AK113" s="79"/>
      <c r="AL113" s="80"/>
      <c r="AM113" s="180"/>
      <c r="AN113" s="179"/>
    </row>
    <row r="114" spans="1:40" x14ac:dyDescent="0.25">
      <c r="A114" s="170"/>
      <c r="B114" s="904"/>
      <c r="C114" s="77" t="s">
        <v>24</v>
      </c>
      <c r="D114" s="78">
        <v>1000</v>
      </c>
      <c r="E114" s="78">
        <v>0</v>
      </c>
      <c r="F114" s="78">
        <v>0</v>
      </c>
      <c r="G114" s="79" t="s">
        <v>38</v>
      </c>
      <c r="H114" s="79" t="s">
        <v>38</v>
      </c>
      <c r="I114" s="80" t="s">
        <v>38</v>
      </c>
      <c r="J114" s="79"/>
      <c r="K114" s="81"/>
      <c r="L114" s="585"/>
      <c r="M114" s="77" t="s">
        <v>24</v>
      </c>
      <c r="N114" s="78">
        <v>1000</v>
      </c>
      <c r="O114" s="78">
        <v>0</v>
      </c>
      <c r="P114" s="78">
        <v>2000</v>
      </c>
      <c r="Q114" s="79" t="s">
        <v>38</v>
      </c>
      <c r="R114" s="79">
        <v>1070</v>
      </c>
      <c r="S114" s="80">
        <v>44365</v>
      </c>
      <c r="T114" s="79"/>
      <c r="U114" s="81"/>
      <c r="V114" s="585"/>
      <c r="W114" s="77" t="s">
        <v>24</v>
      </c>
      <c r="X114" s="78">
        <v>1000</v>
      </c>
      <c r="Y114" s="78">
        <v>0</v>
      </c>
      <c r="Z114" s="78">
        <v>1000</v>
      </c>
      <c r="AA114" s="79" t="s">
        <v>50</v>
      </c>
      <c r="AB114" s="79">
        <v>2364</v>
      </c>
      <c r="AC114" s="80">
        <v>44713</v>
      </c>
      <c r="AD114" s="558"/>
      <c r="AE114" s="585"/>
      <c r="AF114" s="77" t="s">
        <v>24</v>
      </c>
      <c r="AG114" s="78">
        <v>1000</v>
      </c>
      <c r="AH114" s="78"/>
      <c r="AI114" s="78"/>
      <c r="AJ114" s="79"/>
      <c r="AK114" s="79"/>
      <c r="AL114" s="80"/>
      <c r="AM114" s="180"/>
      <c r="AN114" s="179"/>
    </row>
    <row r="115" spans="1:40" x14ac:dyDescent="0.25">
      <c r="A115" s="170"/>
      <c r="B115" s="904"/>
      <c r="C115" s="77" t="s">
        <v>25</v>
      </c>
      <c r="D115" s="78">
        <v>1000</v>
      </c>
      <c r="E115" s="78">
        <v>0</v>
      </c>
      <c r="F115" s="78">
        <v>1000</v>
      </c>
      <c r="G115" s="79" t="s">
        <v>38</v>
      </c>
      <c r="H115" s="79">
        <v>359</v>
      </c>
      <c r="I115" s="80">
        <v>44030</v>
      </c>
      <c r="J115" s="79"/>
      <c r="K115" s="81"/>
      <c r="L115" s="585"/>
      <c r="M115" s="77" t="s">
        <v>25</v>
      </c>
      <c r="N115" s="78">
        <v>1000</v>
      </c>
      <c r="O115" s="78">
        <v>0</v>
      </c>
      <c r="P115" s="78">
        <v>2000</v>
      </c>
      <c r="Q115" s="79" t="s">
        <v>38</v>
      </c>
      <c r="R115" s="79">
        <v>1165</v>
      </c>
      <c r="S115" s="80">
        <v>44405</v>
      </c>
      <c r="T115" s="79"/>
      <c r="U115" s="81"/>
      <c r="V115" s="585"/>
      <c r="W115" s="77" t="s">
        <v>25</v>
      </c>
      <c r="X115" s="78">
        <v>1000</v>
      </c>
      <c r="Y115" s="78">
        <v>0</v>
      </c>
      <c r="Z115" s="78">
        <v>1000</v>
      </c>
      <c r="AA115" s="79" t="s">
        <v>50</v>
      </c>
      <c r="AB115" s="79">
        <v>2479</v>
      </c>
      <c r="AC115" s="80">
        <v>44744</v>
      </c>
      <c r="AD115" s="558"/>
      <c r="AE115" s="585"/>
      <c r="AF115" s="77" t="s">
        <v>25</v>
      </c>
      <c r="AG115" s="78">
        <v>1000</v>
      </c>
      <c r="AH115" s="78"/>
      <c r="AI115" s="78">
        <v>3000</v>
      </c>
      <c r="AJ115" s="79" t="s">
        <v>50</v>
      </c>
      <c r="AK115" s="79">
        <v>3906</v>
      </c>
      <c r="AL115" s="80">
        <v>45109</v>
      </c>
      <c r="AM115" s="180"/>
      <c r="AN115" s="179"/>
    </row>
    <row r="116" spans="1:40" x14ac:dyDescent="0.25">
      <c r="A116" s="170"/>
      <c r="B116" s="904"/>
      <c r="C116" s="77" t="s">
        <v>26</v>
      </c>
      <c r="D116" s="78">
        <v>1000</v>
      </c>
      <c r="E116" s="78">
        <v>0</v>
      </c>
      <c r="F116" s="78">
        <v>1000</v>
      </c>
      <c r="G116" s="79" t="s">
        <v>38</v>
      </c>
      <c r="H116" s="79">
        <v>422</v>
      </c>
      <c r="I116" s="80">
        <v>44064</v>
      </c>
      <c r="J116" s="79"/>
      <c r="K116" s="81"/>
      <c r="L116" s="585"/>
      <c r="M116" s="77" t="s">
        <v>26</v>
      </c>
      <c r="N116" s="78">
        <v>1000</v>
      </c>
      <c r="O116" s="78">
        <v>0</v>
      </c>
      <c r="P116" s="78">
        <v>0</v>
      </c>
      <c r="Q116" s="79" t="s">
        <v>38</v>
      </c>
      <c r="R116" s="79" t="s">
        <v>38</v>
      </c>
      <c r="S116" s="80" t="s">
        <v>38</v>
      </c>
      <c r="T116" s="79"/>
      <c r="U116" s="81"/>
      <c r="V116" s="585"/>
      <c r="W116" s="77" t="s">
        <v>26</v>
      </c>
      <c r="X116" s="78">
        <v>1000</v>
      </c>
      <c r="Y116" s="78">
        <v>0</v>
      </c>
      <c r="Z116" s="78">
        <v>1000</v>
      </c>
      <c r="AA116" s="79" t="s">
        <v>47</v>
      </c>
      <c r="AB116" s="79">
        <v>2578</v>
      </c>
      <c r="AC116" s="80">
        <v>44774</v>
      </c>
      <c r="AD116" s="558"/>
      <c r="AE116" s="585"/>
      <c r="AF116" s="77" t="s">
        <v>26</v>
      </c>
      <c r="AG116" s="78">
        <v>1000</v>
      </c>
      <c r="AH116" s="78"/>
      <c r="AI116" s="78"/>
      <c r="AJ116" s="79"/>
      <c r="AK116" s="79"/>
      <c r="AL116" s="80"/>
      <c r="AM116" s="180"/>
      <c r="AN116" s="179"/>
    </row>
    <row r="117" spans="1:40" x14ac:dyDescent="0.25">
      <c r="A117" s="170"/>
      <c r="B117" s="904"/>
      <c r="C117" s="77" t="s">
        <v>27</v>
      </c>
      <c r="D117" s="78">
        <v>1000</v>
      </c>
      <c r="E117" s="78">
        <v>0</v>
      </c>
      <c r="F117" s="78">
        <v>2000</v>
      </c>
      <c r="G117" s="79" t="s">
        <v>38</v>
      </c>
      <c r="H117" s="79">
        <v>496</v>
      </c>
      <c r="I117" s="80">
        <v>44104</v>
      </c>
      <c r="J117" s="79"/>
      <c r="K117" s="81"/>
      <c r="L117" s="585"/>
      <c r="M117" s="77" t="s">
        <v>27</v>
      </c>
      <c r="N117" s="78">
        <v>1000</v>
      </c>
      <c r="O117" s="78">
        <v>0</v>
      </c>
      <c r="P117" s="78">
        <v>2000</v>
      </c>
      <c r="Q117" s="79" t="s">
        <v>38</v>
      </c>
      <c r="R117" s="79">
        <v>1303</v>
      </c>
      <c r="S117" s="80">
        <v>44469</v>
      </c>
      <c r="T117" s="79"/>
      <c r="U117" s="81"/>
      <c r="V117" s="585"/>
      <c r="W117" s="77" t="s">
        <v>27</v>
      </c>
      <c r="X117" s="78">
        <v>1000</v>
      </c>
      <c r="Y117" s="78">
        <v>0</v>
      </c>
      <c r="Z117" s="78">
        <v>1000</v>
      </c>
      <c r="AA117" s="79" t="s">
        <v>50</v>
      </c>
      <c r="AB117" s="79">
        <v>2687</v>
      </c>
      <c r="AC117" s="80">
        <v>44805</v>
      </c>
      <c r="AD117" s="558"/>
      <c r="AE117" s="585"/>
      <c r="AF117" s="77" t="s">
        <v>27</v>
      </c>
      <c r="AG117" s="78">
        <v>1000</v>
      </c>
      <c r="AH117" s="78"/>
      <c r="AI117" s="78"/>
      <c r="AJ117" s="79"/>
      <c r="AK117" s="79"/>
      <c r="AL117" s="80"/>
      <c r="AM117" s="180"/>
      <c r="AN117" s="179"/>
    </row>
    <row r="118" spans="1:40" x14ac:dyDescent="0.25">
      <c r="A118" s="170"/>
      <c r="B118" s="904"/>
      <c r="C118" s="77" t="s">
        <v>28</v>
      </c>
      <c r="D118" s="78">
        <v>1000</v>
      </c>
      <c r="E118" s="78">
        <v>0</v>
      </c>
      <c r="F118" s="78">
        <v>0</v>
      </c>
      <c r="G118" s="79" t="s">
        <v>38</v>
      </c>
      <c r="H118" s="79" t="s">
        <v>38</v>
      </c>
      <c r="I118" s="80" t="s">
        <v>38</v>
      </c>
      <c r="J118" s="79"/>
      <c r="K118" s="81"/>
      <c r="L118" s="585"/>
      <c r="M118" s="77" t="s">
        <v>28</v>
      </c>
      <c r="N118" s="78">
        <v>1000</v>
      </c>
      <c r="O118" s="78">
        <v>0</v>
      </c>
      <c r="P118" s="78">
        <v>0</v>
      </c>
      <c r="Q118" s="79" t="s">
        <v>38</v>
      </c>
      <c r="R118" s="79" t="s">
        <v>38</v>
      </c>
      <c r="S118" s="80" t="s">
        <v>38</v>
      </c>
      <c r="T118" s="79"/>
      <c r="U118" s="81"/>
      <c r="V118" s="585"/>
      <c r="W118" s="77" t="s">
        <v>28</v>
      </c>
      <c r="X118" s="78">
        <v>1000</v>
      </c>
      <c r="Y118" s="78">
        <v>0</v>
      </c>
      <c r="Z118" s="78">
        <v>1000</v>
      </c>
      <c r="AA118" s="79" t="s">
        <v>50</v>
      </c>
      <c r="AB118" s="79">
        <v>2889</v>
      </c>
      <c r="AC118" s="80">
        <v>44835</v>
      </c>
      <c r="AD118" s="558"/>
      <c r="AE118" s="585"/>
      <c r="AF118" s="77" t="s">
        <v>28</v>
      </c>
      <c r="AG118" s="78"/>
      <c r="AH118" s="78"/>
      <c r="AI118" s="78"/>
      <c r="AJ118" s="79"/>
      <c r="AK118" s="79"/>
      <c r="AL118" s="80"/>
      <c r="AM118" s="180"/>
      <c r="AN118" s="179"/>
    </row>
    <row r="119" spans="1:40" x14ac:dyDescent="0.25">
      <c r="A119" s="170"/>
      <c r="B119" s="904"/>
      <c r="C119" s="77" t="s">
        <v>29</v>
      </c>
      <c r="D119" s="78">
        <v>1000</v>
      </c>
      <c r="E119" s="78">
        <v>0</v>
      </c>
      <c r="F119" s="78">
        <v>1000</v>
      </c>
      <c r="G119" s="79" t="s">
        <v>38</v>
      </c>
      <c r="H119" s="79">
        <v>608</v>
      </c>
      <c r="I119" s="80">
        <v>44155</v>
      </c>
      <c r="J119" s="79"/>
      <c r="K119" s="81"/>
      <c r="L119" s="585"/>
      <c r="M119" s="77" t="s">
        <v>29</v>
      </c>
      <c r="N119" s="78">
        <v>1000</v>
      </c>
      <c r="O119" s="78">
        <v>0</v>
      </c>
      <c r="P119" s="78">
        <v>1000</v>
      </c>
      <c r="Q119" s="79" t="s">
        <v>38</v>
      </c>
      <c r="R119" s="79">
        <v>1504</v>
      </c>
      <c r="S119" s="80">
        <v>44501</v>
      </c>
      <c r="T119" s="79"/>
      <c r="U119" s="81"/>
      <c r="V119" s="585"/>
      <c r="W119" s="77" t="s">
        <v>29</v>
      </c>
      <c r="X119" s="78">
        <v>1000</v>
      </c>
      <c r="Y119" s="78">
        <v>0</v>
      </c>
      <c r="Z119" s="78">
        <v>1000</v>
      </c>
      <c r="AA119" s="79" t="s">
        <v>50</v>
      </c>
      <c r="AB119" s="79">
        <v>2985</v>
      </c>
      <c r="AC119" s="80">
        <v>44866</v>
      </c>
      <c r="AD119" s="558"/>
      <c r="AE119" s="585"/>
      <c r="AF119" s="77" t="s">
        <v>29</v>
      </c>
      <c r="AG119" s="78"/>
      <c r="AH119" s="78"/>
      <c r="AI119" s="78"/>
      <c r="AJ119" s="79"/>
      <c r="AK119" s="79"/>
      <c r="AL119" s="80"/>
      <c r="AM119" s="180"/>
      <c r="AN119" s="179"/>
    </row>
    <row r="120" spans="1:40" x14ac:dyDescent="0.25">
      <c r="A120" s="170"/>
      <c r="B120" s="904"/>
      <c r="C120" s="83" t="s">
        <v>30</v>
      </c>
      <c r="D120" s="84">
        <v>1000</v>
      </c>
      <c r="E120" s="78">
        <v>0</v>
      </c>
      <c r="F120" s="78">
        <v>1000</v>
      </c>
      <c r="G120" s="79" t="s">
        <v>38</v>
      </c>
      <c r="H120" s="79">
        <v>668</v>
      </c>
      <c r="I120" s="80">
        <v>44187</v>
      </c>
      <c r="J120" s="85"/>
      <c r="K120" s="86"/>
      <c r="L120" s="586"/>
      <c r="M120" s="83" t="s">
        <v>30</v>
      </c>
      <c r="N120" s="84">
        <v>1000</v>
      </c>
      <c r="O120" s="78">
        <v>0</v>
      </c>
      <c r="P120" s="78">
        <v>1000</v>
      </c>
      <c r="Q120" s="79" t="s">
        <v>38</v>
      </c>
      <c r="R120" s="79">
        <v>1587</v>
      </c>
      <c r="S120" s="80">
        <v>44532</v>
      </c>
      <c r="T120" s="79"/>
      <c r="U120" s="81"/>
      <c r="V120" s="586"/>
      <c r="W120" s="83" t="s">
        <v>30</v>
      </c>
      <c r="X120" s="84">
        <v>1000</v>
      </c>
      <c r="Y120" s="78">
        <v>0</v>
      </c>
      <c r="Z120" s="78">
        <v>1000</v>
      </c>
      <c r="AA120" s="79" t="s">
        <v>50</v>
      </c>
      <c r="AB120" s="79">
        <v>3083</v>
      </c>
      <c r="AC120" s="80">
        <v>44896</v>
      </c>
      <c r="AD120" s="558"/>
      <c r="AE120" s="586"/>
      <c r="AF120" s="83" t="s">
        <v>30</v>
      </c>
      <c r="AG120" s="84"/>
      <c r="AH120" s="78"/>
      <c r="AI120" s="78"/>
      <c r="AJ120" s="79"/>
      <c r="AK120" s="79"/>
      <c r="AL120" s="80"/>
      <c r="AM120" s="181"/>
      <c r="AN120" s="182"/>
    </row>
    <row r="121" spans="1:40" ht="21" x14ac:dyDescent="0.25">
      <c r="A121" s="171"/>
      <c r="B121" s="905"/>
      <c r="C121" s="89"/>
      <c r="D121" s="90">
        <f>SUM(D109:D120)</f>
        <v>12000</v>
      </c>
      <c r="E121" s="90">
        <f>SUM(E109:E120)</f>
        <v>10</v>
      </c>
      <c r="F121" s="90">
        <f>SUM(F109:F120)</f>
        <v>12000</v>
      </c>
      <c r="G121" s="91"/>
      <c r="H121" s="91"/>
      <c r="I121" s="92"/>
      <c r="J121" s="91"/>
      <c r="K121" s="93"/>
      <c r="L121" s="587"/>
      <c r="M121" s="89"/>
      <c r="N121" s="90">
        <f>SUM(N108:N120)</f>
        <v>24000</v>
      </c>
      <c r="O121" s="90">
        <f>SUM(O108:O120)</f>
        <v>30</v>
      </c>
      <c r="P121" s="90">
        <f>SUM(P108:P120)</f>
        <v>24000</v>
      </c>
      <c r="Q121" s="91"/>
      <c r="R121" s="91"/>
      <c r="S121" s="91"/>
      <c r="T121" s="91"/>
      <c r="U121" s="93"/>
      <c r="V121" s="587"/>
      <c r="W121" s="89"/>
      <c r="X121" s="90">
        <f>SUM(X108:X120)</f>
        <v>36000</v>
      </c>
      <c r="Y121" s="90">
        <f>SUM(Y108:Y120)</f>
        <v>30</v>
      </c>
      <c r="Z121" s="90">
        <f>SUM(Z108:Z120)</f>
        <v>36000</v>
      </c>
      <c r="AA121" s="91"/>
      <c r="AB121" s="91"/>
      <c r="AC121" s="91"/>
      <c r="AD121" s="91"/>
      <c r="AE121" s="587"/>
      <c r="AF121" s="89"/>
      <c r="AG121" s="90">
        <f>SUM(AG108:AG120)</f>
        <v>45000</v>
      </c>
      <c r="AH121" s="90">
        <f>SUM(AH108:AH120)</f>
        <v>30</v>
      </c>
      <c r="AI121" s="90">
        <f>SUM(AI108:AI120)</f>
        <v>45000</v>
      </c>
      <c r="AJ121" s="91"/>
      <c r="AK121" s="91"/>
      <c r="AL121" s="91"/>
      <c r="AM121" s="90"/>
      <c r="AN121" s="91"/>
    </row>
    <row r="122" spans="1:40" x14ac:dyDescent="0.25">
      <c r="A122" s="337"/>
      <c r="B122" s="330"/>
      <c r="C122" s="344"/>
      <c r="D122" s="345"/>
      <c r="E122" s="345"/>
      <c r="F122" s="345"/>
      <c r="G122" s="346"/>
      <c r="H122" s="346"/>
      <c r="I122" s="347"/>
      <c r="J122" s="346"/>
      <c r="K122" s="346"/>
      <c r="L122" s="588"/>
      <c r="M122" s="346"/>
      <c r="N122" s="345"/>
      <c r="O122" s="345"/>
      <c r="P122" s="345"/>
      <c r="Q122" s="346"/>
      <c r="R122" s="346"/>
      <c r="S122" s="346"/>
      <c r="T122" s="346"/>
      <c r="U122" s="346"/>
      <c r="V122" s="588"/>
      <c r="W122" s="346"/>
      <c r="X122" s="345"/>
      <c r="Y122" s="345"/>
      <c r="Z122" s="345"/>
      <c r="AA122" s="346"/>
      <c r="AB122" s="346"/>
      <c r="AC122" s="346"/>
      <c r="AD122" s="346"/>
      <c r="AE122" s="588"/>
      <c r="AF122" s="346"/>
      <c r="AG122" s="345"/>
      <c r="AH122" s="345"/>
      <c r="AI122" s="345"/>
      <c r="AJ122" s="346"/>
      <c r="AK122" s="346"/>
      <c r="AL122" s="346"/>
      <c r="AM122" s="778"/>
      <c r="AN122" s="348"/>
    </row>
    <row r="123" spans="1:40" ht="21" x14ac:dyDescent="0.25">
      <c r="A123" s="337"/>
      <c r="B123" s="331"/>
      <c r="C123" s="350"/>
      <c r="D123" s="351"/>
      <c r="E123" s="352"/>
      <c r="F123" s="353"/>
      <c r="G123" s="352"/>
      <c r="H123" s="353"/>
      <c r="I123" s="353"/>
      <c r="J123" s="353"/>
      <c r="K123" s="354"/>
      <c r="L123" s="584"/>
      <c r="M123" s="355" t="s">
        <v>42</v>
      </c>
      <c r="N123" s="356">
        <f>D136</f>
        <v>12000</v>
      </c>
      <c r="O123" s="356">
        <f>E136</f>
        <v>10</v>
      </c>
      <c r="P123" s="356">
        <f>F136</f>
        <v>12000</v>
      </c>
      <c r="Q123" s="352"/>
      <c r="R123" s="353"/>
      <c r="S123" s="353"/>
      <c r="T123" s="353"/>
      <c r="U123" s="354"/>
      <c r="V123" s="584"/>
      <c r="W123" s="355" t="s">
        <v>42</v>
      </c>
      <c r="X123" s="356">
        <f>N136</f>
        <v>24000</v>
      </c>
      <c r="Y123" s="356">
        <f>O136</f>
        <v>10</v>
      </c>
      <c r="Z123" s="356">
        <f>P136</f>
        <v>24000</v>
      </c>
      <c r="AA123" s="352"/>
      <c r="AB123" s="353"/>
      <c r="AC123" s="353"/>
      <c r="AD123" s="353"/>
      <c r="AE123" s="584"/>
      <c r="AF123" s="355" t="s">
        <v>42</v>
      </c>
      <c r="AG123" s="356">
        <f>X136</f>
        <v>36000</v>
      </c>
      <c r="AH123" s="356">
        <f>Y136</f>
        <v>10</v>
      </c>
      <c r="AI123" s="356">
        <f>Z136</f>
        <v>36010</v>
      </c>
      <c r="AJ123" s="352"/>
      <c r="AK123" s="353"/>
      <c r="AL123" s="353"/>
      <c r="AM123" s="776" t="s">
        <v>221</v>
      </c>
      <c r="AN123" s="183" t="s">
        <v>36</v>
      </c>
    </row>
    <row r="124" spans="1:40" x14ac:dyDescent="0.25">
      <c r="A124" s="368" t="s">
        <v>152</v>
      </c>
      <c r="B124" s="332">
        <v>73</v>
      </c>
      <c r="C124" s="357" t="s">
        <v>19</v>
      </c>
      <c r="D124" s="124">
        <v>1000</v>
      </c>
      <c r="E124" s="124">
        <v>0</v>
      </c>
      <c r="F124" s="124">
        <v>1000</v>
      </c>
      <c r="G124" s="125" t="s">
        <v>38</v>
      </c>
      <c r="H124" s="125">
        <v>24</v>
      </c>
      <c r="I124" s="129">
        <v>43861</v>
      </c>
      <c r="J124" s="125"/>
      <c r="K124" s="358"/>
      <c r="L124" s="585"/>
      <c r="M124" s="357" t="s">
        <v>19</v>
      </c>
      <c r="N124" s="124">
        <v>1000</v>
      </c>
      <c r="O124" s="124">
        <v>0</v>
      </c>
      <c r="P124" s="124">
        <v>1000</v>
      </c>
      <c r="Q124" s="125" t="s">
        <v>38</v>
      </c>
      <c r="R124" s="125">
        <v>726</v>
      </c>
      <c r="S124" s="129">
        <v>44209</v>
      </c>
      <c r="T124" s="125"/>
      <c r="U124" s="358"/>
      <c r="V124" s="585"/>
      <c r="W124" s="357" t="s">
        <v>19</v>
      </c>
      <c r="X124" s="124">
        <v>1000</v>
      </c>
      <c r="Y124" s="124">
        <v>0</v>
      </c>
      <c r="Z124" s="124">
        <v>1000</v>
      </c>
      <c r="AA124" s="125" t="s">
        <v>38</v>
      </c>
      <c r="AB124" s="125">
        <v>1875</v>
      </c>
      <c r="AC124" s="129">
        <v>44582</v>
      </c>
      <c r="AD124" s="426"/>
      <c r="AE124" s="585"/>
      <c r="AF124" s="357" t="s">
        <v>19</v>
      </c>
      <c r="AG124" s="124">
        <v>1000</v>
      </c>
      <c r="AH124" s="124"/>
      <c r="AI124" s="124">
        <v>1000</v>
      </c>
      <c r="AJ124" s="125" t="s">
        <v>44</v>
      </c>
      <c r="AK124" s="125">
        <v>3303</v>
      </c>
      <c r="AL124" s="129">
        <v>44937</v>
      </c>
      <c r="AM124" s="341">
        <f>AG136+AH136-AI136</f>
        <v>0</v>
      </c>
      <c r="AN124" s="342" t="s">
        <v>1028</v>
      </c>
    </row>
    <row r="125" spans="1:40" ht="21" customHeight="1" x14ac:dyDescent="0.25">
      <c r="A125" s="369"/>
      <c r="B125" s="877" t="s">
        <v>282</v>
      </c>
      <c r="C125" s="357"/>
      <c r="D125" s="124">
        <v>1000</v>
      </c>
      <c r="E125" s="124">
        <v>0</v>
      </c>
      <c r="F125" s="124">
        <v>1000</v>
      </c>
      <c r="G125" s="125" t="s">
        <v>38</v>
      </c>
      <c r="H125" s="125">
        <v>87</v>
      </c>
      <c r="I125" s="129">
        <v>43874</v>
      </c>
      <c r="J125" s="125"/>
      <c r="K125" s="358"/>
      <c r="L125" s="585"/>
      <c r="M125" s="357" t="s">
        <v>20</v>
      </c>
      <c r="N125" s="124">
        <v>1000</v>
      </c>
      <c r="O125" s="124">
        <v>0</v>
      </c>
      <c r="P125" s="124">
        <v>1000</v>
      </c>
      <c r="Q125" s="125" t="s">
        <v>38</v>
      </c>
      <c r="R125" s="125">
        <v>831</v>
      </c>
      <c r="S125" s="129">
        <v>44242</v>
      </c>
      <c r="T125" s="125"/>
      <c r="U125" s="358"/>
      <c r="V125" s="585"/>
      <c r="W125" s="357" t="s">
        <v>20</v>
      </c>
      <c r="X125" s="124">
        <v>1000</v>
      </c>
      <c r="Y125" s="124">
        <v>0</v>
      </c>
      <c r="Z125" s="124">
        <v>1000</v>
      </c>
      <c r="AA125" s="125" t="s">
        <v>38</v>
      </c>
      <c r="AB125" s="125">
        <v>2086</v>
      </c>
      <c r="AC125" s="129">
        <v>44612</v>
      </c>
      <c r="AD125" s="629"/>
      <c r="AE125" s="585"/>
      <c r="AF125" s="357" t="s">
        <v>20</v>
      </c>
      <c r="AG125" s="124">
        <v>1000</v>
      </c>
      <c r="AH125" s="124"/>
      <c r="AI125" s="124">
        <v>1000</v>
      </c>
      <c r="AJ125" s="125" t="s">
        <v>44</v>
      </c>
      <c r="AK125" s="125">
        <v>3421</v>
      </c>
      <c r="AL125" s="129">
        <v>44973</v>
      </c>
      <c r="AM125" s="336"/>
      <c r="AN125" s="335"/>
    </row>
    <row r="126" spans="1:40" x14ac:dyDescent="0.25">
      <c r="A126" s="369"/>
      <c r="B126" s="877"/>
      <c r="C126" s="357" t="s">
        <v>21</v>
      </c>
      <c r="D126" s="124">
        <v>1000</v>
      </c>
      <c r="E126" s="124">
        <v>0</v>
      </c>
      <c r="F126" s="124">
        <v>1000</v>
      </c>
      <c r="G126" s="125" t="s">
        <v>38</v>
      </c>
      <c r="H126" s="125">
        <v>142</v>
      </c>
      <c r="I126" s="129">
        <v>43904</v>
      </c>
      <c r="J126" s="125"/>
      <c r="K126" s="358"/>
      <c r="L126" s="585"/>
      <c r="M126" s="357" t="s">
        <v>21</v>
      </c>
      <c r="N126" s="124">
        <v>1000</v>
      </c>
      <c r="O126" s="124">
        <v>0</v>
      </c>
      <c r="P126" s="124">
        <v>1000</v>
      </c>
      <c r="Q126" s="125" t="s">
        <v>38</v>
      </c>
      <c r="R126" s="125">
        <v>900</v>
      </c>
      <c r="S126" s="129">
        <v>44277</v>
      </c>
      <c r="T126" s="125"/>
      <c r="U126" s="358"/>
      <c r="V126" s="585"/>
      <c r="W126" s="357" t="s">
        <v>21</v>
      </c>
      <c r="X126" s="124">
        <v>1000</v>
      </c>
      <c r="Y126" s="124">
        <v>0</v>
      </c>
      <c r="Z126" s="124">
        <v>1000</v>
      </c>
      <c r="AA126" s="125" t="s">
        <v>38</v>
      </c>
      <c r="AB126" s="125">
        <v>2136</v>
      </c>
      <c r="AC126" s="129">
        <v>44627</v>
      </c>
      <c r="AD126" s="629"/>
      <c r="AE126" s="585"/>
      <c r="AF126" s="357" t="s">
        <v>21</v>
      </c>
      <c r="AG126" s="124">
        <v>1000</v>
      </c>
      <c r="AH126" s="124"/>
      <c r="AI126" s="124">
        <v>1000</v>
      </c>
      <c r="AJ126" s="125" t="s">
        <v>44</v>
      </c>
      <c r="AK126" s="125">
        <v>3499</v>
      </c>
      <c r="AL126" s="129">
        <v>44998</v>
      </c>
      <c r="AM126" s="336"/>
      <c r="AN126" s="335"/>
    </row>
    <row r="127" spans="1:40" x14ac:dyDescent="0.25">
      <c r="A127" s="369"/>
      <c r="B127" s="877"/>
      <c r="C127" s="357" t="s">
        <v>22</v>
      </c>
      <c r="D127" s="124">
        <v>1000</v>
      </c>
      <c r="E127" s="124">
        <v>0</v>
      </c>
      <c r="F127" s="124">
        <v>1000</v>
      </c>
      <c r="G127" s="125" t="s">
        <v>38</v>
      </c>
      <c r="H127" s="125">
        <v>186</v>
      </c>
      <c r="I127" s="129">
        <v>43936</v>
      </c>
      <c r="J127" s="125"/>
      <c r="K127" s="358"/>
      <c r="L127" s="585"/>
      <c r="M127" s="357" t="s">
        <v>22</v>
      </c>
      <c r="N127" s="124">
        <v>1000</v>
      </c>
      <c r="O127" s="124">
        <v>0</v>
      </c>
      <c r="P127" s="124">
        <v>1000</v>
      </c>
      <c r="Q127" s="125" t="s">
        <v>38</v>
      </c>
      <c r="R127" s="125">
        <v>933</v>
      </c>
      <c r="S127" s="129">
        <v>44299</v>
      </c>
      <c r="T127" s="125"/>
      <c r="U127" s="358"/>
      <c r="V127" s="585"/>
      <c r="W127" s="357" t="s">
        <v>22</v>
      </c>
      <c r="X127" s="124">
        <v>1000</v>
      </c>
      <c r="Y127" s="124">
        <v>0</v>
      </c>
      <c r="Z127" s="124">
        <v>1000</v>
      </c>
      <c r="AA127" s="125" t="s">
        <v>38</v>
      </c>
      <c r="AB127" s="125">
        <v>2247</v>
      </c>
      <c r="AC127" s="129">
        <v>44661</v>
      </c>
      <c r="AD127" s="629"/>
      <c r="AE127" s="585"/>
      <c r="AF127" s="357" t="s">
        <v>22</v>
      </c>
      <c r="AG127" s="124">
        <v>1000</v>
      </c>
      <c r="AH127" s="124"/>
      <c r="AI127" s="124">
        <v>1000</v>
      </c>
      <c r="AJ127" s="125" t="s">
        <v>44</v>
      </c>
      <c r="AK127" s="125">
        <v>3667</v>
      </c>
      <c r="AL127" s="129">
        <v>45033</v>
      </c>
      <c r="AM127" s="336"/>
      <c r="AN127" s="335"/>
    </row>
    <row r="128" spans="1:40" x14ac:dyDescent="0.25">
      <c r="A128" s="369"/>
      <c r="B128" s="877"/>
      <c r="C128" s="357" t="s">
        <v>23</v>
      </c>
      <c r="D128" s="124">
        <v>1000</v>
      </c>
      <c r="E128" s="124">
        <v>0</v>
      </c>
      <c r="F128" s="124">
        <v>1000</v>
      </c>
      <c r="G128" s="125" t="s">
        <v>38</v>
      </c>
      <c r="H128" s="125">
        <v>225</v>
      </c>
      <c r="I128" s="129">
        <v>43961</v>
      </c>
      <c r="J128" s="125"/>
      <c r="K128" s="358"/>
      <c r="L128" s="585"/>
      <c r="M128" s="357" t="s">
        <v>23</v>
      </c>
      <c r="N128" s="124">
        <v>1000</v>
      </c>
      <c r="O128" s="124">
        <v>0</v>
      </c>
      <c r="P128" s="124">
        <v>1000</v>
      </c>
      <c r="Q128" s="125" t="s">
        <v>38</v>
      </c>
      <c r="R128" s="125">
        <v>995</v>
      </c>
      <c r="S128" s="129">
        <v>44333</v>
      </c>
      <c r="T128" s="125"/>
      <c r="U128" s="358"/>
      <c r="V128" s="585"/>
      <c r="W128" s="357" t="s">
        <v>23</v>
      </c>
      <c r="X128" s="124">
        <v>1000</v>
      </c>
      <c r="Y128" s="124">
        <v>0</v>
      </c>
      <c r="Z128" s="124">
        <v>1000</v>
      </c>
      <c r="AA128" s="125" t="s">
        <v>38</v>
      </c>
      <c r="AB128" s="125">
        <v>2327</v>
      </c>
      <c r="AC128" s="129">
        <v>44693</v>
      </c>
      <c r="AD128" s="629"/>
      <c r="AE128" s="585"/>
      <c r="AF128" s="357" t="s">
        <v>23</v>
      </c>
      <c r="AG128" s="124">
        <v>1000</v>
      </c>
      <c r="AH128" s="124"/>
      <c r="AI128" s="124">
        <v>1000</v>
      </c>
      <c r="AJ128" s="125" t="s">
        <v>44</v>
      </c>
      <c r="AK128" s="125">
        <v>3768</v>
      </c>
      <c r="AL128" s="129">
        <v>45058</v>
      </c>
      <c r="AM128" s="336"/>
      <c r="AN128" s="335"/>
    </row>
    <row r="129" spans="1:40" x14ac:dyDescent="0.25">
      <c r="A129" s="369"/>
      <c r="B129" s="877"/>
      <c r="C129" s="357" t="s">
        <v>24</v>
      </c>
      <c r="D129" s="124">
        <v>1000</v>
      </c>
      <c r="E129" s="124">
        <v>0</v>
      </c>
      <c r="F129" s="124">
        <v>1000</v>
      </c>
      <c r="G129" s="125" t="s">
        <v>38</v>
      </c>
      <c r="H129" s="125">
        <v>294</v>
      </c>
      <c r="I129" s="129">
        <v>43996</v>
      </c>
      <c r="J129" s="125"/>
      <c r="K129" s="358"/>
      <c r="L129" s="585"/>
      <c r="M129" s="357" t="s">
        <v>24</v>
      </c>
      <c r="N129" s="124">
        <v>1000</v>
      </c>
      <c r="O129" s="124">
        <v>0</v>
      </c>
      <c r="P129" s="124">
        <v>1000</v>
      </c>
      <c r="Q129" s="125" t="s">
        <v>38</v>
      </c>
      <c r="R129" s="125">
        <v>1061</v>
      </c>
      <c r="S129" s="129">
        <v>44362</v>
      </c>
      <c r="T129" s="125"/>
      <c r="U129" s="358"/>
      <c r="V129" s="585"/>
      <c r="W129" s="357" t="s">
        <v>24</v>
      </c>
      <c r="X129" s="124">
        <v>1000</v>
      </c>
      <c r="Y129" s="124">
        <v>0</v>
      </c>
      <c r="Z129" s="124">
        <v>1000</v>
      </c>
      <c r="AA129" s="125" t="s">
        <v>44</v>
      </c>
      <c r="AB129" s="125">
        <v>2412</v>
      </c>
      <c r="AC129" s="129">
        <v>44722</v>
      </c>
      <c r="AD129" s="629"/>
      <c r="AE129" s="585"/>
      <c r="AF129" s="357" t="s">
        <v>24</v>
      </c>
      <c r="AG129" s="124">
        <v>1000</v>
      </c>
      <c r="AH129" s="124"/>
      <c r="AI129" s="124">
        <v>1000</v>
      </c>
      <c r="AJ129" s="125" t="s">
        <v>44</v>
      </c>
      <c r="AK129" s="125">
        <v>3845</v>
      </c>
      <c r="AL129" s="129">
        <v>45089</v>
      </c>
      <c r="AM129" s="336"/>
      <c r="AN129" s="335"/>
    </row>
    <row r="130" spans="1:40" x14ac:dyDescent="0.25">
      <c r="A130" s="369"/>
      <c r="B130" s="877"/>
      <c r="C130" s="357" t="s">
        <v>25</v>
      </c>
      <c r="D130" s="124">
        <v>1000</v>
      </c>
      <c r="E130" s="124">
        <v>0</v>
      </c>
      <c r="F130" s="124">
        <v>1000</v>
      </c>
      <c r="G130" s="125" t="s">
        <v>38</v>
      </c>
      <c r="H130" s="125">
        <v>346</v>
      </c>
      <c r="I130" s="129">
        <v>44022</v>
      </c>
      <c r="J130" s="125"/>
      <c r="K130" s="358"/>
      <c r="L130" s="585"/>
      <c r="M130" s="357" t="s">
        <v>25</v>
      </c>
      <c r="N130" s="124">
        <v>1000</v>
      </c>
      <c r="O130" s="124">
        <v>0</v>
      </c>
      <c r="P130" s="124">
        <v>1000</v>
      </c>
      <c r="Q130" s="125" t="s">
        <v>38</v>
      </c>
      <c r="R130" s="125">
        <v>1144</v>
      </c>
      <c r="S130" s="129">
        <v>44390</v>
      </c>
      <c r="T130" s="125"/>
      <c r="U130" s="358"/>
      <c r="V130" s="585"/>
      <c r="W130" s="357" t="s">
        <v>25</v>
      </c>
      <c r="X130" s="124">
        <v>1000</v>
      </c>
      <c r="Y130" s="124">
        <v>0</v>
      </c>
      <c r="Z130" s="124">
        <v>1000</v>
      </c>
      <c r="AA130" s="125" t="s">
        <v>44</v>
      </c>
      <c r="AB130" s="125">
        <v>2521</v>
      </c>
      <c r="AC130" s="129">
        <v>44753</v>
      </c>
      <c r="AD130" s="629"/>
      <c r="AE130" s="585"/>
      <c r="AF130" s="357" t="s">
        <v>25</v>
      </c>
      <c r="AG130" s="124">
        <v>1000</v>
      </c>
      <c r="AH130" s="124"/>
      <c r="AI130" s="124">
        <v>1000</v>
      </c>
      <c r="AJ130" s="125" t="s">
        <v>44</v>
      </c>
      <c r="AK130" s="125">
        <v>3971</v>
      </c>
      <c r="AL130" s="129">
        <v>45119</v>
      </c>
      <c r="AM130" s="336"/>
      <c r="AN130" s="335"/>
    </row>
    <row r="131" spans="1:40" x14ac:dyDescent="0.25">
      <c r="A131" s="369"/>
      <c r="B131" s="877"/>
      <c r="C131" s="357" t="s">
        <v>26</v>
      </c>
      <c r="D131" s="124">
        <v>1000</v>
      </c>
      <c r="E131" s="124">
        <v>0</v>
      </c>
      <c r="F131" s="124">
        <v>1000</v>
      </c>
      <c r="G131" s="125" t="s">
        <v>38</v>
      </c>
      <c r="H131" s="125">
        <v>412</v>
      </c>
      <c r="I131" s="129">
        <v>44058</v>
      </c>
      <c r="J131" s="125"/>
      <c r="K131" s="358"/>
      <c r="L131" s="585"/>
      <c r="M131" s="357" t="s">
        <v>26</v>
      </c>
      <c r="N131" s="124">
        <v>1000</v>
      </c>
      <c r="O131" s="124">
        <v>0</v>
      </c>
      <c r="P131" s="124">
        <v>1000</v>
      </c>
      <c r="Q131" s="125" t="s">
        <v>38</v>
      </c>
      <c r="R131" s="125">
        <v>1212</v>
      </c>
      <c r="S131" s="129">
        <v>44419</v>
      </c>
      <c r="T131" s="125"/>
      <c r="U131" s="358"/>
      <c r="V131" s="585"/>
      <c r="W131" s="357" t="s">
        <v>26</v>
      </c>
      <c r="X131" s="124">
        <v>1000</v>
      </c>
      <c r="Y131" s="124">
        <v>0</v>
      </c>
      <c r="Z131" s="124">
        <v>1000</v>
      </c>
      <c r="AA131" s="125" t="s">
        <v>44</v>
      </c>
      <c r="AB131" s="125">
        <v>2598</v>
      </c>
      <c r="AC131" s="129">
        <v>44780</v>
      </c>
      <c r="AD131" s="629"/>
      <c r="AE131" s="585"/>
      <c r="AF131" s="357" t="s">
        <v>26</v>
      </c>
      <c r="AG131" s="124">
        <v>1000</v>
      </c>
      <c r="AH131" s="124"/>
      <c r="AI131" s="124">
        <v>1000</v>
      </c>
      <c r="AJ131" s="125" t="s">
        <v>44</v>
      </c>
      <c r="AK131" s="125">
        <v>4063</v>
      </c>
      <c r="AL131" s="129">
        <v>45146</v>
      </c>
      <c r="AM131" s="336"/>
      <c r="AN131" s="335"/>
    </row>
    <row r="132" spans="1:40" x14ac:dyDescent="0.25">
      <c r="A132" s="369"/>
      <c r="B132" s="877"/>
      <c r="C132" s="357" t="s">
        <v>27</v>
      </c>
      <c r="D132" s="124">
        <v>1000</v>
      </c>
      <c r="E132" s="124">
        <v>0</v>
      </c>
      <c r="F132" s="124">
        <v>1000</v>
      </c>
      <c r="G132" s="125" t="s">
        <v>38</v>
      </c>
      <c r="H132" s="125">
        <v>485</v>
      </c>
      <c r="I132" s="129">
        <v>44097</v>
      </c>
      <c r="J132" s="125"/>
      <c r="K132" s="358"/>
      <c r="L132" s="585"/>
      <c r="M132" s="357" t="s">
        <v>27</v>
      </c>
      <c r="N132" s="124">
        <v>1000</v>
      </c>
      <c r="O132" s="124">
        <v>0</v>
      </c>
      <c r="P132" s="124">
        <v>1000</v>
      </c>
      <c r="Q132" s="125" t="s">
        <v>38</v>
      </c>
      <c r="R132" s="125">
        <v>1292</v>
      </c>
      <c r="S132" s="129">
        <v>44451</v>
      </c>
      <c r="T132" s="125"/>
      <c r="U132" s="358"/>
      <c r="V132" s="585"/>
      <c r="W132" s="357" t="s">
        <v>27</v>
      </c>
      <c r="X132" s="124">
        <v>1000</v>
      </c>
      <c r="Y132" s="124">
        <v>0</v>
      </c>
      <c r="Z132" s="124">
        <v>1010</v>
      </c>
      <c r="AA132" s="125" t="s">
        <v>44</v>
      </c>
      <c r="AB132" s="125">
        <v>2832</v>
      </c>
      <c r="AC132" s="129">
        <v>44814</v>
      </c>
      <c r="AD132" s="629"/>
      <c r="AE132" s="585"/>
      <c r="AF132" s="357" t="s">
        <v>27</v>
      </c>
      <c r="AG132" s="124"/>
      <c r="AH132" s="124"/>
      <c r="AI132" s="124"/>
      <c r="AJ132" s="125"/>
      <c r="AK132" s="125"/>
      <c r="AL132" s="129"/>
      <c r="AM132" s="336"/>
      <c r="AN132" s="335"/>
    </row>
    <row r="133" spans="1:40" x14ac:dyDescent="0.25">
      <c r="A133" s="369"/>
      <c r="B133" s="877"/>
      <c r="C133" s="357" t="s">
        <v>28</v>
      </c>
      <c r="D133" s="124">
        <v>1000</v>
      </c>
      <c r="E133" s="124">
        <v>10</v>
      </c>
      <c r="F133" s="124">
        <v>0</v>
      </c>
      <c r="G133" s="125" t="s">
        <v>38</v>
      </c>
      <c r="H133" s="125" t="s">
        <v>38</v>
      </c>
      <c r="I133" s="129" t="s">
        <v>38</v>
      </c>
      <c r="J133" s="125"/>
      <c r="K133" s="358"/>
      <c r="L133" s="585"/>
      <c r="M133" s="357" t="s">
        <v>28</v>
      </c>
      <c r="N133" s="124">
        <v>1000</v>
      </c>
      <c r="O133" s="124">
        <v>0</v>
      </c>
      <c r="P133" s="124">
        <v>1000</v>
      </c>
      <c r="Q133" s="125" t="s">
        <v>38</v>
      </c>
      <c r="R133" s="125">
        <v>1379</v>
      </c>
      <c r="S133" s="129">
        <v>44481</v>
      </c>
      <c r="T133" s="125"/>
      <c r="U133" s="358"/>
      <c r="V133" s="585"/>
      <c r="W133" s="357" t="s">
        <v>28</v>
      </c>
      <c r="X133" s="124">
        <v>1000</v>
      </c>
      <c r="Y133" s="124">
        <v>0</v>
      </c>
      <c r="Z133" s="124">
        <v>1000</v>
      </c>
      <c r="AA133" s="125" t="s">
        <v>44</v>
      </c>
      <c r="AB133" s="125">
        <v>2940</v>
      </c>
      <c r="AC133" s="129">
        <v>44844</v>
      </c>
      <c r="AD133" s="629"/>
      <c r="AE133" s="585"/>
      <c r="AF133" s="357" t="s">
        <v>28</v>
      </c>
      <c r="AG133" s="124"/>
      <c r="AH133" s="124"/>
      <c r="AI133" s="124"/>
      <c r="AJ133" s="125"/>
      <c r="AK133" s="125"/>
      <c r="AL133" s="129"/>
      <c r="AM133" s="336"/>
      <c r="AN133" s="335"/>
    </row>
    <row r="134" spans="1:40" x14ac:dyDescent="0.25">
      <c r="A134" s="369"/>
      <c r="B134" s="877"/>
      <c r="C134" s="357" t="s">
        <v>29</v>
      </c>
      <c r="D134" s="124">
        <v>1000</v>
      </c>
      <c r="E134" s="124">
        <v>0</v>
      </c>
      <c r="F134" s="124">
        <v>2000</v>
      </c>
      <c r="G134" s="125" t="s">
        <v>38</v>
      </c>
      <c r="H134" s="125">
        <v>583</v>
      </c>
      <c r="I134" s="129">
        <v>44140</v>
      </c>
      <c r="J134" s="125"/>
      <c r="K134" s="358"/>
      <c r="L134" s="585"/>
      <c r="M134" s="357" t="s">
        <v>29</v>
      </c>
      <c r="N134" s="124">
        <v>1000</v>
      </c>
      <c r="O134" s="124">
        <v>0</v>
      </c>
      <c r="P134" s="124">
        <v>1000</v>
      </c>
      <c r="Q134" s="125" t="s">
        <v>38</v>
      </c>
      <c r="R134" s="125">
        <v>1556</v>
      </c>
      <c r="S134" s="129">
        <v>44518</v>
      </c>
      <c r="T134" s="125"/>
      <c r="U134" s="358"/>
      <c r="V134" s="585"/>
      <c r="W134" s="357" t="s">
        <v>29</v>
      </c>
      <c r="X134" s="124">
        <v>1000</v>
      </c>
      <c r="Y134" s="124">
        <v>0</v>
      </c>
      <c r="Z134" s="124">
        <v>1000</v>
      </c>
      <c r="AA134" s="125" t="s">
        <v>44</v>
      </c>
      <c r="AB134" s="125">
        <v>3046</v>
      </c>
      <c r="AC134" s="129">
        <v>44880</v>
      </c>
      <c r="AD134" s="629"/>
      <c r="AE134" s="585"/>
      <c r="AF134" s="357" t="s">
        <v>29</v>
      </c>
      <c r="AG134" s="124"/>
      <c r="AH134" s="124"/>
      <c r="AI134" s="124"/>
      <c r="AJ134" s="125"/>
      <c r="AK134" s="125"/>
      <c r="AL134" s="129"/>
      <c r="AM134" s="336"/>
      <c r="AN134" s="335"/>
    </row>
    <row r="135" spans="1:40" x14ac:dyDescent="0.25">
      <c r="A135" s="369"/>
      <c r="B135" s="877"/>
      <c r="C135" s="360" t="s">
        <v>30</v>
      </c>
      <c r="D135" s="278">
        <v>1000</v>
      </c>
      <c r="E135" s="124">
        <v>0</v>
      </c>
      <c r="F135" s="124">
        <v>1000</v>
      </c>
      <c r="G135" s="125" t="s">
        <v>38</v>
      </c>
      <c r="H135" s="125">
        <v>658</v>
      </c>
      <c r="I135" s="129">
        <v>44178</v>
      </c>
      <c r="J135" s="361"/>
      <c r="K135" s="362"/>
      <c r="L135" s="586"/>
      <c r="M135" s="360" t="s">
        <v>30</v>
      </c>
      <c r="N135" s="278">
        <v>1000</v>
      </c>
      <c r="O135" s="124">
        <v>0</v>
      </c>
      <c r="P135" s="124">
        <v>1000</v>
      </c>
      <c r="Q135" s="125" t="s">
        <v>38</v>
      </c>
      <c r="R135" s="125">
        <v>1632</v>
      </c>
      <c r="S135" s="129">
        <v>44550</v>
      </c>
      <c r="T135" s="125"/>
      <c r="U135" s="358"/>
      <c r="V135" s="586"/>
      <c r="W135" s="360" t="s">
        <v>30</v>
      </c>
      <c r="X135" s="278">
        <v>1000</v>
      </c>
      <c r="Y135" s="124">
        <v>0</v>
      </c>
      <c r="Z135" s="124">
        <v>1000</v>
      </c>
      <c r="AA135" s="125" t="s">
        <v>44</v>
      </c>
      <c r="AB135" s="125">
        <v>3143</v>
      </c>
      <c r="AC135" s="129">
        <v>44908</v>
      </c>
      <c r="AD135" s="629"/>
      <c r="AE135" s="586"/>
      <c r="AF135" s="360" t="s">
        <v>30</v>
      </c>
      <c r="AG135" s="278"/>
      <c r="AH135" s="124"/>
      <c r="AI135" s="124"/>
      <c r="AJ135" s="125"/>
      <c r="AK135" s="125"/>
      <c r="AL135" s="129"/>
      <c r="AM135" s="338"/>
      <c r="AN135" s="339"/>
    </row>
    <row r="136" spans="1:40" ht="21" x14ac:dyDescent="0.25">
      <c r="A136" s="370"/>
      <c r="B136" s="878"/>
      <c r="C136" s="364"/>
      <c r="D136" s="365">
        <f>SUM(D124:D135)</f>
        <v>12000</v>
      </c>
      <c r="E136" s="365">
        <f>SUM(E124:E135)</f>
        <v>10</v>
      </c>
      <c r="F136" s="365">
        <f>SUM(F124:F135)</f>
        <v>12000</v>
      </c>
      <c r="G136" s="340"/>
      <c r="H136" s="340"/>
      <c r="I136" s="366"/>
      <c r="J136" s="340"/>
      <c r="K136" s="367"/>
      <c r="L136" s="587"/>
      <c r="M136" s="364"/>
      <c r="N136" s="365">
        <f>SUM(N123:N135)</f>
        <v>24000</v>
      </c>
      <c r="O136" s="365">
        <f>SUM(O123:O135)</f>
        <v>10</v>
      </c>
      <c r="P136" s="365">
        <f>SUM(P123:P135)</f>
        <v>24000</v>
      </c>
      <c r="Q136" s="340"/>
      <c r="R136" s="340"/>
      <c r="S136" s="340"/>
      <c r="T136" s="340"/>
      <c r="U136" s="367"/>
      <c r="V136" s="587"/>
      <c r="W136" s="364"/>
      <c r="X136" s="365">
        <f>SUM(X123:X135)</f>
        <v>36000</v>
      </c>
      <c r="Y136" s="365">
        <f>SUM(Y123:Y135)</f>
        <v>10</v>
      </c>
      <c r="Z136" s="365">
        <f>SUM(Z123:Z135)</f>
        <v>36010</v>
      </c>
      <c r="AA136" s="340"/>
      <c r="AB136" s="340"/>
      <c r="AC136" s="340"/>
      <c r="AD136" s="340"/>
      <c r="AE136" s="587"/>
      <c r="AF136" s="364"/>
      <c r="AG136" s="365">
        <f>SUM(AG123:AG135)</f>
        <v>44000</v>
      </c>
      <c r="AH136" s="365">
        <f>SUM(AH123:AH135)</f>
        <v>10</v>
      </c>
      <c r="AI136" s="365">
        <f>SUM(AI123:AI135)</f>
        <v>44010</v>
      </c>
      <c r="AJ136" s="340"/>
      <c r="AK136" s="340"/>
      <c r="AL136" s="340"/>
      <c r="AM136" s="365"/>
      <c r="AN136" s="340"/>
    </row>
    <row r="137" spans="1:40" x14ac:dyDescent="0.25">
      <c r="A137" s="168"/>
      <c r="B137" s="106"/>
      <c r="C137" s="65"/>
      <c r="D137" s="66"/>
      <c r="E137" s="66"/>
      <c r="F137" s="66"/>
      <c r="G137" s="67"/>
      <c r="H137" s="67"/>
      <c r="I137" s="68"/>
      <c r="J137" s="67"/>
      <c r="K137" s="67"/>
      <c r="L137" s="588"/>
      <c r="M137" s="67"/>
      <c r="N137" s="66"/>
      <c r="O137" s="66"/>
      <c r="P137" s="66"/>
      <c r="Q137" s="67"/>
      <c r="R137" s="67"/>
      <c r="S137" s="67"/>
      <c r="T137" s="67"/>
      <c r="U137" s="67"/>
      <c r="V137" s="588"/>
      <c r="W137" s="67"/>
      <c r="X137" s="66"/>
      <c r="Y137" s="66"/>
      <c r="Z137" s="66"/>
      <c r="AA137" s="67"/>
      <c r="AB137" s="67"/>
      <c r="AC137" s="67"/>
      <c r="AD137" s="67"/>
      <c r="AE137" s="588"/>
      <c r="AF137" s="67"/>
      <c r="AG137" s="66"/>
      <c r="AH137" s="66"/>
      <c r="AI137" s="66"/>
      <c r="AJ137" s="67"/>
      <c r="AK137" s="67"/>
      <c r="AL137" s="67"/>
      <c r="AM137" s="777"/>
      <c r="AN137" s="123"/>
    </row>
    <row r="138" spans="1:40" ht="21" x14ac:dyDescent="0.25">
      <c r="A138" s="168"/>
      <c r="B138" s="107"/>
      <c r="C138" s="70"/>
      <c r="D138" s="71"/>
      <c r="E138" s="72"/>
      <c r="F138" s="73"/>
      <c r="G138" s="72"/>
      <c r="H138" s="73"/>
      <c r="I138" s="73"/>
      <c r="J138" s="73"/>
      <c r="K138" s="74"/>
      <c r="L138" s="584"/>
      <c r="M138" s="75" t="s">
        <v>42</v>
      </c>
      <c r="N138" s="76">
        <f>D151</f>
        <v>12000</v>
      </c>
      <c r="O138" s="76">
        <f>E151</f>
        <v>30</v>
      </c>
      <c r="P138" s="76">
        <f>F151</f>
        <v>11500</v>
      </c>
      <c r="Q138" s="72"/>
      <c r="R138" s="73"/>
      <c r="S138" s="73"/>
      <c r="T138" s="73"/>
      <c r="U138" s="74"/>
      <c r="V138" s="584"/>
      <c r="W138" s="75" t="s">
        <v>42</v>
      </c>
      <c r="X138" s="76">
        <f>N151</f>
        <v>23500</v>
      </c>
      <c r="Y138" s="76">
        <f>O151</f>
        <v>30</v>
      </c>
      <c r="Z138" s="76">
        <f>P151</f>
        <v>23000</v>
      </c>
      <c r="AA138" s="72"/>
      <c r="AB138" s="73"/>
      <c r="AC138" s="73"/>
      <c r="AD138" s="73"/>
      <c r="AE138" s="584"/>
      <c r="AF138" s="75" t="s">
        <v>42</v>
      </c>
      <c r="AG138" s="76">
        <f>X151</f>
        <v>35000</v>
      </c>
      <c r="AH138" s="76">
        <f>Y151</f>
        <v>40</v>
      </c>
      <c r="AI138" s="76">
        <f>Z151</f>
        <v>34500</v>
      </c>
      <c r="AJ138" s="72"/>
      <c r="AK138" s="73"/>
      <c r="AL138" s="73"/>
      <c r="AM138" s="776" t="s">
        <v>221</v>
      </c>
      <c r="AN138" s="183" t="s">
        <v>36</v>
      </c>
    </row>
    <row r="139" spans="1:40" x14ac:dyDescent="0.25">
      <c r="A139" s="169" t="s">
        <v>152</v>
      </c>
      <c r="B139" s="105">
        <v>74</v>
      </c>
      <c r="C139" s="77" t="s">
        <v>19</v>
      </c>
      <c r="D139" s="78">
        <v>1000</v>
      </c>
      <c r="E139" s="78">
        <v>0</v>
      </c>
      <c r="F139" s="78">
        <v>3000</v>
      </c>
      <c r="G139" s="79" t="s">
        <v>38</v>
      </c>
      <c r="H139" s="79">
        <v>127</v>
      </c>
      <c r="I139" s="80">
        <v>43857</v>
      </c>
      <c r="J139" s="79"/>
      <c r="K139" s="81"/>
      <c r="L139" s="585"/>
      <c r="M139" s="77" t="s">
        <v>19</v>
      </c>
      <c r="N139" s="78">
        <v>1000</v>
      </c>
      <c r="O139" s="78">
        <v>0</v>
      </c>
      <c r="P139" s="78">
        <v>11500</v>
      </c>
      <c r="Q139" s="79" t="s">
        <v>38</v>
      </c>
      <c r="R139" s="79">
        <v>753</v>
      </c>
      <c r="S139" s="80">
        <v>44221</v>
      </c>
      <c r="T139" s="79"/>
      <c r="U139" s="81"/>
      <c r="V139" s="585"/>
      <c r="W139" s="77" t="s">
        <v>19</v>
      </c>
      <c r="X139" s="78">
        <v>1000</v>
      </c>
      <c r="Y139" s="78">
        <v>10</v>
      </c>
      <c r="Z139" s="78">
        <v>0</v>
      </c>
      <c r="AA139" s="79" t="s">
        <v>38</v>
      </c>
      <c r="AB139" s="79" t="s">
        <v>38</v>
      </c>
      <c r="AC139" s="80" t="s">
        <v>38</v>
      </c>
      <c r="AD139" s="651"/>
      <c r="AE139" s="585"/>
      <c r="AF139" s="77" t="s">
        <v>19</v>
      </c>
      <c r="AG139" s="78">
        <v>1000</v>
      </c>
      <c r="AH139" s="78">
        <v>20</v>
      </c>
      <c r="AI139" s="78"/>
      <c r="AJ139" s="79"/>
      <c r="AK139" s="79"/>
      <c r="AL139" s="80"/>
      <c r="AM139" s="177">
        <f>AG151+AH151-AI151</f>
        <v>600</v>
      </c>
      <c r="AN139" s="178" t="s">
        <v>1035</v>
      </c>
    </row>
    <row r="140" spans="1:40" ht="47.25" customHeight="1" x14ac:dyDescent="0.25">
      <c r="A140" s="170"/>
      <c r="B140" s="904" t="s">
        <v>155</v>
      </c>
      <c r="C140" s="77" t="s">
        <v>20</v>
      </c>
      <c r="D140" s="78">
        <v>1000</v>
      </c>
      <c r="E140" s="78">
        <v>0</v>
      </c>
      <c r="F140" s="78">
        <v>0</v>
      </c>
      <c r="G140" s="79" t="s">
        <v>38</v>
      </c>
      <c r="H140" s="79" t="s">
        <v>38</v>
      </c>
      <c r="I140" s="80" t="s">
        <v>38</v>
      </c>
      <c r="J140" s="79"/>
      <c r="K140" s="81"/>
      <c r="L140" s="585"/>
      <c r="M140" s="77" t="s">
        <v>20</v>
      </c>
      <c r="N140" s="78">
        <v>1000</v>
      </c>
      <c r="O140" s="78">
        <v>0</v>
      </c>
      <c r="P140" s="78">
        <v>0</v>
      </c>
      <c r="Q140" s="79" t="s">
        <v>38</v>
      </c>
      <c r="R140" s="79" t="s">
        <v>38</v>
      </c>
      <c r="S140" s="80" t="s">
        <v>38</v>
      </c>
      <c r="T140" s="79"/>
      <c r="U140" s="81"/>
      <c r="V140" s="585"/>
      <c r="W140" s="77" t="s">
        <v>20</v>
      </c>
      <c r="X140" s="78">
        <v>1000</v>
      </c>
      <c r="Y140" s="78">
        <v>0</v>
      </c>
      <c r="Z140" s="78">
        <v>11500</v>
      </c>
      <c r="AA140" s="79" t="s">
        <v>38</v>
      </c>
      <c r="AB140" s="79">
        <v>1872</v>
      </c>
      <c r="AC140" s="80">
        <v>44593</v>
      </c>
      <c r="AD140" s="704" t="s">
        <v>1014</v>
      </c>
      <c r="AE140" s="585"/>
      <c r="AF140" s="77" t="s">
        <v>20</v>
      </c>
      <c r="AG140" s="78">
        <v>1000</v>
      </c>
      <c r="AH140" s="78">
        <v>10</v>
      </c>
      <c r="AI140" s="78"/>
      <c r="AJ140" s="79"/>
      <c r="AK140" s="79"/>
      <c r="AL140" s="80"/>
      <c r="AM140" s="180"/>
      <c r="AN140" s="179" t="s">
        <v>1012</v>
      </c>
    </row>
    <row r="141" spans="1:40" x14ac:dyDescent="0.25">
      <c r="A141" s="170"/>
      <c r="B141" s="904"/>
      <c r="C141" s="77" t="s">
        <v>21</v>
      </c>
      <c r="D141" s="78">
        <v>1000</v>
      </c>
      <c r="E141" s="78">
        <v>0</v>
      </c>
      <c r="F141" s="78">
        <v>0</v>
      </c>
      <c r="G141" s="79" t="s">
        <v>38</v>
      </c>
      <c r="H141" s="79" t="s">
        <v>38</v>
      </c>
      <c r="I141" s="80" t="s">
        <v>38</v>
      </c>
      <c r="J141" s="79"/>
      <c r="K141" s="81"/>
      <c r="L141" s="585"/>
      <c r="M141" s="77" t="s">
        <v>21</v>
      </c>
      <c r="N141" s="78">
        <v>1000</v>
      </c>
      <c r="O141" s="78">
        <v>0</v>
      </c>
      <c r="P141" s="78">
        <v>0</v>
      </c>
      <c r="Q141" s="79" t="s">
        <v>38</v>
      </c>
      <c r="R141" s="79" t="s">
        <v>38</v>
      </c>
      <c r="S141" s="80" t="s">
        <v>38</v>
      </c>
      <c r="T141" s="79"/>
      <c r="U141" s="81"/>
      <c r="V141" s="585"/>
      <c r="W141" s="77" t="s">
        <v>21</v>
      </c>
      <c r="X141" s="78">
        <v>1000</v>
      </c>
      <c r="Y141" s="78">
        <v>0</v>
      </c>
      <c r="Z141" s="78">
        <v>0</v>
      </c>
      <c r="AA141" s="79" t="s">
        <v>38</v>
      </c>
      <c r="AB141" s="79" t="s">
        <v>38</v>
      </c>
      <c r="AC141" s="80" t="s">
        <v>38</v>
      </c>
      <c r="AD141" s="558"/>
      <c r="AE141" s="585"/>
      <c r="AF141" s="77" t="s">
        <v>21</v>
      </c>
      <c r="AG141" s="78">
        <v>1000</v>
      </c>
      <c r="AH141" s="78"/>
      <c r="AI141" s="78">
        <v>3000</v>
      </c>
      <c r="AJ141" s="79" t="s">
        <v>50</v>
      </c>
      <c r="AK141" s="79">
        <v>3891</v>
      </c>
      <c r="AL141" s="80">
        <v>44995</v>
      </c>
      <c r="AM141" s="180">
        <v>500</v>
      </c>
      <c r="AN141" s="179" t="s">
        <v>851</v>
      </c>
    </row>
    <row r="142" spans="1:40" x14ac:dyDescent="0.25">
      <c r="A142" s="170"/>
      <c r="B142" s="904"/>
      <c r="C142" s="77" t="s">
        <v>22</v>
      </c>
      <c r="D142" s="78">
        <v>1000</v>
      </c>
      <c r="E142" s="78">
        <f>E143+10</f>
        <v>20</v>
      </c>
      <c r="F142" s="78">
        <v>0</v>
      </c>
      <c r="G142" s="79" t="s">
        <v>38</v>
      </c>
      <c r="H142" s="79" t="s">
        <v>38</v>
      </c>
      <c r="I142" s="80" t="s">
        <v>38</v>
      </c>
      <c r="J142" s="79"/>
      <c r="K142" s="81"/>
      <c r="L142" s="585"/>
      <c r="M142" s="77" t="s">
        <v>22</v>
      </c>
      <c r="N142" s="78">
        <v>1000</v>
      </c>
      <c r="O142" s="78">
        <v>0</v>
      </c>
      <c r="P142" s="78">
        <v>0</v>
      </c>
      <c r="Q142" s="79" t="s">
        <v>38</v>
      </c>
      <c r="R142" s="79" t="s">
        <v>38</v>
      </c>
      <c r="S142" s="80" t="s">
        <v>38</v>
      </c>
      <c r="T142" s="79"/>
      <c r="U142" s="81"/>
      <c r="V142" s="585"/>
      <c r="W142" s="77" t="s">
        <v>22</v>
      </c>
      <c r="X142" s="78">
        <v>1000</v>
      </c>
      <c r="Y142" s="78">
        <v>0</v>
      </c>
      <c r="Z142" s="78">
        <v>0</v>
      </c>
      <c r="AA142" s="79" t="s">
        <v>38</v>
      </c>
      <c r="AB142" s="79" t="s">
        <v>38</v>
      </c>
      <c r="AC142" s="80" t="s">
        <v>38</v>
      </c>
      <c r="AD142" s="558"/>
      <c r="AE142" s="585"/>
      <c r="AF142" s="77" t="s">
        <v>22</v>
      </c>
      <c r="AG142" s="78">
        <v>1000</v>
      </c>
      <c r="AH142" s="78">
        <v>20</v>
      </c>
      <c r="AI142" s="78"/>
      <c r="AJ142" s="79"/>
      <c r="AK142" s="79"/>
      <c r="AL142" s="80" t="s">
        <v>1013</v>
      </c>
      <c r="AM142" s="180">
        <v>100</v>
      </c>
      <c r="AN142" s="179" t="s">
        <v>848</v>
      </c>
    </row>
    <row r="143" spans="1:40" x14ac:dyDescent="0.25">
      <c r="A143" s="170"/>
      <c r="B143" s="904"/>
      <c r="C143" s="77" t="s">
        <v>23</v>
      </c>
      <c r="D143" s="78">
        <v>1000</v>
      </c>
      <c r="E143" s="78">
        <v>10</v>
      </c>
      <c r="F143" s="78">
        <v>0</v>
      </c>
      <c r="G143" s="79" t="s">
        <v>38</v>
      </c>
      <c r="H143" s="79" t="s">
        <v>38</v>
      </c>
      <c r="I143" s="80" t="s">
        <v>38</v>
      </c>
      <c r="J143" s="79"/>
      <c r="K143" s="81"/>
      <c r="L143" s="585"/>
      <c r="M143" s="77" t="s">
        <v>23</v>
      </c>
      <c r="N143" s="78">
        <v>1000</v>
      </c>
      <c r="O143" s="78">
        <v>0</v>
      </c>
      <c r="P143" s="78">
        <v>0</v>
      </c>
      <c r="Q143" s="79" t="s">
        <v>38</v>
      </c>
      <c r="R143" s="79" t="s">
        <v>38</v>
      </c>
      <c r="S143" s="80" t="s">
        <v>38</v>
      </c>
      <c r="T143" s="79"/>
      <c r="U143" s="81"/>
      <c r="V143" s="585"/>
      <c r="W143" s="77" t="s">
        <v>23</v>
      </c>
      <c r="X143" s="78">
        <v>1000</v>
      </c>
      <c r="Y143" s="78">
        <v>0</v>
      </c>
      <c r="Z143" s="78">
        <v>0</v>
      </c>
      <c r="AA143" s="79" t="s">
        <v>38</v>
      </c>
      <c r="AB143" s="79" t="s">
        <v>38</v>
      </c>
      <c r="AC143" s="80" t="s">
        <v>38</v>
      </c>
      <c r="AD143" s="558"/>
      <c r="AE143" s="585"/>
      <c r="AF143" s="77" t="s">
        <v>23</v>
      </c>
      <c r="AG143" s="78">
        <v>1000</v>
      </c>
      <c r="AH143" s="78">
        <v>10</v>
      </c>
      <c r="AI143" s="78"/>
      <c r="AJ143" s="79"/>
      <c r="AK143" s="79"/>
      <c r="AL143" s="80"/>
      <c r="AM143" s="180"/>
      <c r="AN143" s="179"/>
    </row>
    <row r="144" spans="1:40" x14ac:dyDescent="0.25">
      <c r="A144" s="170"/>
      <c r="B144" s="904"/>
      <c r="C144" s="77" t="s">
        <v>24</v>
      </c>
      <c r="D144" s="78">
        <v>1000</v>
      </c>
      <c r="E144" s="78">
        <v>0</v>
      </c>
      <c r="F144" s="78">
        <v>8500</v>
      </c>
      <c r="G144" s="79" t="s">
        <v>38</v>
      </c>
      <c r="H144" s="79">
        <v>249</v>
      </c>
      <c r="I144" s="80">
        <v>43984</v>
      </c>
      <c r="J144" s="79"/>
      <c r="K144" s="81"/>
      <c r="L144" s="585"/>
      <c r="M144" s="77" t="s">
        <v>24</v>
      </c>
      <c r="N144" s="78">
        <v>1000</v>
      </c>
      <c r="O144" s="78">
        <v>0</v>
      </c>
      <c r="P144" s="78">
        <v>0</v>
      </c>
      <c r="Q144" s="79" t="s">
        <v>38</v>
      </c>
      <c r="R144" s="79" t="s">
        <v>38</v>
      </c>
      <c r="S144" s="80" t="s">
        <v>38</v>
      </c>
      <c r="T144" s="79"/>
      <c r="U144" s="81"/>
      <c r="V144" s="585"/>
      <c r="W144" s="77" t="s">
        <v>24</v>
      </c>
      <c r="X144" s="78">
        <v>1000</v>
      </c>
      <c r="Y144" s="78">
        <v>0</v>
      </c>
      <c r="Z144" s="78">
        <v>0</v>
      </c>
      <c r="AA144" s="79" t="s">
        <v>38</v>
      </c>
      <c r="AB144" s="79" t="s">
        <v>38</v>
      </c>
      <c r="AC144" s="80" t="s">
        <v>38</v>
      </c>
      <c r="AD144" s="558"/>
      <c r="AE144" s="585"/>
      <c r="AF144" s="77" t="s">
        <v>24</v>
      </c>
      <c r="AG144" s="78">
        <v>1000</v>
      </c>
      <c r="AH144" s="78"/>
      <c r="AI144" s="78">
        <v>7000</v>
      </c>
      <c r="AJ144" s="79" t="s">
        <v>50</v>
      </c>
      <c r="AK144" s="79">
        <v>3892</v>
      </c>
      <c r="AL144" s="80">
        <v>45102</v>
      </c>
      <c r="AM144" s="180"/>
      <c r="AN144" s="179"/>
    </row>
    <row r="145" spans="1:40" x14ac:dyDescent="0.25">
      <c r="A145" s="170"/>
      <c r="B145" s="904"/>
      <c r="C145" s="77" t="s">
        <v>25</v>
      </c>
      <c r="D145" s="78">
        <v>1000</v>
      </c>
      <c r="E145" s="78">
        <v>0</v>
      </c>
      <c r="F145" s="78">
        <v>0</v>
      </c>
      <c r="G145" s="79" t="s">
        <v>38</v>
      </c>
      <c r="H145" s="79" t="s">
        <v>38</v>
      </c>
      <c r="I145" s="80" t="s">
        <v>38</v>
      </c>
      <c r="J145" s="79"/>
      <c r="K145" s="81"/>
      <c r="L145" s="585"/>
      <c r="M145" s="77" t="s">
        <v>25</v>
      </c>
      <c r="N145" s="78">
        <v>1000</v>
      </c>
      <c r="O145" s="78">
        <v>0</v>
      </c>
      <c r="P145" s="78">
        <v>0</v>
      </c>
      <c r="Q145" s="79" t="s">
        <v>38</v>
      </c>
      <c r="R145" s="79" t="s">
        <v>38</v>
      </c>
      <c r="S145" s="80" t="s">
        <v>38</v>
      </c>
      <c r="T145" s="79"/>
      <c r="U145" s="81"/>
      <c r="V145" s="585"/>
      <c r="W145" s="77" t="s">
        <v>25</v>
      </c>
      <c r="X145" s="78">
        <v>1000</v>
      </c>
      <c r="Y145" s="78">
        <v>0</v>
      </c>
      <c r="Z145" s="78">
        <v>0</v>
      </c>
      <c r="AA145" s="79" t="s">
        <v>38</v>
      </c>
      <c r="AB145" s="79" t="s">
        <v>38</v>
      </c>
      <c r="AC145" s="80" t="s">
        <v>38</v>
      </c>
      <c r="AD145" s="558"/>
      <c r="AE145" s="585"/>
      <c r="AF145" s="77" t="s">
        <v>25</v>
      </c>
      <c r="AG145" s="78">
        <v>1000</v>
      </c>
      <c r="AH145" s="78"/>
      <c r="AI145" s="78"/>
      <c r="AJ145" s="79"/>
      <c r="AK145" s="79"/>
      <c r="AL145" s="80"/>
      <c r="AM145" s="180"/>
      <c r="AN145" s="179"/>
    </row>
    <row r="146" spans="1:40" x14ac:dyDescent="0.25">
      <c r="A146" s="170"/>
      <c r="B146" s="904"/>
      <c r="C146" s="77" t="s">
        <v>26</v>
      </c>
      <c r="D146" s="78">
        <v>1000</v>
      </c>
      <c r="E146" s="78">
        <v>0</v>
      </c>
      <c r="F146" s="78">
        <v>0</v>
      </c>
      <c r="G146" s="79" t="s">
        <v>38</v>
      </c>
      <c r="H146" s="79" t="s">
        <v>38</v>
      </c>
      <c r="I146" s="80" t="s">
        <v>38</v>
      </c>
      <c r="J146" s="79"/>
      <c r="K146" s="81"/>
      <c r="L146" s="585"/>
      <c r="M146" s="77" t="s">
        <v>26</v>
      </c>
      <c r="N146" s="78">
        <v>1000</v>
      </c>
      <c r="O146" s="78">
        <v>0</v>
      </c>
      <c r="P146" s="78">
        <v>0</v>
      </c>
      <c r="Q146" s="79" t="s">
        <v>38</v>
      </c>
      <c r="R146" s="79" t="s">
        <v>38</v>
      </c>
      <c r="S146" s="80" t="s">
        <v>38</v>
      </c>
      <c r="T146" s="79"/>
      <c r="U146" s="81"/>
      <c r="V146" s="585"/>
      <c r="W146" s="77" t="s">
        <v>26</v>
      </c>
      <c r="X146" s="78">
        <v>1000</v>
      </c>
      <c r="Y146" s="78">
        <v>0</v>
      </c>
      <c r="Z146" s="78">
        <v>0</v>
      </c>
      <c r="AA146" s="79" t="s">
        <v>38</v>
      </c>
      <c r="AB146" s="79" t="s">
        <v>38</v>
      </c>
      <c r="AC146" s="80" t="s">
        <v>38</v>
      </c>
      <c r="AD146" s="558"/>
      <c r="AE146" s="585"/>
      <c r="AF146" s="77" t="s">
        <v>26</v>
      </c>
      <c r="AG146" s="78">
        <v>1000</v>
      </c>
      <c r="AH146" s="78"/>
      <c r="AI146" s="78"/>
      <c r="AJ146" s="79"/>
      <c r="AK146" s="79"/>
      <c r="AL146" s="80"/>
      <c r="AM146" s="180"/>
      <c r="AN146" s="179"/>
    </row>
    <row r="147" spans="1:40" x14ac:dyDescent="0.25">
      <c r="A147" s="170"/>
      <c r="B147" s="904"/>
      <c r="C147" s="77" t="s">
        <v>27</v>
      </c>
      <c r="D147" s="78">
        <v>1000</v>
      </c>
      <c r="E147" s="78">
        <v>0</v>
      </c>
      <c r="F147" s="78">
        <v>0</v>
      </c>
      <c r="G147" s="79" t="s">
        <v>38</v>
      </c>
      <c r="H147" s="79" t="s">
        <v>38</v>
      </c>
      <c r="I147" s="80" t="s">
        <v>38</v>
      </c>
      <c r="J147" s="79"/>
      <c r="K147" s="81"/>
      <c r="L147" s="585"/>
      <c r="M147" s="77" t="s">
        <v>27</v>
      </c>
      <c r="N147" s="78">
        <v>1000</v>
      </c>
      <c r="O147" s="78">
        <v>0</v>
      </c>
      <c r="P147" s="78">
        <v>0</v>
      </c>
      <c r="Q147" s="79" t="s">
        <v>38</v>
      </c>
      <c r="R147" s="79" t="s">
        <v>38</v>
      </c>
      <c r="S147" s="80" t="s">
        <v>38</v>
      </c>
      <c r="T147" s="79"/>
      <c r="U147" s="81"/>
      <c r="V147" s="585"/>
      <c r="W147" s="77" t="s">
        <v>27</v>
      </c>
      <c r="X147" s="78">
        <v>1000</v>
      </c>
      <c r="Y147" s="78">
        <v>0</v>
      </c>
      <c r="Z147" s="78">
        <v>0</v>
      </c>
      <c r="AA147" s="79" t="s">
        <v>38</v>
      </c>
      <c r="AB147" s="79" t="s">
        <v>38</v>
      </c>
      <c r="AC147" s="80" t="s">
        <v>38</v>
      </c>
      <c r="AD147" s="558"/>
      <c r="AE147" s="585"/>
      <c r="AF147" s="77" t="s">
        <v>27</v>
      </c>
      <c r="AG147" s="78">
        <v>1000</v>
      </c>
      <c r="AH147" s="78"/>
      <c r="AI147" s="78"/>
      <c r="AJ147" s="79"/>
      <c r="AK147" s="79"/>
      <c r="AL147" s="80"/>
      <c r="AM147" s="180"/>
      <c r="AN147" s="179"/>
    </row>
    <row r="148" spans="1:40" x14ac:dyDescent="0.25">
      <c r="A148" s="170"/>
      <c r="B148" s="904"/>
      <c r="C148" s="77" t="s">
        <v>28</v>
      </c>
      <c r="D148" s="78">
        <v>1000</v>
      </c>
      <c r="E148" s="78">
        <v>0</v>
      </c>
      <c r="F148" s="78">
        <v>0</v>
      </c>
      <c r="G148" s="79" t="s">
        <v>38</v>
      </c>
      <c r="H148" s="79" t="s">
        <v>38</v>
      </c>
      <c r="I148" s="80" t="s">
        <v>38</v>
      </c>
      <c r="J148" s="79"/>
      <c r="K148" s="81"/>
      <c r="L148" s="585"/>
      <c r="M148" s="77" t="s">
        <v>28</v>
      </c>
      <c r="N148" s="78">
        <v>1000</v>
      </c>
      <c r="O148" s="78">
        <v>0</v>
      </c>
      <c r="P148" s="78">
        <v>0</v>
      </c>
      <c r="Q148" s="79" t="s">
        <v>38</v>
      </c>
      <c r="R148" s="79" t="s">
        <v>38</v>
      </c>
      <c r="S148" s="80" t="s">
        <v>38</v>
      </c>
      <c r="T148" s="79"/>
      <c r="U148" s="81"/>
      <c r="V148" s="585"/>
      <c r="W148" s="77" t="s">
        <v>28</v>
      </c>
      <c r="X148" s="78">
        <v>1000</v>
      </c>
      <c r="Y148" s="78">
        <v>0</v>
      </c>
      <c r="Z148" s="78">
        <v>0</v>
      </c>
      <c r="AA148" s="79" t="s">
        <v>38</v>
      </c>
      <c r="AB148" s="79" t="s">
        <v>38</v>
      </c>
      <c r="AC148" s="80" t="s">
        <v>38</v>
      </c>
      <c r="AD148" s="558"/>
      <c r="AE148" s="585"/>
      <c r="AF148" s="77" t="s">
        <v>28</v>
      </c>
      <c r="AG148" s="78">
        <v>1000</v>
      </c>
      <c r="AH148" s="78"/>
      <c r="AI148" s="78"/>
      <c r="AJ148" s="79"/>
      <c r="AK148" s="79"/>
      <c r="AL148" s="80"/>
      <c r="AM148" s="180"/>
      <c r="AN148" s="179"/>
    </row>
    <row r="149" spans="1:40" x14ac:dyDescent="0.25">
      <c r="A149" s="170"/>
      <c r="B149" s="904"/>
      <c r="C149" s="77" t="s">
        <v>29</v>
      </c>
      <c r="D149" s="78">
        <v>1000</v>
      </c>
      <c r="E149" s="78">
        <v>0</v>
      </c>
      <c r="F149" s="78">
        <v>0</v>
      </c>
      <c r="G149" s="79" t="s">
        <v>38</v>
      </c>
      <c r="H149" s="79" t="s">
        <v>38</v>
      </c>
      <c r="I149" s="80" t="s">
        <v>38</v>
      </c>
      <c r="J149" s="79"/>
      <c r="K149" s="81"/>
      <c r="L149" s="585"/>
      <c r="M149" s="77" t="s">
        <v>29</v>
      </c>
      <c r="N149" s="78">
        <v>1000</v>
      </c>
      <c r="O149" s="78">
        <v>0</v>
      </c>
      <c r="P149" s="78">
        <v>0</v>
      </c>
      <c r="Q149" s="79" t="s">
        <v>38</v>
      </c>
      <c r="R149" s="79" t="s">
        <v>38</v>
      </c>
      <c r="S149" s="80" t="s">
        <v>38</v>
      </c>
      <c r="T149" s="79"/>
      <c r="U149" s="81"/>
      <c r="V149" s="585"/>
      <c r="W149" s="77" t="s">
        <v>29</v>
      </c>
      <c r="X149" s="78">
        <v>1000</v>
      </c>
      <c r="Y149" s="78">
        <v>0</v>
      </c>
      <c r="Z149" s="78">
        <v>0</v>
      </c>
      <c r="AA149" s="79" t="s">
        <v>38</v>
      </c>
      <c r="AB149" s="79" t="s">
        <v>38</v>
      </c>
      <c r="AC149" s="80" t="s">
        <v>38</v>
      </c>
      <c r="AD149" s="558"/>
      <c r="AE149" s="585"/>
      <c r="AF149" s="77" t="s">
        <v>29</v>
      </c>
      <c r="AG149" s="78"/>
      <c r="AH149" s="78"/>
      <c r="AI149" s="78"/>
      <c r="AJ149" s="79"/>
      <c r="AK149" s="79"/>
      <c r="AL149" s="80"/>
      <c r="AM149" s="180"/>
      <c r="AN149" s="179"/>
    </row>
    <row r="150" spans="1:40" x14ac:dyDescent="0.25">
      <c r="A150" s="170"/>
      <c r="B150" s="904"/>
      <c r="C150" s="83" t="s">
        <v>30</v>
      </c>
      <c r="D150" s="84">
        <v>1000</v>
      </c>
      <c r="E150" s="78">
        <v>0</v>
      </c>
      <c r="F150" s="78">
        <v>0</v>
      </c>
      <c r="G150" s="79" t="s">
        <v>38</v>
      </c>
      <c r="H150" s="79" t="s">
        <v>38</v>
      </c>
      <c r="I150" s="80" t="s">
        <v>38</v>
      </c>
      <c r="J150" s="85"/>
      <c r="K150" s="86"/>
      <c r="L150" s="586"/>
      <c r="M150" s="83" t="s">
        <v>30</v>
      </c>
      <c r="N150" s="42">
        <v>500</v>
      </c>
      <c r="O150" s="78">
        <v>0</v>
      </c>
      <c r="P150" s="78">
        <v>0</v>
      </c>
      <c r="Q150" s="79" t="s">
        <v>38</v>
      </c>
      <c r="R150" s="79" t="s">
        <v>38</v>
      </c>
      <c r="S150" s="80" t="s">
        <v>38</v>
      </c>
      <c r="T150" s="79"/>
      <c r="U150" s="81"/>
      <c r="V150" s="586"/>
      <c r="W150" s="83" t="s">
        <v>30</v>
      </c>
      <c r="X150" s="48">
        <v>500</v>
      </c>
      <c r="Y150" s="78">
        <v>0</v>
      </c>
      <c r="Z150" s="78">
        <v>0</v>
      </c>
      <c r="AA150" s="79" t="s">
        <v>38</v>
      </c>
      <c r="AB150" s="79" t="s">
        <v>38</v>
      </c>
      <c r="AC150" s="80" t="s">
        <v>38</v>
      </c>
      <c r="AD150" s="558"/>
      <c r="AE150" s="586"/>
      <c r="AF150" s="83" t="s">
        <v>30</v>
      </c>
      <c r="AG150" s="78"/>
      <c r="AH150" s="78"/>
      <c r="AI150" s="78"/>
      <c r="AJ150" s="79"/>
      <c r="AK150" s="79"/>
      <c r="AL150" s="80"/>
      <c r="AM150" s="181"/>
      <c r="AN150" s="182"/>
    </row>
    <row r="151" spans="1:40" ht="21" x14ac:dyDescent="0.25">
      <c r="A151" s="171"/>
      <c r="B151" s="905"/>
      <c r="C151" s="89"/>
      <c r="D151" s="90">
        <f>SUM(D139:D150)</f>
        <v>12000</v>
      </c>
      <c r="E151" s="90">
        <f>SUM(E139:E150)</f>
        <v>30</v>
      </c>
      <c r="F151" s="90">
        <f>SUM(F139:F150)</f>
        <v>11500</v>
      </c>
      <c r="G151" s="91"/>
      <c r="H151" s="91"/>
      <c r="I151" s="92"/>
      <c r="J151" s="91"/>
      <c r="K151" s="93"/>
      <c r="L151" s="587"/>
      <c r="M151" s="89"/>
      <c r="N151" s="90">
        <f>SUM(N138:N150)</f>
        <v>23500</v>
      </c>
      <c r="O151" s="90">
        <f>SUM(O138:O150)</f>
        <v>30</v>
      </c>
      <c r="P151" s="90">
        <f>SUM(P138:P150)</f>
        <v>23000</v>
      </c>
      <c r="Q151" s="91"/>
      <c r="R151" s="91"/>
      <c r="S151" s="91"/>
      <c r="T151" s="91"/>
      <c r="U151" s="93"/>
      <c r="V151" s="587"/>
      <c r="W151" s="89"/>
      <c r="X151" s="90">
        <f>SUM(X138:X150)</f>
        <v>35000</v>
      </c>
      <c r="Y151" s="90">
        <f>SUM(Y138:Y150)</f>
        <v>40</v>
      </c>
      <c r="Z151" s="90">
        <f>SUM(Z138:Z150)</f>
        <v>34500</v>
      </c>
      <c r="AA151" s="91"/>
      <c r="AB151" s="91"/>
      <c r="AC151" s="91"/>
      <c r="AD151" s="91"/>
      <c r="AE151" s="587"/>
      <c r="AF151" s="89"/>
      <c r="AG151" s="90">
        <f>SUM(AG138:AG150)</f>
        <v>45000</v>
      </c>
      <c r="AH151" s="90">
        <f>SUM(AH138:AH150)</f>
        <v>100</v>
      </c>
      <c r="AI151" s="90">
        <f>SUM(AI138:AI150)</f>
        <v>44500</v>
      </c>
      <c r="AJ151" s="91"/>
      <c r="AK151" s="91"/>
      <c r="AL151" s="91"/>
      <c r="AM151" s="90"/>
      <c r="AN151" s="91"/>
    </row>
    <row r="152" spans="1:40" x14ac:dyDescent="0.25">
      <c r="A152" s="168"/>
      <c r="B152" s="106"/>
      <c r="C152" s="65"/>
      <c r="D152" s="66"/>
      <c r="E152" s="66"/>
      <c r="F152" s="66"/>
      <c r="G152" s="67"/>
      <c r="H152" s="67"/>
      <c r="I152" s="68"/>
      <c r="J152" s="67"/>
      <c r="K152" s="67"/>
      <c r="L152" s="588"/>
      <c r="M152" s="67"/>
      <c r="N152" s="66"/>
      <c r="O152" s="66"/>
      <c r="P152" s="66"/>
      <c r="Q152" s="67"/>
      <c r="R152" s="67"/>
      <c r="S152" s="67"/>
      <c r="T152" s="67"/>
      <c r="U152" s="67"/>
      <c r="V152" s="588"/>
      <c r="W152" s="67"/>
      <c r="X152" s="66"/>
      <c r="Y152" s="66"/>
      <c r="Z152" s="66"/>
      <c r="AA152" s="67"/>
      <c r="AB152" s="67"/>
      <c r="AC152" s="67"/>
      <c r="AD152" s="67"/>
      <c r="AE152" s="588"/>
      <c r="AF152" s="67"/>
      <c r="AG152" s="66"/>
      <c r="AH152" s="66"/>
      <c r="AI152" s="66"/>
      <c r="AJ152" s="67"/>
      <c r="AK152" s="67"/>
      <c r="AL152" s="67"/>
      <c r="AM152" s="777"/>
      <c r="AN152" s="123"/>
    </row>
    <row r="153" spans="1:40" ht="21" x14ac:dyDescent="0.25">
      <c r="A153" s="168"/>
      <c r="B153" s="107"/>
      <c r="C153" s="70"/>
      <c r="D153" s="71"/>
      <c r="E153" s="72"/>
      <c r="F153" s="73"/>
      <c r="G153" s="72"/>
      <c r="H153" s="73"/>
      <c r="I153" s="73"/>
      <c r="J153" s="73"/>
      <c r="K153" s="74"/>
      <c r="L153" s="584"/>
      <c r="M153" s="75" t="s">
        <v>42</v>
      </c>
      <c r="N153" s="76">
        <f>D166</f>
        <v>12000</v>
      </c>
      <c r="O153" s="76">
        <f>E166</f>
        <v>40</v>
      </c>
      <c r="P153" s="76">
        <f>F166</f>
        <v>12000</v>
      </c>
      <c r="Q153" s="72"/>
      <c r="R153" s="73"/>
      <c r="S153" s="73"/>
      <c r="T153" s="73"/>
      <c r="U153" s="74"/>
      <c r="V153" s="584"/>
      <c r="W153" s="75" t="s">
        <v>42</v>
      </c>
      <c r="X153" s="76">
        <f>N166</f>
        <v>23500</v>
      </c>
      <c r="Y153" s="76">
        <f>O166</f>
        <v>40</v>
      </c>
      <c r="Z153" s="76">
        <f>P166</f>
        <v>23500</v>
      </c>
      <c r="AA153" s="72"/>
      <c r="AB153" s="73"/>
      <c r="AC153" s="73"/>
      <c r="AD153" s="73"/>
      <c r="AE153" s="584"/>
      <c r="AF153" s="75" t="s">
        <v>42</v>
      </c>
      <c r="AG153" s="76">
        <f>X166</f>
        <v>35000</v>
      </c>
      <c r="AH153" s="76">
        <f>Y166</f>
        <v>40</v>
      </c>
      <c r="AI153" s="76">
        <f>Z166</f>
        <v>35000</v>
      </c>
      <c r="AJ153" s="72"/>
      <c r="AK153" s="73"/>
      <c r="AL153" s="73"/>
      <c r="AM153" s="776" t="s">
        <v>221</v>
      </c>
      <c r="AN153" s="183" t="s">
        <v>36</v>
      </c>
    </row>
    <row r="154" spans="1:40" x14ac:dyDescent="0.25">
      <c r="A154" s="169" t="s">
        <v>152</v>
      </c>
      <c r="B154" s="105">
        <v>75</v>
      </c>
      <c r="C154" s="77" t="s">
        <v>19</v>
      </c>
      <c r="D154" s="78">
        <v>1000</v>
      </c>
      <c r="E154" s="78">
        <v>0</v>
      </c>
      <c r="F154" s="78">
        <v>1000</v>
      </c>
      <c r="G154" s="79" t="s">
        <v>38</v>
      </c>
      <c r="H154" s="79">
        <v>25</v>
      </c>
      <c r="I154" s="80">
        <v>43850</v>
      </c>
      <c r="J154" s="79"/>
      <c r="K154" s="81"/>
      <c r="L154" s="589"/>
      <c r="M154" s="77" t="s">
        <v>19</v>
      </c>
      <c r="N154" s="78">
        <v>1000</v>
      </c>
      <c r="O154" s="78">
        <v>0</v>
      </c>
      <c r="P154" s="78">
        <v>11500</v>
      </c>
      <c r="Q154" s="79" t="s">
        <v>38</v>
      </c>
      <c r="R154" s="79">
        <v>734</v>
      </c>
      <c r="S154" s="80">
        <v>44213</v>
      </c>
      <c r="T154" s="79"/>
      <c r="U154" s="81"/>
      <c r="V154" s="589"/>
      <c r="W154" s="77" t="s">
        <v>19</v>
      </c>
      <c r="X154" s="78">
        <v>1000</v>
      </c>
      <c r="Y154" s="78">
        <v>0</v>
      </c>
      <c r="Z154" s="78">
        <v>11500</v>
      </c>
      <c r="AA154" s="79" t="s">
        <v>38</v>
      </c>
      <c r="AB154" s="79">
        <v>1857</v>
      </c>
      <c r="AC154" s="80">
        <v>44576</v>
      </c>
      <c r="AD154" s="651"/>
      <c r="AE154" s="589"/>
      <c r="AF154" s="77" t="s">
        <v>19</v>
      </c>
      <c r="AG154" s="78">
        <v>1000</v>
      </c>
      <c r="AH154" s="78"/>
      <c r="AI154" s="78">
        <v>3000</v>
      </c>
      <c r="AJ154" s="63" t="s">
        <v>44</v>
      </c>
      <c r="AK154" s="79">
        <v>3234</v>
      </c>
      <c r="AL154" s="80">
        <v>44930</v>
      </c>
      <c r="AM154" s="203">
        <f>AG166+AH166-AI166</f>
        <v>0</v>
      </c>
      <c r="AN154" s="178" t="s">
        <v>1023</v>
      </c>
    </row>
    <row r="155" spans="1:40" ht="21" customHeight="1" x14ac:dyDescent="0.25">
      <c r="A155" s="170"/>
      <c r="B155" s="904" t="s">
        <v>154</v>
      </c>
      <c r="C155" s="77" t="s">
        <v>20</v>
      </c>
      <c r="D155" s="78">
        <v>1000</v>
      </c>
      <c r="E155" s="78">
        <v>0</v>
      </c>
      <c r="F155" s="78">
        <v>1000</v>
      </c>
      <c r="G155" s="79" t="s">
        <v>38</v>
      </c>
      <c r="H155" s="79">
        <v>95</v>
      </c>
      <c r="I155" s="80">
        <v>43883</v>
      </c>
      <c r="J155" s="79"/>
      <c r="K155" s="81"/>
      <c r="L155" s="585"/>
      <c r="M155" s="77" t="s">
        <v>20</v>
      </c>
      <c r="N155" s="78">
        <v>1000</v>
      </c>
      <c r="O155" s="78">
        <v>0</v>
      </c>
      <c r="P155" s="78">
        <v>0</v>
      </c>
      <c r="Q155" s="79" t="s">
        <v>38</v>
      </c>
      <c r="R155" s="79" t="s">
        <v>38</v>
      </c>
      <c r="S155" s="80" t="s">
        <v>38</v>
      </c>
      <c r="T155" s="79"/>
      <c r="U155" s="81"/>
      <c r="V155" s="585"/>
      <c r="W155" s="77" t="s">
        <v>20</v>
      </c>
      <c r="X155" s="78">
        <v>1000</v>
      </c>
      <c r="Y155" s="78">
        <v>0</v>
      </c>
      <c r="Z155" s="78">
        <v>0</v>
      </c>
      <c r="AA155" s="79" t="s">
        <v>38</v>
      </c>
      <c r="AB155" s="79" t="s">
        <v>38</v>
      </c>
      <c r="AC155" s="80" t="s">
        <v>38</v>
      </c>
      <c r="AD155" s="558"/>
      <c r="AE155" s="585"/>
      <c r="AF155" s="77" t="s">
        <v>20</v>
      </c>
      <c r="AG155" s="78">
        <v>1000</v>
      </c>
      <c r="AH155" s="78"/>
      <c r="AI155" s="78"/>
      <c r="AJ155" s="79"/>
      <c r="AK155" s="79"/>
      <c r="AL155" s="80"/>
      <c r="AM155" s="180"/>
      <c r="AN155" s="179"/>
    </row>
    <row r="156" spans="1:40" x14ac:dyDescent="0.25">
      <c r="A156" s="170"/>
      <c r="B156" s="904"/>
      <c r="C156" s="77" t="s">
        <v>21</v>
      </c>
      <c r="D156" s="78">
        <v>1000</v>
      </c>
      <c r="E156" s="78">
        <v>0</v>
      </c>
      <c r="F156" s="78">
        <v>1000</v>
      </c>
      <c r="G156" s="79" t="s">
        <v>38</v>
      </c>
      <c r="H156" s="79">
        <v>159</v>
      </c>
      <c r="I156" s="80">
        <v>43913</v>
      </c>
      <c r="J156" s="79"/>
      <c r="K156" s="81"/>
      <c r="L156" s="589"/>
      <c r="M156" s="77" t="s">
        <v>21</v>
      </c>
      <c r="N156" s="78">
        <v>1000</v>
      </c>
      <c r="O156" s="78">
        <v>0</v>
      </c>
      <c r="P156" s="78">
        <v>0</v>
      </c>
      <c r="Q156" s="79" t="s">
        <v>38</v>
      </c>
      <c r="R156" s="79" t="s">
        <v>38</v>
      </c>
      <c r="S156" s="80" t="s">
        <v>38</v>
      </c>
      <c r="T156" s="79"/>
      <c r="U156" s="81"/>
      <c r="V156" s="589"/>
      <c r="W156" s="77" t="s">
        <v>21</v>
      </c>
      <c r="X156" s="78">
        <v>1000</v>
      </c>
      <c r="Y156" s="78">
        <v>0</v>
      </c>
      <c r="Z156" s="78">
        <v>0</v>
      </c>
      <c r="AA156" s="79" t="s">
        <v>38</v>
      </c>
      <c r="AB156" s="79" t="s">
        <v>38</v>
      </c>
      <c r="AC156" s="80" t="s">
        <v>38</v>
      </c>
      <c r="AD156" s="558"/>
      <c r="AE156" s="589"/>
      <c r="AF156" s="77" t="s">
        <v>21</v>
      </c>
      <c r="AG156" s="78">
        <v>1000</v>
      </c>
      <c r="AH156" s="78"/>
      <c r="AI156" s="78"/>
      <c r="AJ156" s="79"/>
      <c r="AK156" s="79"/>
      <c r="AL156" s="80"/>
      <c r="AM156" s="180"/>
      <c r="AN156" s="179"/>
    </row>
    <row r="157" spans="1:40" x14ac:dyDescent="0.25">
      <c r="A157" s="170"/>
      <c r="B157" s="904"/>
      <c r="C157" s="77" t="s">
        <v>22</v>
      </c>
      <c r="D157" s="78">
        <v>1000</v>
      </c>
      <c r="E157" s="78">
        <v>0</v>
      </c>
      <c r="F157" s="78">
        <v>1000</v>
      </c>
      <c r="G157" s="79" t="s">
        <v>38</v>
      </c>
      <c r="H157" s="79">
        <v>210</v>
      </c>
      <c r="I157" s="80">
        <v>43944</v>
      </c>
      <c r="J157" s="79"/>
      <c r="K157" s="81"/>
      <c r="L157" s="585"/>
      <c r="M157" s="77" t="s">
        <v>22</v>
      </c>
      <c r="N157" s="78">
        <v>1000</v>
      </c>
      <c r="O157" s="78">
        <v>0</v>
      </c>
      <c r="P157" s="78">
        <v>0</v>
      </c>
      <c r="Q157" s="79" t="s">
        <v>38</v>
      </c>
      <c r="R157" s="79" t="s">
        <v>38</v>
      </c>
      <c r="S157" s="80" t="s">
        <v>38</v>
      </c>
      <c r="T157" s="79"/>
      <c r="U157" s="81"/>
      <c r="V157" s="585"/>
      <c r="W157" s="77" t="s">
        <v>22</v>
      </c>
      <c r="X157" s="78">
        <v>1000</v>
      </c>
      <c r="Y157" s="78">
        <v>0</v>
      </c>
      <c r="Z157" s="78">
        <v>0</v>
      </c>
      <c r="AA157" s="79" t="s">
        <v>38</v>
      </c>
      <c r="AB157" s="79" t="s">
        <v>38</v>
      </c>
      <c r="AC157" s="80" t="s">
        <v>38</v>
      </c>
      <c r="AD157" s="558"/>
      <c r="AE157" s="585"/>
      <c r="AF157" s="77" t="s">
        <v>22</v>
      </c>
      <c r="AG157" s="78">
        <v>1000</v>
      </c>
      <c r="AH157" s="78"/>
      <c r="AI157" s="78">
        <v>1040</v>
      </c>
      <c r="AJ157" s="63" t="s">
        <v>44</v>
      </c>
      <c r="AK157" s="79">
        <v>3796</v>
      </c>
      <c r="AL157" s="80">
        <v>45038</v>
      </c>
      <c r="AM157" s="180"/>
      <c r="AN157" s="179"/>
    </row>
    <row r="158" spans="1:40" x14ac:dyDescent="0.25">
      <c r="A158" s="170"/>
      <c r="B158" s="904"/>
      <c r="C158" s="77" t="s">
        <v>23</v>
      </c>
      <c r="D158" s="78">
        <v>1000</v>
      </c>
      <c r="E158" s="78">
        <v>0</v>
      </c>
      <c r="F158" s="78">
        <v>1000</v>
      </c>
      <c r="G158" s="79" t="s">
        <v>38</v>
      </c>
      <c r="H158" s="79">
        <v>251</v>
      </c>
      <c r="I158" s="80">
        <v>43981</v>
      </c>
      <c r="J158" s="79"/>
      <c r="K158" s="81"/>
      <c r="L158" s="585"/>
      <c r="M158" s="77" t="s">
        <v>23</v>
      </c>
      <c r="N158" s="78">
        <v>1000</v>
      </c>
      <c r="O158" s="78">
        <v>0</v>
      </c>
      <c r="P158" s="78">
        <v>0</v>
      </c>
      <c r="Q158" s="79" t="s">
        <v>38</v>
      </c>
      <c r="R158" s="79" t="s">
        <v>38</v>
      </c>
      <c r="S158" s="80" t="s">
        <v>38</v>
      </c>
      <c r="T158" s="79"/>
      <c r="U158" s="81"/>
      <c r="V158" s="585"/>
      <c r="W158" s="77" t="s">
        <v>23</v>
      </c>
      <c r="X158" s="78">
        <v>1000</v>
      </c>
      <c r="Y158" s="78">
        <v>0</v>
      </c>
      <c r="Z158" s="78">
        <v>0</v>
      </c>
      <c r="AA158" s="79" t="s">
        <v>38</v>
      </c>
      <c r="AB158" s="79" t="s">
        <v>38</v>
      </c>
      <c r="AC158" s="80" t="s">
        <v>38</v>
      </c>
      <c r="AD158" s="558"/>
      <c r="AE158" s="585"/>
      <c r="AF158" s="77" t="s">
        <v>23</v>
      </c>
      <c r="AG158" s="78">
        <v>1000</v>
      </c>
      <c r="AH158" s="78"/>
      <c r="AI158" s="78">
        <v>1000</v>
      </c>
      <c r="AJ158" s="63" t="s">
        <v>44</v>
      </c>
      <c r="AK158" s="79">
        <v>3797</v>
      </c>
      <c r="AL158" s="80">
        <v>45068</v>
      </c>
      <c r="AM158" s="180"/>
      <c r="AN158" s="179"/>
    </row>
    <row r="159" spans="1:40" x14ac:dyDescent="0.25">
      <c r="A159" s="170"/>
      <c r="B159" s="904"/>
      <c r="C159" s="77" t="s">
        <v>24</v>
      </c>
      <c r="D159" s="78">
        <v>1000</v>
      </c>
      <c r="E159" s="87">
        <v>10</v>
      </c>
      <c r="F159" s="78">
        <v>1000</v>
      </c>
      <c r="G159" s="79" t="s">
        <v>38</v>
      </c>
      <c r="H159" s="79">
        <v>331</v>
      </c>
      <c r="I159" s="47">
        <v>44016</v>
      </c>
      <c r="J159" s="79"/>
      <c r="K159" s="81"/>
      <c r="L159" s="585"/>
      <c r="M159" s="77" t="s">
        <v>24</v>
      </c>
      <c r="N159" s="78">
        <v>1000</v>
      </c>
      <c r="O159" s="78">
        <v>0</v>
      </c>
      <c r="P159" s="78">
        <v>0</v>
      </c>
      <c r="Q159" s="79" t="s">
        <v>38</v>
      </c>
      <c r="R159" s="79" t="s">
        <v>38</v>
      </c>
      <c r="S159" s="80" t="s">
        <v>38</v>
      </c>
      <c r="T159" s="79"/>
      <c r="U159" s="81"/>
      <c r="V159" s="585"/>
      <c r="W159" s="77" t="s">
        <v>24</v>
      </c>
      <c r="X159" s="78">
        <v>1000</v>
      </c>
      <c r="Y159" s="78">
        <v>0</v>
      </c>
      <c r="Z159" s="78">
        <v>0</v>
      </c>
      <c r="AA159" s="79" t="s">
        <v>38</v>
      </c>
      <c r="AB159" s="79" t="s">
        <v>38</v>
      </c>
      <c r="AC159" s="80" t="s">
        <v>38</v>
      </c>
      <c r="AD159" s="558"/>
      <c r="AE159" s="585"/>
      <c r="AF159" s="77" t="s">
        <v>24</v>
      </c>
      <c r="AG159" s="78">
        <v>1000</v>
      </c>
      <c r="AH159" s="78"/>
      <c r="AI159" s="78">
        <v>1000</v>
      </c>
      <c r="AJ159" s="63" t="s">
        <v>44</v>
      </c>
      <c r="AK159" s="79">
        <v>3868</v>
      </c>
      <c r="AL159" s="80">
        <v>45082</v>
      </c>
      <c r="AM159" s="180"/>
      <c r="AN159" s="179"/>
    </row>
    <row r="160" spans="1:40" x14ac:dyDescent="0.25">
      <c r="A160" s="170"/>
      <c r="B160" s="904"/>
      <c r="C160" s="77" t="s">
        <v>25</v>
      </c>
      <c r="D160" s="78">
        <v>1000</v>
      </c>
      <c r="E160" s="87">
        <v>10</v>
      </c>
      <c r="F160" s="78">
        <v>1000</v>
      </c>
      <c r="G160" s="79" t="s">
        <v>38</v>
      </c>
      <c r="H160" s="79">
        <v>383</v>
      </c>
      <c r="I160" s="47">
        <v>44045</v>
      </c>
      <c r="J160" s="79"/>
      <c r="K160" s="81"/>
      <c r="L160" s="585"/>
      <c r="M160" s="77" t="s">
        <v>25</v>
      </c>
      <c r="N160" s="78">
        <v>1000</v>
      </c>
      <c r="O160" s="78">
        <v>0</v>
      </c>
      <c r="P160" s="78">
        <v>0</v>
      </c>
      <c r="Q160" s="79" t="s">
        <v>38</v>
      </c>
      <c r="R160" s="79" t="s">
        <v>38</v>
      </c>
      <c r="S160" s="80" t="s">
        <v>38</v>
      </c>
      <c r="T160" s="79"/>
      <c r="U160" s="81"/>
      <c r="V160" s="585"/>
      <c r="W160" s="77" t="s">
        <v>25</v>
      </c>
      <c r="X160" s="78">
        <v>1000</v>
      </c>
      <c r="Y160" s="78">
        <v>0</v>
      </c>
      <c r="Z160" s="78">
        <v>0</v>
      </c>
      <c r="AA160" s="79" t="s">
        <v>38</v>
      </c>
      <c r="AB160" s="79" t="s">
        <v>38</v>
      </c>
      <c r="AC160" s="80" t="s">
        <v>38</v>
      </c>
      <c r="AD160" s="558"/>
      <c r="AE160" s="585"/>
      <c r="AF160" s="77" t="s">
        <v>25</v>
      </c>
      <c r="AG160" s="78">
        <v>1000</v>
      </c>
      <c r="AH160" s="78"/>
      <c r="AI160" s="78">
        <v>1000</v>
      </c>
      <c r="AJ160" s="63" t="s">
        <v>44</v>
      </c>
      <c r="AK160" s="79">
        <v>3919</v>
      </c>
      <c r="AL160" s="80">
        <v>45110</v>
      </c>
      <c r="AM160" s="180"/>
      <c r="AN160" s="179"/>
    </row>
    <row r="161" spans="1:40" x14ac:dyDescent="0.25">
      <c r="A161" s="170"/>
      <c r="B161" s="904"/>
      <c r="C161" s="77" t="s">
        <v>26</v>
      </c>
      <c r="D161" s="78">
        <v>1000</v>
      </c>
      <c r="E161" s="87">
        <v>10</v>
      </c>
      <c r="F161" s="78">
        <v>1000</v>
      </c>
      <c r="G161" s="79" t="s">
        <v>38</v>
      </c>
      <c r="H161" s="79">
        <v>479</v>
      </c>
      <c r="I161" s="47">
        <v>44094</v>
      </c>
      <c r="J161" s="79"/>
      <c r="K161" s="81"/>
      <c r="L161" s="585"/>
      <c r="M161" s="77" t="s">
        <v>26</v>
      </c>
      <c r="N161" s="78">
        <v>1000</v>
      </c>
      <c r="O161" s="78">
        <v>0</v>
      </c>
      <c r="P161" s="78">
        <v>0</v>
      </c>
      <c r="Q161" s="79" t="s">
        <v>38</v>
      </c>
      <c r="R161" s="79" t="s">
        <v>38</v>
      </c>
      <c r="S161" s="80" t="s">
        <v>38</v>
      </c>
      <c r="T161" s="79"/>
      <c r="U161" s="81"/>
      <c r="V161" s="585"/>
      <c r="W161" s="77" t="s">
        <v>26</v>
      </c>
      <c r="X161" s="78">
        <v>1000</v>
      </c>
      <c r="Y161" s="78">
        <v>0</v>
      </c>
      <c r="Z161" s="78">
        <v>0</v>
      </c>
      <c r="AA161" s="79" t="s">
        <v>38</v>
      </c>
      <c r="AB161" s="79" t="s">
        <v>38</v>
      </c>
      <c r="AC161" s="80" t="s">
        <v>38</v>
      </c>
      <c r="AD161" s="558"/>
      <c r="AE161" s="585"/>
      <c r="AF161" s="77" t="s">
        <v>26</v>
      </c>
      <c r="AG161" s="78">
        <v>1000</v>
      </c>
      <c r="AH161" s="78"/>
      <c r="AI161" s="78">
        <v>1000</v>
      </c>
      <c r="AJ161" s="63" t="s">
        <v>44</v>
      </c>
      <c r="AK161" s="79">
        <v>4044</v>
      </c>
      <c r="AL161" s="80">
        <v>45141</v>
      </c>
      <c r="AM161" s="180"/>
      <c r="AN161" s="179"/>
    </row>
    <row r="162" spans="1:40" x14ac:dyDescent="0.25">
      <c r="A162" s="170"/>
      <c r="B162" s="904"/>
      <c r="C162" s="77" t="s">
        <v>27</v>
      </c>
      <c r="D162" s="78">
        <v>1000</v>
      </c>
      <c r="E162" s="78">
        <v>0</v>
      </c>
      <c r="F162" s="78">
        <v>1000</v>
      </c>
      <c r="G162" s="79" t="s">
        <v>38</v>
      </c>
      <c r="H162" s="79">
        <v>445</v>
      </c>
      <c r="I162" s="80">
        <v>44075</v>
      </c>
      <c r="J162" s="79"/>
      <c r="K162" s="81"/>
      <c r="L162" s="585"/>
      <c r="M162" s="77" t="s">
        <v>27</v>
      </c>
      <c r="N162" s="78">
        <v>1000</v>
      </c>
      <c r="O162" s="78">
        <v>0</v>
      </c>
      <c r="P162" s="78">
        <v>0</v>
      </c>
      <c r="Q162" s="79" t="s">
        <v>38</v>
      </c>
      <c r="R162" s="79" t="s">
        <v>38</v>
      </c>
      <c r="S162" s="80" t="s">
        <v>38</v>
      </c>
      <c r="T162" s="79"/>
      <c r="U162" s="81"/>
      <c r="V162" s="585"/>
      <c r="W162" s="77" t="s">
        <v>27</v>
      </c>
      <c r="X162" s="78">
        <v>1000</v>
      </c>
      <c r="Y162" s="78">
        <v>0</v>
      </c>
      <c r="Z162" s="78">
        <v>0</v>
      </c>
      <c r="AA162" s="79" t="s">
        <v>38</v>
      </c>
      <c r="AB162" s="79" t="s">
        <v>38</v>
      </c>
      <c r="AC162" s="80" t="s">
        <v>38</v>
      </c>
      <c r="AD162" s="558"/>
      <c r="AE162" s="585"/>
      <c r="AF162" s="77" t="s">
        <v>27</v>
      </c>
      <c r="AG162" s="78"/>
      <c r="AH162" s="78"/>
      <c r="AI162" s="78"/>
      <c r="AJ162" s="79"/>
      <c r="AK162" s="79"/>
      <c r="AL162" s="80"/>
      <c r="AM162" s="180"/>
      <c r="AN162" s="179"/>
    </row>
    <row r="163" spans="1:40" x14ac:dyDescent="0.25">
      <c r="A163" s="170"/>
      <c r="B163" s="904"/>
      <c r="C163" s="77" t="s">
        <v>28</v>
      </c>
      <c r="D163" s="78">
        <v>1000</v>
      </c>
      <c r="E163" s="78">
        <v>0</v>
      </c>
      <c r="F163" s="78">
        <v>1000</v>
      </c>
      <c r="G163" s="79" t="s">
        <v>38</v>
      </c>
      <c r="H163" s="79">
        <v>565</v>
      </c>
      <c r="I163" s="80">
        <v>44129</v>
      </c>
      <c r="J163" s="79"/>
      <c r="K163" s="81"/>
      <c r="L163" s="611"/>
      <c r="M163" s="77" t="s">
        <v>28</v>
      </c>
      <c r="N163" s="78">
        <v>1000</v>
      </c>
      <c r="O163" s="78">
        <v>0</v>
      </c>
      <c r="P163" s="78">
        <v>0</v>
      </c>
      <c r="Q163" s="79" t="s">
        <v>38</v>
      </c>
      <c r="R163" s="79" t="s">
        <v>38</v>
      </c>
      <c r="S163" s="80" t="s">
        <v>38</v>
      </c>
      <c r="T163" s="79"/>
      <c r="U163" s="81"/>
      <c r="V163" s="611"/>
      <c r="W163" s="77" t="s">
        <v>28</v>
      </c>
      <c r="X163" s="78">
        <v>1000</v>
      </c>
      <c r="Y163" s="78">
        <v>0</v>
      </c>
      <c r="Z163" s="78">
        <v>0</v>
      </c>
      <c r="AA163" s="79" t="s">
        <v>38</v>
      </c>
      <c r="AB163" s="79" t="s">
        <v>38</v>
      </c>
      <c r="AC163" s="80" t="s">
        <v>38</v>
      </c>
      <c r="AD163" s="558"/>
      <c r="AE163" s="611"/>
      <c r="AF163" s="77" t="s">
        <v>28</v>
      </c>
      <c r="AG163" s="78"/>
      <c r="AH163" s="78"/>
      <c r="AI163" s="78"/>
      <c r="AJ163" s="79"/>
      <c r="AK163" s="79"/>
      <c r="AL163" s="80"/>
      <c r="AM163" s="180"/>
      <c r="AN163" s="179"/>
    </row>
    <row r="164" spans="1:40" x14ac:dyDescent="0.25">
      <c r="A164" s="170"/>
      <c r="B164" s="904"/>
      <c r="C164" s="77" t="s">
        <v>29</v>
      </c>
      <c r="D164" s="78">
        <v>1000</v>
      </c>
      <c r="E164" s="78">
        <v>10</v>
      </c>
      <c r="F164" s="78">
        <v>0</v>
      </c>
      <c r="G164" s="79" t="s">
        <v>38</v>
      </c>
      <c r="H164" s="79" t="s">
        <v>38</v>
      </c>
      <c r="I164" s="80" t="s">
        <v>38</v>
      </c>
      <c r="J164" s="79"/>
      <c r="K164" s="81"/>
      <c r="L164" s="585"/>
      <c r="M164" s="77" t="s">
        <v>29</v>
      </c>
      <c r="N164" s="78">
        <v>1000</v>
      </c>
      <c r="O164" s="78">
        <v>0</v>
      </c>
      <c r="P164" s="78">
        <v>0</v>
      </c>
      <c r="Q164" s="79" t="s">
        <v>38</v>
      </c>
      <c r="R164" s="79" t="s">
        <v>38</v>
      </c>
      <c r="S164" s="80" t="s">
        <v>38</v>
      </c>
      <c r="T164" s="79"/>
      <c r="U164" s="81"/>
      <c r="V164" s="585"/>
      <c r="W164" s="77" t="s">
        <v>29</v>
      </c>
      <c r="X164" s="78">
        <v>1000</v>
      </c>
      <c r="Y164" s="78">
        <v>0</v>
      </c>
      <c r="Z164" s="78">
        <v>0</v>
      </c>
      <c r="AA164" s="79" t="s">
        <v>38</v>
      </c>
      <c r="AB164" s="79" t="s">
        <v>38</v>
      </c>
      <c r="AC164" s="80" t="s">
        <v>38</v>
      </c>
      <c r="AD164" s="558"/>
      <c r="AE164" s="585"/>
      <c r="AF164" s="77" t="s">
        <v>29</v>
      </c>
      <c r="AG164" s="78"/>
      <c r="AH164" s="78"/>
      <c r="AI164" s="78"/>
      <c r="AJ164" s="79"/>
      <c r="AK164" s="79"/>
      <c r="AL164" s="80"/>
      <c r="AM164" s="180"/>
      <c r="AN164" s="179"/>
    </row>
    <row r="165" spans="1:40" x14ac:dyDescent="0.25">
      <c r="A165" s="170"/>
      <c r="B165" s="904"/>
      <c r="C165" s="83" t="s">
        <v>30</v>
      </c>
      <c r="D165" s="84">
        <v>1000</v>
      </c>
      <c r="E165" s="78">
        <v>0</v>
      </c>
      <c r="F165" s="78">
        <v>2000</v>
      </c>
      <c r="G165" s="79" t="s">
        <v>38</v>
      </c>
      <c r="H165" s="79">
        <v>639</v>
      </c>
      <c r="I165" s="80">
        <v>44171</v>
      </c>
      <c r="J165" s="85"/>
      <c r="K165" s="86"/>
      <c r="L165" s="586"/>
      <c r="M165" s="83" t="s">
        <v>30</v>
      </c>
      <c r="N165" s="42">
        <v>500</v>
      </c>
      <c r="O165" s="78">
        <v>0</v>
      </c>
      <c r="P165" s="78">
        <v>0</v>
      </c>
      <c r="Q165" s="79" t="s">
        <v>38</v>
      </c>
      <c r="R165" s="79" t="s">
        <v>38</v>
      </c>
      <c r="S165" s="80" t="s">
        <v>38</v>
      </c>
      <c r="T165" s="79"/>
      <c r="U165" s="81"/>
      <c r="V165" s="586"/>
      <c r="W165" s="83" t="s">
        <v>30</v>
      </c>
      <c r="X165" s="42">
        <v>500</v>
      </c>
      <c r="Y165" s="78">
        <v>0</v>
      </c>
      <c r="Z165" s="78">
        <v>0</v>
      </c>
      <c r="AA165" s="79" t="s">
        <v>38</v>
      </c>
      <c r="AB165" s="79" t="s">
        <v>38</v>
      </c>
      <c r="AC165" s="80" t="s">
        <v>38</v>
      </c>
      <c r="AD165" s="558"/>
      <c r="AE165" s="586"/>
      <c r="AF165" s="83" t="s">
        <v>30</v>
      </c>
      <c r="AG165" s="42"/>
      <c r="AH165" s="78"/>
      <c r="AI165" s="78"/>
      <c r="AJ165" s="79"/>
      <c r="AK165" s="79"/>
      <c r="AL165" s="80"/>
      <c r="AM165" s="181"/>
      <c r="AN165" s="182"/>
    </row>
    <row r="166" spans="1:40" ht="21" x14ac:dyDescent="0.25">
      <c r="A166" s="171"/>
      <c r="B166" s="905"/>
      <c r="C166" s="89"/>
      <c r="D166" s="90">
        <f>SUM(D154:D165)</f>
        <v>12000</v>
      </c>
      <c r="E166" s="90">
        <f>SUM(E154:E165)</f>
        <v>40</v>
      </c>
      <c r="F166" s="90">
        <f>SUM(F154:F165)</f>
        <v>12000</v>
      </c>
      <c r="G166" s="91"/>
      <c r="H166" s="91"/>
      <c r="I166" s="92"/>
      <c r="J166" s="91"/>
      <c r="K166" s="93"/>
      <c r="L166" s="587"/>
      <c r="M166" s="89"/>
      <c r="N166" s="90">
        <f>SUM(N153:N165)</f>
        <v>23500</v>
      </c>
      <c r="O166" s="90">
        <f>SUM(O153:O165)</f>
        <v>40</v>
      </c>
      <c r="P166" s="90">
        <f>SUM(P153:P165)</f>
        <v>23500</v>
      </c>
      <c r="Q166" s="91"/>
      <c r="R166" s="91"/>
      <c r="S166" s="91"/>
      <c r="T166" s="91"/>
      <c r="U166" s="93"/>
      <c r="V166" s="587"/>
      <c r="W166" s="89"/>
      <c r="X166" s="90">
        <f>SUM(X153:X165)</f>
        <v>35000</v>
      </c>
      <c r="Y166" s="90">
        <f>SUM(Y153:Y165)</f>
        <v>40</v>
      </c>
      <c r="Z166" s="90">
        <f>SUM(Z153:Z165)</f>
        <v>35000</v>
      </c>
      <c r="AA166" s="91"/>
      <c r="AB166" s="91"/>
      <c r="AC166" s="91"/>
      <c r="AD166" s="91"/>
      <c r="AE166" s="587"/>
      <c r="AF166" s="89"/>
      <c r="AG166" s="90">
        <f>SUM(AG153:AG165)</f>
        <v>43000</v>
      </c>
      <c r="AH166" s="90">
        <f>SUM(AH153:AH165)</f>
        <v>40</v>
      </c>
      <c r="AI166" s="90">
        <f>SUM(AI153:AI165)</f>
        <v>43040</v>
      </c>
      <c r="AJ166" s="91"/>
      <c r="AK166" s="91"/>
      <c r="AL166" s="91"/>
      <c r="AM166" s="90"/>
      <c r="AN166" s="91"/>
    </row>
    <row r="167" spans="1:40" x14ac:dyDescent="0.25">
      <c r="A167" s="168"/>
      <c r="B167" s="106"/>
      <c r="C167" s="65"/>
      <c r="D167" s="66"/>
      <c r="E167" s="66"/>
      <c r="F167" s="66"/>
      <c r="G167" s="67"/>
      <c r="H167" s="67"/>
      <c r="I167" s="68"/>
      <c r="J167" s="67"/>
      <c r="K167" s="67"/>
      <c r="L167" s="588"/>
      <c r="M167" s="67"/>
      <c r="N167" s="66"/>
      <c r="O167" s="66"/>
      <c r="P167" s="66"/>
      <c r="Q167" s="67"/>
      <c r="R167" s="67"/>
      <c r="S167" s="67"/>
      <c r="T167" s="67"/>
      <c r="U167" s="67"/>
      <c r="V167" s="588"/>
      <c r="W167" s="67"/>
      <c r="X167" s="66"/>
      <c r="Y167" s="66"/>
      <c r="Z167" s="66"/>
      <c r="AA167" s="67"/>
      <c r="AB167" s="67"/>
      <c r="AC167" s="67"/>
      <c r="AD167" s="67"/>
      <c r="AE167" s="588"/>
      <c r="AF167" s="67"/>
      <c r="AG167" s="66"/>
      <c r="AH167" s="66"/>
      <c r="AI167" s="66"/>
      <c r="AJ167" s="67"/>
      <c r="AK167" s="67"/>
      <c r="AL167" s="67"/>
      <c r="AM167" s="777"/>
      <c r="AN167" s="123"/>
    </row>
    <row r="168" spans="1:40" ht="21" x14ac:dyDescent="0.25">
      <c r="A168" s="168"/>
      <c r="B168" s="107"/>
      <c r="C168" s="70"/>
      <c r="D168" s="71"/>
      <c r="E168" s="72"/>
      <c r="F168" s="73"/>
      <c r="G168" s="72"/>
      <c r="H168" s="73"/>
      <c r="I168" s="73"/>
      <c r="J168" s="73"/>
      <c r="K168" s="74"/>
      <c r="L168" s="584"/>
      <c r="M168" s="75" t="s">
        <v>42</v>
      </c>
      <c r="N168" s="76">
        <f>D181</f>
        <v>11500</v>
      </c>
      <c r="O168" s="76">
        <f>E181</f>
        <v>0</v>
      </c>
      <c r="P168" s="76">
        <f>F181</f>
        <v>11500</v>
      </c>
      <c r="Q168" s="72"/>
      <c r="R168" s="73"/>
      <c r="S168" s="73"/>
      <c r="T168" s="73"/>
      <c r="U168" s="74"/>
      <c r="V168" s="584"/>
      <c r="W168" s="75" t="s">
        <v>42</v>
      </c>
      <c r="X168" s="76">
        <f>N181</f>
        <v>23500</v>
      </c>
      <c r="Y168" s="76">
        <f>O181</f>
        <v>150</v>
      </c>
      <c r="Z168" s="76">
        <f>P181</f>
        <v>23000</v>
      </c>
      <c r="AA168" s="72"/>
      <c r="AB168" s="73"/>
      <c r="AC168" s="73"/>
      <c r="AD168" s="73"/>
      <c r="AE168" s="584"/>
      <c r="AF168" s="75" t="s">
        <v>42</v>
      </c>
      <c r="AG168" s="76">
        <f>X181</f>
        <v>35000</v>
      </c>
      <c r="AH168" s="76">
        <f>Y181</f>
        <v>150</v>
      </c>
      <c r="AI168" s="76">
        <f>Z181</f>
        <v>34500</v>
      </c>
      <c r="AJ168" s="72"/>
      <c r="AK168" s="73"/>
      <c r="AL168" s="73"/>
      <c r="AM168" s="776" t="s">
        <v>221</v>
      </c>
      <c r="AN168" s="183" t="s">
        <v>36</v>
      </c>
    </row>
    <row r="169" spans="1:40" x14ac:dyDescent="0.25">
      <c r="A169" s="169" t="s">
        <v>152</v>
      </c>
      <c r="B169" s="105">
        <v>76</v>
      </c>
      <c r="C169" s="77" t="s">
        <v>19</v>
      </c>
      <c r="D169" s="78">
        <v>1000</v>
      </c>
      <c r="E169" s="78">
        <v>0</v>
      </c>
      <c r="F169" s="78">
        <v>11500</v>
      </c>
      <c r="G169" s="79" t="s">
        <v>38</v>
      </c>
      <c r="H169" s="79">
        <v>38</v>
      </c>
      <c r="I169" s="80">
        <v>43861</v>
      </c>
      <c r="J169" s="79"/>
      <c r="K169" s="81"/>
      <c r="L169" s="585"/>
      <c r="M169" s="77" t="s">
        <v>19</v>
      </c>
      <c r="N169" s="78">
        <v>1000</v>
      </c>
      <c r="O169" s="78">
        <f>O170+10</f>
        <v>50</v>
      </c>
      <c r="P169" s="78">
        <v>0</v>
      </c>
      <c r="Q169" s="79" t="s">
        <v>38</v>
      </c>
      <c r="R169" s="79" t="s">
        <v>38</v>
      </c>
      <c r="S169" s="80" t="s">
        <v>38</v>
      </c>
      <c r="T169" s="79"/>
      <c r="U169" s="81"/>
      <c r="V169" s="585"/>
      <c r="W169" s="77" t="s">
        <v>19</v>
      </c>
      <c r="X169" s="78">
        <v>1000</v>
      </c>
      <c r="Y169" s="78">
        <v>0</v>
      </c>
      <c r="Z169" s="78">
        <v>11500</v>
      </c>
      <c r="AA169" s="79" t="s">
        <v>38</v>
      </c>
      <c r="AB169" s="79">
        <v>2015</v>
      </c>
      <c r="AC169" s="80">
        <v>44592</v>
      </c>
      <c r="AD169" s="651"/>
      <c r="AE169" s="585"/>
      <c r="AF169" s="77" t="s">
        <v>19</v>
      </c>
      <c r="AG169" s="78">
        <v>1000</v>
      </c>
      <c r="AH169" s="78"/>
      <c r="AI169" s="78">
        <v>3000</v>
      </c>
      <c r="AJ169" s="79" t="s">
        <v>50</v>
      </c>
      <c r="AK169" s="79">
        <v>3296</v>
      </c>
      <c r="AL169" s="80">
        <v>44936</v>
      </c>
      <c r="AM169" s="207">
        <f>AG181+AH181-AI181</f>
        <v>650</v>
      </c>
      <c r="AN169" s="178" t="s">
        <v>979</v>
      </c>
    </row>
    <row r="170" spans="1:40" ht="21" customHeight="1" x14ac:dyDescent="0.25">
      <c r="A170" s="170"/>
      <c r="B170" s="904" t="s">
        <v>157</v>
      </c>
      <c r="C170" s="77" t="s">
        <v>20</v>
      </c>
      <c r="D170" s="78">
        <v>1000</v>
      </c>
      <c r="E170" s="78">
        <v>0</v>
      </c>
      <c r="F170" s="78">
        <v>0</v>
      </c>
      <c r="G170" s="79" t="s">
        <v>38</v>
      </c>
      <c r="H170" s="79" t="s">
        <v>38</v>
      </c>
      <c r="I170" s="80" t="s">
        <v>38</v>
      </c>
      <c r="J170" s="79"/>
      <c r="K170" s="81"/>
      <c r="L170" s="585"/>
      <c r="M170" s="77" t="s">
        <v>20</v>
      </c>
      <c r="N170" s="78">
        <v>1000</v>
      </c>
      <c r="O170" s="78">
        <f>O171+10</f>
        <v>40</v>
      </c>
      <c r="P170" s="78">
        <v>0</v>
      </c>
      <c r="Q170" s="79" t="s">
        <v>38</v>
      </c>
      <c r="R170" s="79" t="s">
        <v>38</v>
      </c>
      <c r="S170" s="80" t="s">
        <v>38</v>
      </c>
      <c r="T170" s="79"/>
      <c r="U170" s="81"/>
      <c r="V170" s="585"/>
      <c r="W170" s="77" t="s">
        <v>20</v>
      </c>
      <c r="X170" s="78">
        <v>1000</v>
      </c>
      <c r="Y170" s="78">
        <v>0</v>
      </c>
      <c r="Z170" s="78">
        <v>0</v>
      </c>
      <c r="AA170" s="79" t="s">
        <v>38</v>
      </c>
      <c r="AB170" s="79" t="s">
        <v>38</v>
      </c>
      <c r="AC170" s="80" t="s">
        <v>38</v>
      </c>
      <c r="AD170" s="558"/>
      <c r="AE170" s="585"/>
      <c r="AF170" s="77" t="s">
        <v>20</v>
      </c>
      <c r="AG170" s="78">
        <v>1000</v>
      </c>
      <c r="AH170" s="78"/>
      <c r="AI170" s="78"/>
      <c r="AJ170" s="79"/>
      <c r="AK170" s="79"/>
      <c r="AL170" s="80"/>
      <c r="AM170" s="180"/>
      <c r="AN170" s="179"/>
    </row>
    <row r="171" spans="1:40" x14ac:dyDescent="0.25">
      <c r="A171" s="170"/>
      <c r="B171" s="904"/>
      <c r="C171" s="77" t="s">
        <v>21</v>
      </c>
      <c r="D171" s="78">
        <v>1000</v>
      </c>
      <c r="E171" s="78">
        <v>0</v>
      </c>
      <c r="F171" s="78">
        <v>0</v>
      </c>
      <c r="G171" s="79" t="s">
        <v>38</v>
      </c>
      <c r="H171" s="79" t="s">
        <v>38</v>
      </c>
      <c r="I171" s="80" t="s">
        <v>38</v>
      </c>
      <c r="J171" s="79"/>
      <c r="K171" s="81"/>
      <c r="L171" s="585"/>
      <c r="M171" s="77" t="s">
        <v>21</v>
      </c>
      <c r="N171" s="78">
        <v>1000</v>
      </c>
      <c r="O171" s="78">
        <f>O172+10</f>
        <v>30</v>
      </c>
      <c r="P171" s="78">
        <v>0</v>
      </c>
      <c r="Q171" s="79" t="s">
        <v>38</v>
      </c>
      <c r="R171" s="79" t="s">
        <v>38</v>
      </c>
      <c r="S171" s="80" t="s">
        <v>38</v>
      </c>
      <c r="T171" s="79"/>
      <c r="U171" s="81"/>
      <c r="V171" s="585"/>
      <c r="W171" s="77" t="s">
        <v>21</v>
      </c>
      <c r="X171" s="78">
        <v>1000</v>
      </c>
      <c r="Y171" s="78">
        <v>0</v>
      </c>
      <c r="Z171" s="78">
        <v>0</v>
      </c>
      <c r="AA171" s="79" t="s">
        <v>38</v>
      </c>
      <c r="AB171" s="79" t="s">
        <v>38</v>
      </c>
      <c r="AC171" s="80" t="s">
        <v>38</v>
      </c>
      <c r="AD171" s="558"/>
      <c r="AE171" s="585"/>
      <c r="AF171" s="77" t="s">
        <v>21</v>
      </c>
      <c r="AG171" s="78">
        <v>1000</v>
      </c>
      <c r="AH171" s="78"/>
      <c r="AI171" s="78"/>
      <c r="AJ171" s="79"/>
      <c r="AK171" s="79"/>
      <c r="AL171" s="80"/>
      <c r="AM171" s="180">
        <v>500</v>
      </c>
      <c r="AN171" s="179" t="s">
        <v>854</v>
      </c>
    </row>
    <row r="172" spans="1:40" x14ac:dyDescent="0.25">
      <c r="A172" s="170"/>
      <c r="B172" s="904"/>
      <c r="C172" s="77" t="s">
        <v>22</v>
      </c>
      <c r="D172" s="78">
        <v>1000</v>
      </c>
      <c r="E172" s="78">
        <v>0</v>
      </c>
      <c r="F172" s="78">
        <v>0</v>
      </c>
      <c r="G172" s="79" t="s">
        <v>38</v>
      </c>
      <c r="H172" s="79" t="s">
        <v>38</v>
      </c>
      <c r="I172" s="80" t="s">
        <v>38</v>
      </c>
      <c r="J172" s="79"/>
      <c r="K172" s="81"/>
      <c r="L172" s="585"/>
      <c r="M172" s="77" t="s">
        <v>22</v>
      </c>
      <c r="N172" s="78">
        <v>1000</v>
      </c>
      <c r="O172" s="78">
        <f>O173+10</f>
        <v>20</v>
      </c>
      <c r="P172" s="78">
        <v>0</v>
      </c>
      <c r="Q172" s="79" t="s">
        <v>38</v>
      </c>
      <c r="R172" s="79" t="s">
        <v>38</v>
      </c>
      <c r="S172" s="80" t="s">
        <v>38</v>
      </c>
      <c r="T172" s="79"/>
      <c r="U172" s="81"/>
      <c r="V172" s="585"/>
      <c r="W172" s="77" t="s">
        <v>22</v>
      </c>
      <c r="X172" s="78">
        <v>1000</v>
      </c>
      <c r="Y172" s="78">
        <v>0</v>
      </c>
      <c r="Z172" s="78">
        <v>0</v>
      </c>
      <c r="AA172" s="79" t="s">
        <v>38</v>
      </c>
      <c r="AB172" s="79" t="s">
        <v>38</v>
      </c>
      <c r="AC172" s="80" t="s">
        <v>38</v>
      </c>
      <c r="AD172" s="558"/>
      <c r="AE172" s="585"/>
      <c r="AF172" s="77" t="s">
        <v>22</v>
      </c>
      <c r="AG172" s="78">
        <v>1000</v>
      </c>
      <c r="AH172" s="78"/>
      <c r="AI172" s="78">
        <v>3000</v>
      </c>
      <c r="AJ172" s="79" t="s">
        <v>50</v>
      </c>
      <c r="AK172" s="79">
        <v>3596</v>
      </c>
      <c r="AL172" s="80">
        <v>45020</v>
      </c>
      <c r="AM172" s="180">
        <v>150</v>
      </c>
      <c r="AN172" s="179" t="s">
        <v>848</v>
      </c>
    </row>
    <row r="173" spans="1:40" x14ac:dyDescent="0.25">
      <c r="A173" s="170"/>
      <c r="B173" s="904"/>
      <c r="C173" s="77" t="s">
        <v>23</v>
      </c>
      <c r="D173" s="78">
        <v>1000</v>
      </c>
      <c r="E173" s="78">
        <v>0</v>
      </c>
      <c r="F173" s="78">
        <v>0</v>
      </c>
      <c r="G173" s="79" t="s">
        <v>38</v>
      </c>
      <c r="H173" s="79" t="s">
        <v>38</v>
      </c>
      <c r="I173" s="80" t="s">
        <v>38</v>
      </c>
      <c r="J173" s="79"/>
      <c r="K173" s="81"/>
      <c r="L173" s="585"/>
      <c r="M173" s="77" t="s">
        <v>23</v>
      </c>
      <c r="N173" s="78">
        <v>1000</v>
      </c>
      <c r="O173" s="78">
        <f>O174+10</f>
        <v>10</v>
      </c>
      <c r="P173" s="78">
        <v>0</v>
      </c>
      <c r="Q173" s="79" t="s">
        <v>38</v>
      </c>
      <c r="R173" s="79" t="s">
        <v>38</v>
      </c>
      <c r="S173" s="80" t="s">
        <v>38</v>
      </c>
      <c r="T173" s="79"/>
      <c r="U173" s="81"/>
      <c r="V173" s="585"/>
      <c r="W173" s="77" t="s">
        <v>23</v>
      </c>
      <c r="X173" s="78">
        <v>1000</v>
      </c>
      <c r="Y173" s="78">
        <v>0</v>
      </c>
      <c r="Z173" s="78">
        <v>0</v>
      </c>
      <c r="AA173" s="79" t="s">
        <v>38</v>
      </c>
      <c r="AB173" s="79" t="s">
        <v>38</v>
      </c>
      <c r="AC173" s="80" t="s">
        <v>38</v>
      </c>
      <c r="AD173" s="558"/>
      <c r="AE173" s="585"/>
      <c r="AF173" s="77" t="s">
        <v>23</v>
      </c>
      <c r="AG173" s="78">
        <v>1000</v>
      </c>
      <c r="AH173" s="78"/>
      <c r="AI173" s="78"/>
      <c r="AJ173" s="79"/>
      <c r="AK173" s="79"/>
      <c r="AL173" s="80"/>
      <c r="AM173" s="180"/>
      <c r="AN173" s="179"/>
    </row>
    <row r="174" spans="1:40" x14ac:dyDescent="0.25">
      <c r="A174" s="170"/>
      <c r="B174" s="904"/>
      <c r="C174" s="77" t="s">
        <v>24</v>
      </c>
      <c r="D174" s="78">
        <v>1000</v>
      </c>
      <c r="E174" s="78">
        <v>0</v>
      </c>
      <c r="F174" s="78">
        <v>0</v>
      </c>
      <c r="G174" s="79" t="s">
        <v>38</v>
      </c>
      <c r="H174" s="79" t="s">
        <v>38</v>
      </c>
      <c r="I174" s="80" t="s">
        <v>38</v>
      </c>
      <c r="J174" s="79"/>
      <c r="K174" s="81"/>
      <c r="L174" s="585"/>
      <c r="M174" s="77" t="s">
        <v>24</v>
      </c>
      <c r="N174" s="78">
        <v>1000</v>
      </c>
      <c r="O174" s="78">
        <v>0</v>
      </c>
      <c r="P174" s="78">
        <v>11500</v>
      </c>
      <c r="Q174" s="79" t="s">
        <v>38</v>
      </c>
      <c r="R174" s="79">
        <v>1048</v>
      </c>
      <c r="S174" s="80">
        <v>44355</v>
      </c>
      <c r="T174" s="79"/>
      <c r="U174" s="81"/>
      <c r="V174" s="585"/>
      <c r="W174" s="77" t="s">
        <v>24</v>
      </c>
      <c r="X174" s="78">
        <v>1000</v>
      </c>
      <c r="Y174" s="78">
        <v>0</v>
      </c>
      <c r="Z174" s="78">
        <v>0</v>
      </c>
      <c r="AA174" s="79" t="s">
        <v>38</v>
      </c>
      <c r="AB174" s="79" t="s">
        <v>38</v>
      </c>
      <c r="AC174" s="80" t="s">
        <v>38</v>
      </c>
      <c r="AD174" s="558"/>
      <c r="AE174" s="585"/>
      <c r="AF174" s="77" t="s">
        <v>24</v>
      </c>
      <c r="AG174" s="78">
        <v>1000</v>
      </c>
      <c r="AH174" s="78"/>
      <c r="AI174" s="78"/>
      <c r="AJ174" s="79"/>
      <c r="AK174" s="79"/>
      <c r="AL174" s="80"/>
      <c r="AM174" s="180"/>
      <c r="AN174" s="179"/>
    </row>
    <row r="175" spans="1:40" x14ac:dyDescent="0.25">
      <c r="A175" s="170"/>
      <c r="B175" s="904"/>
      <c r="C175" s="77" t="s">
        <v>25</v>
      </c>
      <c r="D175" s="78">
        <v>1000</v>
      </c>
      <c r="E175" s="78">
        <v>0</v>
      </c>
      <c r="F175" s="78">
        <v>0</v>
      </c>
      <c r="G175" s="79" t="s">
        <v>38</v>
      </c>
      <c r="H175" s="79" t="s">
        <v>38</v>
      </c>
      <c r="I175" s="80" t="s">
        <v>38</v>
      </c>
      <c r="J175" s="79"/>
      <c r="K175" s="81"/>
      <c r="L175" s="585"/>
      <c r="M175" s="77" t="s">
        <v>25</v>
      </c>
      <c r="N175" s="78">
        <v>1000</v>
      </c>
      <c r="O175" s="78">
        <v>0</v>
      </c>
      <c r="P175" s="78">
        <v>0</v>
      </c>
      <c r="Q175" s="79" t="s">
        <v>38</v>
      </c>
      <c r="R175" s="79" t="s">
        <v>38</v>
      </c>
      <c r="S175" s="80" t="s">
        <v>38</v>
      </c>
      <c r="T175" s="79"/>
      <c r="U175" s="81"/>
      <c r="V175" s="585"/>
      <c r="W175" s="77" t="s">
        <v>25</v>
      </c>
      <c r="X175" s="78">
        <v>1000</v>
      </c>
      <c r="Y175" s="78">
        <v>0</v>
      </c>
      <c r="Z175" s="78">
        <v>0</v>
      </c>
      <c r="AA175" s="79" t="s">
        <v>38</v>
      </c>
      <c r="AB175" s="79" t="s">
        <v>38</v>
      </c>
      <c r="AC175" s="80" t="s">
        <v>38</v>
      </c>
      <c r="AD175" s="558"/>
      <c r="AE175" s="585"/>
      <c r="AF175" s="77" t="s">
        <v>25</v>
      </c>
      <c r="AG175" s="78">
        <v>1000</v>
      </c>
      <c r="AH175" s="78"/>
      <c r="AI175" s="78">
        <v>3000</v>
      </c>
      <c r="AJ175" s="79" t="s">
        <v>50</v>
      </c>
      <c r="AK175" s="79">
        <v>3972</v>
      </c>
      <c r="AL175" s="80">
        <v>45119</v>
      </c>
      <c r="AM175" s="180"/>
      <c r="AN175" s="179"/>
    </row>
    <row r="176" spans="1:40" x14ac:dyDescent="0.25">
      <c r="A176" s="170"/>
      <c r="B176" s="904"/>
      <c r="C176" s="77" t="s">
        <v>26</v>
      </c>
      <c r="D176" s="78">
        <v>1000</v>
      </c>
      <c r="E176" s="78">
        <v>0</v>
      </c>
      <c r="F176" s="78">
        <v>0</v>
      </c>
      <c r="G176" s="79" t="s">
        <v>38</v>
      </c>
      <c r="H176" s="79" t="s">
        <v>38</v>
      </c>
      <c r="I176" s="80" t="s">
        <v>38</v>
      </c>
      <c r="J176" s="79"/>
      <c r="K176" s="81"/>
      <c r="L176" s="585"/>
      <c r="M176" s="77" t="s">
        <v>26</v>
      </c>
      <c r="N176" s="78">
        <v>1000</v>
      </c>
      <c r="O176" s="78">
        <v>0</v>
      </c>
      <c r="P176" s="78">
        <v>0</v>
      </c>
      <c r="Q176" s="79" t="s">
        <v>38</v>
      </c>
      <c r="R176" s="79" t="s">
        <v>38</v>
      </c>
      <c r="S176" s="80" t="s">
        <v>38</v>
      </c>
      <c r="T176" s="79"/>
      <c r="U176" s="81"/>
      <c r="V176" s="585"/>
      <c r="W176" s="77" t="s">
        <v>26</v>
      </c>
      <c r="X176" s="78">
        <v>1000</v>
      </c>
      <c r="Y176" s="78">
        <v>0</v>
      </c>
      <c r="Z176" s="78">
        <v>0</v>
      </c>
      <c r="AA176" s="79" t="s">
        <v>38</v>
      </c>
      <c r="AB176" s="79" t="s">
        <v>38</v>
      </c>
      <c r="AC176" s="80" t="s">
        <v>38</v>
      </c>
      <c r="AD176" s="558"/>
      <c r="AE176" s="585"/>
      <c r="AF176" s="77" t="s">
        <v>26</v>
      </c>
      <c r="AG176" s="78">
        <v>1000</v>
      </c>
      <c r="AH176" s="78"/>
      <c r="AI176" s="78"/>
      <c r="AJ176" s="79"/>
      <c r="AK176" s="79"/>
      <c r="AL176" s="80"/>
      <c r="AM176" s="180"/>
      <c r="AN176" s="179"/>
    </row>
    <row r="177" spans="1:40" x14ac:dyDescent="0.25">
      <c r="A177" s="170"/>
      <c r="B177" s="904"/>
      <c r="C177" s="77" t="s">
        <v>27</v>
      </c>
      <c r="D177" s="78">
        <v>1000</v>
      </c>
      <c r="E177" s="78">
        <v>0</v>
      </c>
      <c r="F177" s="78">
        <v>0</v>
      </c>
      <c r="G177" s="79" t="s">
        <v>38</v>
      </c>
      <c r="H177" s="79" t="s">
        <v>38</v>
      </c>
      <c r="I177" s="80" t="s">
        <v>38</v>
      </c>
      <c r="J177" s="79"/>
      <c r="K177" s="81"/>
      <c r="L177" s="585"/>
      <c r="M177" s="77" t="s">
        <v>27</v>
      </c>
      <c r="N177" s="78">
        <v>1000</v>
      </c>
      <c r="O177" s="78">
        <v>0</v>
      </c>
      <c r="P177" s="78">
        <v>0</v>
      </c>
      <c r="Q177" s="79" t="s">
        <v>38</v>
      </c>
      <c r="R177" s="79" t="s">
        <v>38</v>
      </c>
      <c r="S177" s="80" t="s">
        <v>38</v>
      </c>
      <c r="T177" s="79"/>
      <c r="U177" s="81"/>
      <c r="V177" s="585"/>
      <c r="W177" s="77" t="s">
        <v>27</v>
      </c>
      <c r="X177" s="78">
        <v>1000</v>
      </c>
      <c r="Y177" s="78">
        <v>0</v>
      </c>
      <c r="Z177" s="78">
        <v>0</v>
      </c>
      <c r="AA177" s="79" t="s">
        <v>38</v>
      </c>
      <c r="AB177" s="79" t="s">
        <v>38</v>
      </c>
      <c r="AC177" s="80" t="s">
        <v>38</v>
      </c>
      <c r="AD177" s="558"/>
      <c r="AE177" s="585"/>
      <c r="AF177" s="77" t="s">
        <v>27</v>
      </c>
      <c r="AG177" s="78">
        <v>1000</v>
      </c>
      <c r="AH177" s="78"/>
      <c r="AI177" s="78"/>
      <c r="AJ177" s="79"/>
      <c r="AK177" s="79"/>
      <c r="AL177" s="80"/>
      <c r="AM177" s="180"/>
      <c r="AN177" s="179"/>
    </row>
    <row r="178" spans="1:40" x14ac:dyDescent="0.25">
      <c r="A178" s="170"/>
      <c r="B178" s="904"/>
      <c r="C178" s="77" t="s">
        <v>28</v>
      </c>
      <c r="D178" s="78">
        <v>1000</v>
      </c>
      <c r="E178" s="78">
        <v>0</v>
      </c>
      <c r="F178" s="78">
        <v>0</v>
      </c>
      <c r="G178" s="79" t="s">
        <v>38</v>
      </c>
      <c r="H178" s="79" t="s">
        <v>38</v>
      </c>
      <c r="I178" s="80" t="s">
        <v>38</v>
      </c>
      <c r="J178" s="79"/>
      <c r="K178" s="81"/>
      <c r="L178" s="585"/>
      <c r="M178" s="77" t="s">
        <v>28</v>
      </c>
      <c r="N178" s="78">
        <v>1000</v>
      </c>
      <c r="O178" s="78">
        <v>0</v>
      </c>
      <c r="P178" s="78">
        <v>0</v>
      </c>
      <c r="Q178" s="79" t="s">
        <v>38</v>
      </c>
      <c r="R178" s="79" t="s">
        <v>38</v>
      </c>
      <c r="S178" s="80" t="s">
        <v>38</v>
      </c>
      <c r="T178" s="79"/>
      <c r="U178" s="81"/>
      <c r="V178" s="585"/>
      <c r="W178" s="77" t="s">
        <v>28</v>
      </c>
      <c r="X178" s="78">
        <v>1000</v>
      </c>
      <c r="Y178" s="78">
        <v>0</v>
      </c>
      <c r="Z178" s="78">
        <v>0</v>
      </c>
      <c r="AA178" s="79" t="s">
        <v>38</v>
      </c>
      <c r="AB178" s="79" t="s">
        <v>38</v>
      </c>
      <c r="AC178" s="80" t="s">
        <v>38</v>
      </c>
      <c r="AD178" s="558"/>
      <c r="AE178" s="585"/>
      <c r="AF178" s="77" t="s">
        <v>28</v>
      </c>
      <c r="AG178" s="78"/>
      <c r="AH178" s="78"/>
      <c r="AI178" s="78"/>
      <c r="AJ178" s="79"/>
      <c r="AK178" s="79"/>
      <c r="AL178" s="80"/>
      <c r="AM178" s="180"/>
      <c r="AN178" s="179"/>
    </row>
    <row r="179" spans="1:40" x14ac:dyDescent="0.25">
      <c r="A179" s="170"/>
      <c r="B179" s="904"/>
      <c r="C179" s="77" t="s">
        <v>29</v>
      </c>
      <c r="D179" s="78">
        <v>1000</v>
      </c>
      <c r="E179" s="78">
        <v>0</v>
      </c>
      <c r="F179" s="78">
        <v>0</v>
      </c>
      <c r="G179" s="79" t="s">
        <v>38</v>
      </c>
      <c r="H179" s="79" t="s">
        <v>38</v>
      </c>
      <c r="I179" s="80" t="s">
        <v>38</v>
      </c>
      <c r="J179" s="79"/>
      <c r="K179" s="81"/>
      <c r="L179" s="585"/>
      <c r="M179" s="77" t="s">
        <v>29</v>
      </c>
      <c r="N179" s="78">
        <v>1000</v>
      </c>
      <c r="O179" s="78">
        <v>0</v>
      </c>
      <c r="P179" s="78">
        <v>0</v>
      </c>
      <c r="Q179" s="79" t="s">
        <v>38</v>
      </c>
      <c r="R179" s="79" t="s">
        <v>38</v>
      </c>
      <c r="S179" s="80" t="s">
        <v>38</v>
      </c>
      <c r="T179" s="79"/>
      <c r="U179" s="81"/>
      <c r="V179" s="585"/>
      <c r="W179" s="77" t="s">
        <v>29</v>
      </c>
      <c r="X179" s="78">
        <v>1000</v>
      </c>
      <c r="Y179" s="78">
        <v>0</v>
      </c>
      <c r="Z179" s="78">
        <v>0</v>
      </c>
      <c r="AA179" s="79" t="s">
        <v>38</v>
      </c>
      <c r="AB179" s="79" t="s">
        <v>38</v>
      </c>
      <c r="AC179" s="80" t="s">
        <v>38</v>
      </c>
      <c r="AD179" s="558"/>
      <c r="AE179" s="585"/>
      <c r="AF179" s="77" t="s">
        <v>29</v>
      </c>
      <c r="AG179" s="78"/>
      <c r="AH179" s="78"/>
      <c r="AI179" s="78"/>
      <c r="AJ179" s="79"/>
      <c r="AK179" s="79"/>
      <c r="AL179" s="80"/>
      <c r="AM179" s="180"/>
      <c r="AN179" s="179"/>
    </row>
    <row r="180" spans="1:40" x14ac:dyDescent="0.25">
      <c r="A180" s="170"/>
      <c r="B180" s="904"/>
      <c r="C180" s="83" t="s">
        <v>30</v>
      </c>
      <c r="D180" s="42">
        <v>500</v>
      </c>
      <c r="E180" s="78">
        <v>0</v>
      </c>
      <c r="F180" s="78">
        <v>0</v>
      </c>
      <c r="G180" s="79" t="s">
        <v>38</v>
      </c>
      <c r="H180" s="79" t="s">
        <v>38</v>
      </c>
      <c r="I180" s="80" t="s">
        <v>38</v>
      </c>
      <c r="J180" s="85"/>
      <c r="K180" s="86"/>
      <c r="L180" s="586"/>
      <c r="M180" s="83" t="s">
        <v>30</v>
      </c>
      <c r="N180" s="84">
        <v>1000</v>
      </c>
      <c r="O180" s="78">
        <v>0</v>
      </c>
      <c r="P180" s="78">
        <v>0</v>
      </c>
      <c r="Q180" s="79" t="s">
        <v>38</v>
      </c>
      <c r="R180" s="79" t="s">
        <v>38</v>
      </c>
      <c r="S180" s="80" t="s">
        <v>38</v>
      </c>
      <c r="T180" s="79"/>
      <c r="U180" s="81"/>
      <c r="V180" s="586"/>
      <c r="W180" s="83" t="s">
        <v>30</v>
      </c>
      <c r="X180" s="48">
        <v>500</v>
      </c>
      <c r="Y180" s="78">
        <v>0</v>
      </c>
      <c r="Z180" s="78">
        <v>0</v>
      </c>
      <c r="AA180" s="79" t="s">
        <v>38</v>
      </c>
      <c r="AB180" s="79" t="s">
        <v>38</v>
      </c>
      <c r="AC180" s="80" t="s">
        <v>38</v>
      </c>
      <c r="AD180" s="558"/>
      <c r="AE180" s="586"/>
      <c r="AF180" s="83" t="s">
        <v>30</v>
      </c>
      <c r="AG180" s="48"/>
      <c r="AH180" s="78"/>
      <c r="AI180" s="78"/>
      <c r="AJ180" s="79"/>
      <c r="AK180" s="79"/>
      <c r="AL180" s="80"/>
      <c r="AM180" s="181"/>
      <c r="AN180" s="182"/>
    </row>
    <row r="181" spans="1:40" ht="21" x14ac:dyDescent="0.25">
      <c r="A181" s="171"/>
      <c r="B181" s="905"/>
      <c r="C181" s="89"/>
      <c r="D181" s="90">
        <f>SUM(D169:D180)</f>
        <v>11500</v>
      </c>
      <c r="E181" s="90">
        <f>SUM(E169:E180)</f>
        <v>0</v>
      </c>
      <c r="F181" s="90">
        <f>SUM(F169:F180)</f>
        <v>11500</v>
      </c>
      <c r="G181" s="91"/>
      <c r="H181" s="91"/>
      <c r="I181" s="92"/>
      <c r="J181" s="91"/>
      <c r="K181" s="93"/>
      <c r="L181" s="587"/>
      <c r="M181" s="89"/>
      <c r="N181" s="90">
        <f>SUM(N168:N180)</f>
        <v>23500</v>
      </c>
      <c r="O181" s="90">
        <f>SUM(O168:O180)</f>
        <v>150</v>
      </c>
      <c r="P181" s="90">
        <f>SUM(P168:P180)</f>
        <v>23000</v>
      </c>
      <c r="Q181" s="91"/>
      <c r="R181" s="91"/>
      <c r="S181" s="91"/>
      <c r="T181" s="91"/>
      <c r="U181" s="93"/>
      <c r="V181" s="587"/>
      <c r="W181" s="89"/>
      <c r="X181" s="90">
        <f>SUM(X168:X180)</f>
        <v>35000</v>
      </c>
      <c r="Y181" s="90">
        <f>SUM(Y168:Y180)</f>
        <v>150</v>
      </c>
      <c r="Z181" s="90">
        <f>SUM(Z168:Z180)</f>
        <v>34500</v>
      </c>
      <c r="AA181" s="91"/>
      <c r="AB181" s="91"/>
      <c r="AC181" s="91"/>
      <c r="AD181" s="91"/>
      <c r="AE181" s="587"/>
      <c r="AF181" s="89"/>
      <c r="AG181" s="90">
        <f>SUM(AG168:AG180)</f>
        <v>44000</v>
      </c>
      <c r="AH181" s="90">
        <f>SUM(AH168:AH180)</f>
        <v>150</v>
      </c>
      <c r="AI181" s="90">
        <f>SUM(AI168:AI180)</f>
        <v>43500</v>
      </c>
      <c r="AJ181" s="91"/>
      <c r="AK181" s="91"/>
      <c r="AL181" s="91"/>
      <c r="AM181" s="90"/>
      <c r="AN181" s="91"/>
    </row>
    <row r="182" spans="1:40" x14ac:dyDescent="0.25">
      <c r="A182" s="168"/>
      <c r="B182" s="106"/>
      <c r="C182" s="65"/>
      <c r="D182" s="66"/>
      <c r="E182" s="66"/>
      <c r="F182" s="66"/>
      <c r="G182" s="67"/>
      <c r="H182" s="67"/>
      <c r="I182" s="68"/>
      <c r="J182" s="67"/>
      <c r="K182" s="67"/>
      <c r="L182" s="588"/>
      <c r="M182" s="67"/>
      <c r="N182" s="66"/>
      <c r="O182" s="66"/>
      <c r="P182" s="66"/>
      <c r="Q182" s="67"/>
      <c r="R182" s="67"/>
      <c r="S182" s="67"/>
      <c r="T182" s="67"/>
      <c r="U182" s="67"/>
      <c r="V182" s="588"/>
      <c r="W182" s="67"/>
      <c r="X182" s="66"/>
      <c r="Y182" s="66"/>
      <c r="Z182" s="66"/>
      <c r="AA182" s="67"/>
      <c r="AB182" s="67"/>
      <c r="AC182" s="67"/>
      <c r="AD182" s="67"/>
      <c r="AE182" s="588"/>
      <c r="AF182" s="67"/>
      <c r="AG182" s="66"/>
      <c r="AH182" s="66"/>
      <c r="AI182" s="66"/>
      <c r="AJ182" s="67"/>
      <c r="AK182" s="67"/>
      <c r="AL182" s="67"/>
      <c r="AM182" s="777"/>
      <c r="AN182" s="123"/>
    </row>
    <row r="183" spans="1:40" ht="21" x14ac:dyDescent="0.25">
      <c r="A183" s="168"/>
      <c r="B183" s="107"/>
      <c r="C183" s="70"/>
      <c r="D183" s="71"/>
      <c r="E183" s="72"/>
      <c r="F183" s="73"/>
      <c r="G183" s="72"/>
      <c r="H183" s="73"/>
      <c r="I183" s="73"/>
      <c r="J183" s="73"/>
      <c r="K183" s="74"/>
      <c r="L183" s="584"/>
      <c r="M183" s="75" t="s">
        <v>42</v>
      </c>
      <c r="N183" s="76">
        <f>D196</f>
        <v>12000</v>
      </c>
      <c r="O183" s="76">
        <f>E196</f>
        <v>1740</v>
      </c>
      <c r="P183" s="76">
        <f>F196</f>
        <v>0</v>
      </c>
      <c r="Q183" s="72"/>
      <c r="R183" s="73"/>
      <c r="S183" s="73"/>
      <c r="T183" s="73"/>
      <c r="U183" s="74"/>
      <c r="V183" s="584"/>
      <c r="W183" s="75" t="s">
        <v>42</v>
      </c>
      <c r="X183" s="76">
        <f>N196</f>
        <v>24000</v>
      </c>
      <c r="Y183" s="76">
        <f>O196</f>
        <v>2460</v>
      </c>
      <c r="Z183" s="76">
        <f>P196</f>
        <v>23100</v>
      </c>
      <c r="AA183" s="72"/>
      <c r="AB183" s="73"/>
      <c r="AC183" s="73"/>
      <c r="AD183" s="73"/>
      <c r="AE183" s="584"/>
      <c r="AF183" s="75" t="s">
        <v>42</v>
      </c>
      <c r="AG183" s="76">
        <f>X196</f>
        <v>36000</v>
      </c>
      <c r="AH183" s="76">
        <f>Y196</f>
        <v>3060</v>
      </c>
      <c r="AI183" s="76">
        <f>Z196</f>
        <v>37550</v>
      </c>
      <c r="AJ183" s="72"/>
      <c r="AK183" s="73"/>
      <c r="AL183" s="73"/>
      <c r="AM183" s="776" t="s">
        <v>221</v>
      </c>
      <c r="AN183" s="183" t="s">
        <v>36</v>
      </c>
    </row>
    <row r="184" spans="1:40" x14ac:dyDescent="0.25">
      <c r="A184" s="169" t="s">
        <v>152</v>
      </c>
      <c r="B184" s="105">
        <v>77</v>
      </c>
      <c r="C184" s="77" t="s">
        <v>19</v>
      </c>
      <c r="D184" s="78">
        <v>1000</v>
      </c>
      <c r="E184" s="78">
        <f t="shared" ref="E184:E193" si="12">E185+10</f>
        <v>200</v>
      </c>
      <c r="F184" s="78">
        <v>0</v>
      </c>
      <c r="G184" s="79" t="s">
        <v>38</v>
      </c>
      <c r="H184" s="79" t="s">
        <v>38</v>
      </c>
      <c r="I184" s="80" t="s">
        <v>38</v>
      </c>
      <c r="J184" s="79"/>
      <c r="K184" s="81"/>
      <c r="L184" s="585"/>
      <c r="M184" s="77" t="s">
        <v>19</v>
      </c>
      <c r="N184" s="78">
        <v>1000</v>
      </c>
      <c r="O184" s="78">
        <f t="shared" ref="O184:O190" si="13">O185+10</f>
        <v>80</v>
      </c>
      <c r="P184" s="78">
        <v>0</v>
      </c>
      <c r="Q184" s="79" t="s">
        <v>38</v>
      </c>
      <c r="R184" s="79" t="s">
        <v>38</v>
      </c>
      <c r="S184" s="80" t="s">
        <v>38</v>
      </c>
      <c r="T184" s="79"/>
      <c r="U184" s="81"/>
      <c r="V184" s="585"/>
      <c r="W184" s="77" t="s">
        <v>19</v>
      </c>
      <c r="X184" s="78">
        <v>1000</v>
      </c>
      <c r="Y184" s="78">
        <v>100</v>
      </c>
      <c r="Z184" s="78">
        <v>0</v>
      </c>
      <c r="AA184" s="79" t="s">
        <v>38</v>
      </c>
      <c r="AB184" s="79" t="s">
        <v>38</v>
      </c>
      <c r="AC184" s="80" t="s">
        <v>38</v>
      </c>
      <c r="AD184" s="651"/>
      <c r="AE184" s="585"/>
      <c r="AF184" s="77" t="s">
        <v>19</v>
      </c>
      <c r="AG184" s="78">
        <v>1000</v>
      </c>
      <c r="AH184" s="78">
        <v>40</v>
      </c>
      <c r="AI184" s="78"/>
      <c r="AJ184" s="79"/>
      <c r="AK184" s="79"/>
      <c r="AL184" s="80"/>
      <c r="AM184" s="177">
        <f>AG196+AH196-AI196</f>
        <v>0</v>
      </c>
      <c r="AN184" s="813" t="s">
        <v>969</v>
      </c>
    </row>
    <row r="185" spans="1:40" ht="21" customHeight="1" x14ac:dyDescent="0.25">
      <c r="A185" s="170"/>
      <c r="B185" s="904" t="s">
        <v>156</v>
      </c>
      <c r="C185" s="77" t="s">
        <v>20</v>
      </c>
      <c r="D185" s="78">
        <v>1000</v>
      </c>
      <c r="E185" s="78">
        <f t="shared" si="12"/>
        <v>190</v>
      </c>
      <c r="F185" s="78">
        <v>0</v>
      </c>
      <c r="G185" s="79" t="s">
        <v>38</v>
      </c>
      <c r="H185" s="79" t="s">
        <v>38</v>
      </c>
      <c r="I185" s="80" t="s">
        <v>38</v>
      </c>
      <c r="J185" s="79"/>
      <c r="K185" s="81"/>
      <c r="L185" s="585"/>
      <c r="M185" s="77" t="s">
        <v>20</v>
      </c>
      <c r="N185" s="78">
        <v>1000</v>
      </c>
      <c r="O185" s="78">
        <f t="shared" si="13"/>
        <v>70</v>
      </c>
      <c r="P185" s="78">
        <v>0</v>
      </c>
      <c r="Q185" s="79" t="s">
        <v>38</v>
      </c>
      <c r="R185" s="79" t="s">
        <v>38</v>
      </c>
      <c r="S185" s="80" t="s">
        <v>38</v>
      </c>
      <c r="T185" s="79"/>
      <c r="U185" s="81"/>
      <c r="V185" s="585"/>
      <c r="W185" s="77" t="s">
        <v>20</v>
      </c>
      <c r="X185" s="78">
        <v>1000</v>
      </c>
      <c r="Y185" s="78">
        <v>90</v>
      </c>
      <c r="Z185" s="78">
        <v>0</v>
      </c>
      <c r="AA185" s="79" t="s">
        <v>38</v>
      </c>
      <c r="AB185" s="79" t="s">
        <v>38</v>
      </c>
      <c r="AC185" s="80" t="s">
        <v>38</v>
      </c>
      <c r="AD185" s="558"/>
      <c r="AE185" s="585"/>
      <c r="AF185" s="77" t="s">
        <v>20</v>
      </c>
      <c r="AG185" s="78">
        <v>1000</v>
      </c>
      <c r="AH185" s="78">
        <v>30</v>
      </c>
      <c r="AI185" s="78"/>
      <c r="AJ185" s="79"/>
      <c r="AK185" s="79"/>
      <c r="AL185" s="80"/>
      <c r="AM185" s="180"/>
      <c r="AN185" s="179"/>
    </row>
    <row r="186" spans="1:40" x14ac:dyDescent="0.25">
      <c r="A186" s="170"/>
      <c r="B186" s="904"/>
      <c r="C186" s="77" t="s">
        <v>21</v>
      </c>
      <c r="D186" s="78">
        <v>1000</v>
      </c>
      <c r="E186" s="78">
        <f t="shared" si="12"/>
        <v>180</v>
      </c>
      <c r="F186" s="78">
        <v>0</v>
      </c>
      <c r="G186" s="79" t="s">
        <v>38</v>
      </c>
      <c r="H186" s="79" t="s">
        <v>38</v>
      </c>
      <c r="I186" s="80" t="s">
        <v>38</v>
      </c>
      <c r="J186" s="79"/>
      <c r="K186" s="81"/>
      <c r="L186" s="585"/>
      <c r="M186" s="77" t="s">
        <v>21</v>
      </c>
      <c r="N186" s="78">
        <v>1000</v>
      </c>
      <c r="O186" s="78">
        <f t="shared" si="13"/>
        <v>60</v>
      </c>
      <c r="P186" s="78">
        <v>0</v>
      </c>
      <c r="Q186" s="79" t="s">
        <v>38</v>
      </c>
      <c r="R186" s="79" t="s">
        <v>38</v>
      </c>
      <c r="S186" s="80" t="s">
        <v>38</v>
      </c>
      <c r="T186" s="79"/>
      <c r="U186" s="81"/>
      <c r="V186" s="585"/>
      <c r="W186" s="77" t="s">
        <v>21</v>
      </c>
      <c r="X186" s="78">
        <v>1000</v>
      </c>
      <c r="Y186" s="78">
        <v>80</v>
      </c>
      <c r="Z186" s="78">
        <v>0</v>
      </c>
      <c r="AA186" s="79" t="s">
        <v>38</v>
      </c>
      <c r="AB186" s="79" t="s">
        <v>38</v>
      </c>
      <c r="AC186" s="80" t="s">
        <v>38</v>
      </c>
      <c r="AD186" s="558"/>
      <c r="AE186" s="585"/>
      <c r="AF186" s="77" t="s">
        <v>21</v>
      </c>
      <c r="AG186" s="78">
        <v>1000</v>
      </c>
      <c r="AH186" s="78">
        <v>20</v>
      </c>
      <c r="AI186" s="78"/>
      <c r="AJ186" s="79"/>
      <c r="AK186" s="79"/>
      <c r="AL186" s="80"/>
      <c r="AM186" s="180"/>
      <c r="AN186" s="179"/>
    </row>
    <row r="187" spans="1:40" x14ac:dyDescent="0.25">
      <c r="A187" s="170"/>
      <c r="B187" s="904"/>
      <c r="C187" s="77" t="s">
        <v>22</v>
      </c>
      <c r="D187" s="78">
        <v>1000</v>
      </c>
      <c r="E187" s="78">
        <f t="shared" si="12"/>
        <v>170</v>
      </c>
      <c r="F187" s="78">
        <v>0</v>
      </c>
      <c r="G187" s="79" t="s">
        <v>38</v>
      </c>
      <c r="H187" s="79" t="s">
        <v>38</v>
      </c>
      <c r="I187" s="80" t="s">
        <v>38</v>
      </c>
      <c r="J187" s="79"/>
      <c r="K187" s="81"/>
      <c r="L187" s="585"/>
      <c r="M187" s="77" t="s">
        <v>22</v>
      </c>
      <c r="N187" s="78">
        <v>1000</v>
      </c>
      <c r="O187" s="78">
        <f t="shared" si="13"/>
        <v>50</v>
      </c>
      <c r="P187" s="78">
        <v>0</v>
      </c>
      <c r="Q187" s="79" t="s">
        <v>38</v>
      </c>
      <c r="R187" s="79" t="s">
        <v>38</v>
      </c>
      <c r="S187" s="80" t="s">
        <v>38</v>
      </c>
      <c r="T187" s="79"/>
      <c r="U187" s="81"/>
      <c r="V187" s="585"/>
      <c r="W187" s="77" t="s">
        <v>22</v>
      </c>
      <c r="X187" s="78">
        <v>1000</v>
      </c>
      <c r="Y187" s="78">
        <v>70</v>
      </c>
      <c r="Z187" s="78">
        <v>0</v>
      </c>
      <c r="AA187" s="79" t="s">
        <v>38</v>
      </c>
      <c r="AB187" s="79" t="s">
        <v>38</v>
      </c>
      <c r="AC187" s="80" t="s">
        <v>38</v>
      </c>
      <c r="AD187" s="558"/>
      <c r="AE187" s="585"/>
      <c r="AF187" s="77" t="s">
        <v>22</v>
      </c>
      <c r="AG187" s="78">
        <v>1000</v>
      </c>
      <c r="AH187" s="78">
        <v>10</v>
      </c>
      <c r="AI187" s="78"/>
      <c r="AJ187" s="79"/>
      <c r="AK187" s="79"/>
      <c r="AL187" s="80"/>
      <c r="AM187" s="180"/>
      <c r="AN187" s="179"/>
    </row>
    <row r="188" spans="1:40" x14ac:dyDescent="0.25">
      <c r="A188" s="170"/>
      <c r="B188" s="904"/>
      <c r="C188" s="77" t="s">
        <v>23</v>
      </c>
      <c r="D188" s="78">
        <v>1000</v>
      </c>
      <c r="E188" s="78">
        <f t="shared" si="12"/>
        <v>160</v>
      </c>
      <c r="F188" s="78">
        <v>0</v>
      </c>
      <c r="G188" s="79" t="s">
        <v>38</v>
      </c>
      <c r="H188" s="79" t="s">
        <v>38</v>
      </c>
      <c r="I188" s="80" t="s">
        <v>38</v>
      </c>
      <c r="J188" s="79"/>
      <c r="K188" s="81"/>
      <c r="L188" s="585"/>
      <c r="M188" s="77" t="s">
        <v>23</v>
      </c>
      <c r="N188" s="78">
        <v>1000</v>
      </c>
      <c r="O188" s="78">
        <f t="shared" si="13"/>
        <v>40</v>
      </c>
      <c r="P188" s="78">
        <v>0</v>
      </c>
      <c r="Q188" s="79" t="s">
        <v>38</v>
      </c>
      <c r="R188" s="79" t="s">
        <v>38</v>
      </c>
      <c r="S188" s="80" t="s">
        <v>38</v>
      </c>
      <c r="T188" s="79"/>
      <c r="U188" s="81"/>
      <c r="V188" s="585"/>
      <c r="W188" s="77" t="s">
        <v>23</v>
      </c>
      <c r="X188" s="78">
        <v>1000</v>
      </c>
      <c r="Y188" s="78">
        <v>60</v>
      </c>
      <c r="Z188" s="78">
        <v>0</v>
      </c>
      <c r="AA188" s="79" t="s">
        <v>38</v>
      </c>
      <c r="AB188" s="79" t="s">
        <v>38</v>
      </c>
      <c r="AC188" s="80" t="s">
        <v>38</v>
      </c>
      <c r="AD188" s="558"/>
      <c r="AE188" s="585"/>
      <c r="AF188" s="77" t="s">
        <v>23</v>
      </c>
      <c r="AG188" s="78">
        <v>1000</v>
      </c>
      <c r="AH188" s="78"/>
      <c r="AI188" s="78">
        <v>13610</v>
      </c>
      <c r="AJ188" s="79" t="s">
        <v>47</v>
      </c>
      <c r="AK188" s="79">
        <v>3770</v>
      </c>
      <c r="AL188" s="80"/>
      <c r="AM188" s="180"/>
      <c r="AN188" s="179"/>
    </row>
    <row r="189" spans="1:40" x14ac:dyDescent="0.25">
      <c r="A189" s="170"/>
      <c r="B189" s="904"/>
      <c r="C189" s="77" t="s">
        <v>24</v>
      </c>
      <c r="D189" s="78">
        <v>1000</v>
      </c>
      <c r="E189" s="78">
        <f t="shared" si="12"/>
        <v>150</v>
      </c>
      <c r="F189" s="78">
        <v>0</v>
      </c>
      <c r="G189" s="79" t="s">
        <v>38</v>
      </c>
      <c r="H189" s="79" t="s">
        <v>38</v>
      </c>
      <c r="I189" s="80" t="s">
        <v>38</v>
      </c>
      <c r="J189" s="79"/>
      <c r="K189" s="81"/>
      <c r="L189" s="585"/>
      <c r="M189" s="77" t="s">
        <v>24</v>
      </c>
      <c r="N189" s="78">
        <v>1000</v>
      </c>
      <c r="O189" s="78">
        <f t="shared" si="13"/>
        <v>30</v>
      </c>
      <c r="P189" s="78">
        <v>0</v>
      </c>
      <c r="Q189" s="79" t="s">
        <v>38</v>
      </c>
      <c r="R189" s="79" t="s">
        <v>38</v>
      </c>
      <c r="S189" s="80" t="s">
        <v>38</v>
      </c>
      <c r="T189" s="79"/>
      <c r="U189" s="81"/>
      <c r="V189" s="585"/>
      <c r="W189" s="77" t="s">
        <v>24</v>
      </c>
      <c r="X189" s="78">
        <v>1000</v>
      </c>
      <c r="Y189" s="78">
        <v>50</v>
      </c>
      <c r="Z189" s="78">
        <v>0</v>
      </c>
      <c r="AA189" s="79" t="s">
        <v>38</v>
      </c>
      <c r="AB189" s="79" t="s">
        <v>38</v>
      </c>
      <c r="AC189" s="80" t="s">
        <v>38</v>
      </c>
      <c r="AD189" s="558"/>
      <c r="AE189" s="585"/>
      <c r="AF189" s="77" t="s">
        <v>24</v>
      </c>
      <c r="AG189" s="78">
        <v>1000</v>
      </c>
      <c r="AH189" s="78"/>
      <c r="AI189" s="78"/>
      <c r="AJ189" s="79"/>
      <c r="AK189" s="79"/>
      <c r="AL189" s="80"/>
      <c r="AM189" s="180"/>
      <c r="AN189" s="179"/>
    </row>
    <row r="190" spans="1:40" x14ac:dyDescent="0.25">
      <c r="A190" s="170"/>
      <c r="B190" s="904"/>
      <c r="C190" s="77" t="s">
        <v>25</v>
      </c>
      <c r="D190" s="78">
        <v>1000</v>
      </c>
      <c r="E190" s="78">
        <f t="shared" si="12"/>
        <v>140</v>
      </c>
      <c r="F190" s="78">
        <v>0</v>
      </c>
      <c r="G190" s="79" t="s">
        <v>38</v>
      </c>
      <c r="H190" s="79" t="s">
        <v>38</v>
      </c>
      <c r="I190" s="80" t="s">
        <v>38</v>
      </c>
      <c r="J190" s="79"/>
      <c r="K190" s="81"/>
      <c r="L190" s="585"/>
      <c r="M190" s="77" t="s">
        <v>25</v>
      </c>
      <c r="N190" s="78">
        <v>1000</v>
      </c>
      <c r="O190" s="78">
        <f t="shared" si="13"/>
        <v>20</v>
      </c>
      <c r="P190" s="78">
        <v>0</v>
      </c>
      <c r="Q190" s="79" t="s">
        <v>38</v>
      </c>
      <c r="R190" s="79" t="s">
        <v>38</v>
      </c>
      <c r="S190" s="80" t="s">
        <v>38</v>
      </c>
      <c r="T190" s="79"/>
      <c r="U190" s="81"/>
      <c r="V190" s="585"/>
      <c r="W190" s="77" t="s">
        <v>25</v>
      </c>
      <c r="X190" s="78">
        <v>1000</v>
      </c>
      <c r="Y190" s="78">
        <v>40</v>
      </c>
      <c r="Z190" s="78">
        <v>0</v>
      </c>
      <c r="AA190" s="79" t="s">
        <v>38</v>
      </c>
      <c r="AB190" s="79" t="s">
        <v>38</v>
      </c>
      <c r="AC190" s="80" t="s">
        <v>38</v>
      </c>
      <c r="AD190" s="558"/>
      <c r="AE190" s="585"/>
      <c r="AF190" s="77" t="s">
        <v>25</v>
      </c>
      <c r="AG190" s="78">
        <v>1000</v>
      </c>
      <c r="AH190" s="78"/>
      <c r="AI190" s="78"/>
      <c r="AJ190" s="79"/>
      <c r="AK190" s="79"/>
      <c r="AL190" s="80"/>
      <c r="AM190" s="180"/>
      <c r="AN190" s="179"/>
    </row>
    <row r="191" spans="1:40" x14ac:dyDescent="0.25">
      <c r="A191" s="170"/>
      <c r="B191" s="904"/>
      <c r="C191" s="77" t="s">
        <v>26</v>
      </c>
      <c r="D191" s="78">
        <v>1000</v>
      </c>
      <c r="E191" s="78">
        <f t="shared" si="12"/>
        <v>130</v>
      </c>
      <c r="F191" s="78">
        <v>0</v>
      </c>
      <c r="G191" s="79" t="s">
        <v>38</v>
      </c>
      <c r="H191" s="79" t="s">
        <v>38</v>
      </c>
      <c r="I191" s="80" t="s">
        <v>38</v>
      </c>
      <c r="J191" s="79"/>
      <c r="K191" s="81"/>
      <c r="L191" s="585"/>
      <c r="M191" s="77" t="s">
        <v>26</v>
      </c>
      <c r="N191" s="78">
        <v>1000</v>
      </c>
      <c r="O191" s="78">
        <f>O192+10</f>
        <v>10</v>
      </c>
      <c r="P191" s="78">
        <v>0</v>
      </c>
      <c r="Q191" s="79" t="s">
        <v>38</v>
      </c>
      <c r="R191" s="79" t="s">
        <v>38</v>
      </c>
      <c r="S191" s="80" t="s">
        <v>38</v>
      </c>
      <c r="T191" s="79"/>
      <c r="U191" s="81"/>
      <c r="V191" s="585"/>
      <c r="W191" s="77" t="s">
        <v>26</v>
      </c>
      <c r="X191" s="78">
        <v>1000</v>
      </c>
      <c r="Y191" s="78">
        <v>30</v>
      </c>
      <c r="Z191" s="78">
        <v>0</v>
      </c>
      <c r="AA191" s="79" t="s">
        <v>38</v>
      </c>
      <c r="AB191" s="79" t="s">
        <v>38</v>
      </c>
      <c r="AC191" s="80" t="s">
        <v>38</v>
      </c>
      <c r="AD191" s="558"/>
      <c r="AE191" s="585"/>
      <c r="AF191" s="77" t="s">
        <v>26</v>
      </c>
      <c r="AG191" s="78">
        <v>1000</v>
      </c>
      <c r="AH191" s="78"/>
      <c r="AI191" s="78"/>
      <c r="AJ191" s="79"/>
      <c r="AK191" s="79"/>
      <c r="AL191" s="80"/>
      <c r="AM191" s="180"/>
      <c r="AN191" s="179"/>
    </row>
    <row r="192" spans="1:40" x14ac:dyDescent="0.25">
      <c r="A192" s="170"/>
      <c r="B192" s="904"/>
      <c r="C192" s="77" t="s">
        <v>27</v>
      </c>
      <c r="D192" s="78">
        <v>1000</v>
      </c>
      <c r="E192" s="78">
        <f t="shared" si="12"/>
        <v>120</v>
      </c>
      <c r="F192" s="78">
        <v>0</v>
      </c>
      <c r="G192" s="79" t="s">
        <v>38</v>
      </c>
      <c r="H192" s="79" t="s">
        <v>38</v>
      </c>
      <c r="I192" s="80" t="s">
        <v>38</v>
      </c>
      <c r="J192" s="79"/>
      <c r="K192" s="81"/>
      <c r="L192" s="585"/>
      <c r="M192" s="77" t="s">
        <v>27</v>
      </c>
      <c r="N192" s="78">
        <v>1000</v>
      </c>
      <c r="O192" s="78">
        <v>0</v>
      </c>
      <c r="P192" s="78">
        <v>23100</v>
      </c>
      <c r="Q192" s="79" t="s">
        <v>38</v>
      </c>
      <c r="R192" s="79">
        <v>1248</v>
      </c>
      <c r="S192" s="80">
        <v>44440</v>
      </c>
      <c r="T192" s="79"/>
      <c r="U192" s="81"/>
      <c r="V192" s="585"/>
      <c r="W192" s="77" t="s">
        <v>27</v>
      </c>
      <c r="X192" s="78">
        <v>1000</v>
      </c>
      <c r="Y192" s="78">
        <v>20</v>
      </c>
      <c r="Z192" s="78">
        <v>0</v>
      </c>
      <c r="AA192" s="79" t="s">
        <v>38</v>
      </c>
      <c r="AB192" s="79" t="s">
        <v>38</v>
      </c>
      <c r="AC192" s="80" t="s">
        <v>38</v>
      </c>
      <c r="AD192" s="558"/>
      <c r="AE192" s="585"/>
      <c r="AF192" s="77" t="s">
        <v>27</v>
      </c>
      <c r="AG192" s="78">
        <v>1000</v>
      </c>
      <c r="AH192" s="78"/>
      <c r="AI192" s="78"/>
      <c r="AJ192" s="79"/>
      <c r="AK192" s="79"/>
      <c r="AL192" s="80"/>
      <c r="AM192" s="180"/>
      <c r="AN192" s="179"/>
    </row>
    <row r="193" spans="1:40" x14ac:dyDescent="0.25">
      <c r="A193" s="170"/>
      <c r="B193" s="904"/>
      <c r="C193" s="77" t="s">
        <v>28</v>
      </c>
      <c r="D193" s="78">
        <v>1000</v>
      </c>
      <c r="E193" s="78">
        <f t="shared" si="12"/>
        <v>110</v>
      </c>
      <c r="F193" s="78">
        <v>0</v>
      </c>
      <c r="G193" s="79" t="s">
        <v>38</v>
      </c>
      <c r="H193" s="79" t="s">
        <v>38</v>
      </c>
      <c r="I193" s="80" t="s">
        <v>38</v>
      </c>
      <c r="J193" s="79"/>
      <c r="K193" s="81"/>
      <c r="L193" s="585"/>
      <c r="M193" s="77" t="s">
        <v>28</v>
      </c>
      <c r="N193" s="78">
        <v>1000</v>
      </c>
      <c r="O193" s="78">
        <v>130</v>
      </c>
      <c r="P193" s="78">
        <v>0</v>
      </c>
      <c r="Q193" s="79" t="s">
        <v>38</v>
      </c>
      <c r="R193" s="79" t="s">
        <v>38</v>
      </c>
      <c r="S193" s="80" t="s">
        <v>38</v>
      </c>
      <c r="T193" s="79"/>
      <c r="U193" s="81"/>
      <c r="V193" s="585"/>
      <c r="W193" s="77" t="s">
        <v>28</v>
      </c>
      <c r="X193" s="78">
        <v>1000</v>
      </c>
      <c r="Y193" s="78">
        <v>10</v>
      </c>
      <c r="Z193" s="78">
        <v>0</v>
      </c>
      <c r="AA193" s="79" t="s">
        <v>38</v>
      </c>
      <c r="AB193" s="79" t="s">
        <v>38</v>
      </c>
      <c r="AC193" s="80" t="s">
        <v>38</v>
      </c>
      <c r="AD193" s="558"/>
      <c r="AE193" s="585"/>
      <c r="AF193" s="77" t="s">
        <v>28</v>
      </c>
      <c r="AG193" s="78">
        <v>1000</v>
      </c>
      <c r="AH193" s="78"/>
      <c r="AI193" s="78"/>
      <c r="AJ193" s="79"/>
      <c r="AK193" s="79"/>
      <c r="AL193" s="80"/>
      <c r="AM193" s="180"/>
      <c r="AN193" s="179"/>
    </row>
    <row r="194" spans="1:40" x14ac:dyDescent="0.25">
      <c r="A194" s="170"/>
      <c r="B194" s="904"/>
      <c r="C194" s="77" t="s">
        <v>29</v>
      </c>
      <c r="D194" s="78">
        <v>1000</v>
      </c>
      <c r="E194" s="78">
        <f>E195+10</f>
        <v>100</v>
      </c>
      <c r="F194" s="78">
        <v>0</v>
      </c>
      <c r="G194" s="79" t="s">
        <v>38</v>
      </c>
      <c r="H194" s="79" t="s">
        <v>38</v>
      </c>
      <c r="I194" s="80" t="s">
        <v>38</v>
      </c>
      <c r="J194" s="79"/>
      <c r="K194" s="81"/>
      <c r="L194" s="585"/>
      <c r="M194" s="77" t="s">
        <v>29</v>
      </c>
      <c r="N194" s="78">
        <v>1000</v>
      </c>
      <c r="O194" s="78">
        <v>120</v>
      </c>
      <c r="P194" s="78">
        <v>0</v>
      </c>
      <c r="Q194" s="79" t="s">
        <v>38</v>
      </c>
      <c r="R194" s="79" t="s">
        <v>38</v>
      </c>
      <c r="S194" s="80" t="s">
        <v>38</v>
      </c>
      <c r="T194" s="79"/>
      <c r="U194" s="81"/>
      <c r="V194" s="585"/>
      <c r="W194" s="77" t="s">
        <v>29</v>
      </c>
      <c r="X194" s="78">
        <v>1000</v>
      </c>
      <c r="Y194" s="78">
        <v>0</v>
      </c>
      <c r="Z194" s="78">
        <v>14450</v>
      </c>
      <c r="AA194" s="79" t="s">
        <v>47</v>
      </c>
      <c r="AB194" s="79">
        <v>3045</v>
      </c>
      <c r="AC194" s="80">
        <v>44880</v>
      </c>
      <c r="AD194" s="558"/>
      <c r="AE194" s="585"/>
      <c r="AF194" s="77" t="s">
        <v>29</v>
      </c>
      <c r="AG194" s="78">
        <v>1000</v>
      </c>
      <c r="AH194" s="78"/>
      <c r="AI194" s="78"/>
      <c r="AJ194" s="79"/>
      <c r="AK194" s="79"/>
      <c r="AL194" s="80"/>
      <c r="AM194" s="180"/>
      <c r="AN194" s="179"/>
    </row>
    <row r="195" spans="1:40" x14ac:dyDescent="0.25">
      <c r="A195" s="170"/>
      <c r="B195" s="904"/>
      <c r="C195" s="83" t="s">
        <v>30</v>
      </c>
      <c r="D195" s="84">
        <v>1000</v>
      </c>
      <c r="E195" s="78">
        <f>O184+10</f>
        <v>90</v>
      </c>
      <c r="F195" s="78">
        <v>0</v>
      </c>
      <c r="G195" s="79" t="s">
        <v>38</v>
      </c>
      <c r="H195" s="79" t="s">
        <v>38</v>
      </c>
      <c r="I195" s="80" t="s">
        <v>38</v>
      </c>
      <c r="J195" s="85"/>
      <c r="K195" s="86"/>
      <c r="L195" s="586"/>
      <c r="M195" s="83" t="s">
        <v>30</v>
      </c>
      <c r="N195" s="84">
        <v>1000</v>
      </c>
      <c r="O195" s="78">
        <v>110</v>
      </c>
      <c r="P195" s="78">
        <v>0</v>
      </c>
      <c r="Q195" s="79" t="s">
        <v>38</v>
      </c>
      <c r="R195" s="79" t="s">
        <v>38</v>
      </c>
      <c r="S195" s="80" t="s">
        <v>38</v>
      </c>
      <c r="T195" s="79"/>
      <c r="U195" s="81"/>
      <c r="V195" s="586"/>
      <c r="W195" s="83" t="s">
        <v>30</v>
      </c>
      <c r="X195" s="78">
        <v>1000</v>
      </c>
      <c r="Y195" s="78">
        <v>50</v>
      </c>
      <c r="Z195" s="78">
        <v>0</v>
      </c>
      <c r="AA195" s="79" t="s">
        <v>38</v>
      </c>
      <c r="AB195" s="79" t="s">
        <v>38</v>
      </c>
      <c r="AC195" s="80" t="s">
        <v>38</v>
      </c>
      <c r="AD195" s="558"/>
      <c r="AE195" s="586"/>
      <c r="AF195" s="83" t="s">
        <v>30</v>
      </c>
      <c r="AG195" s="78">
        <v>1000</v>
      </c>
      <c r="AH195" s="78"/>
      <c r="AI195" s="78"/>
      <c r="AJ195" s="79"/>
      <c r="AK195" s="79"/>
      <c r="AL195" s="80"/>
      <c r="AM195" s="181"/>
      <c r="AN195" s="182"/>
    </row>
    <row r="196" spans="1:40" ht="21" x14ac:dyDescent="0.25">
      <c r="A196" s="171"/>
      <c r="B196" s="905"/>
      <c r="C196" s="89"/>
      <c r="D196" s="90">
        <f>SUM(D184:D195)</f>
        <v>12000</v>
      </c>
      <c r="E196" s="90">
        <f>SUM(E184:E195)</f>
        <v>1740</v>
      </c>
      <c r="F196" s="90">
        <f>SUM(F184:F195)</f>
        <v>0</v>
      </c>
      <c r="G196" s="91"/>
      <c r="H196" s="91"/>
      <c r="I196" s="92"/>
      <c r="J196" s="91"/>
      <c r="K196" s="93"/>
      <c r="L196" s="587"/>
      <c r="M196" s="89"/>
      <c r="N196" s="90">
        <f>SUM(N183:N195)</f>
        <v>24000</v>
      </c>
      <c r="O196" s="90">
        <f>SUM(O183:O195)</f>
        <v>2460</v>
      </c>
      <c r="P196" s="90">
        <f>SUM(P183:P195)</f>
        <v>23100</v>
      </c>
      <c r="Q196" s="91"/>
      <c r="R196" s="91"/>
      <c r="S196" s="91"/>
      <c r="T196" s="91"/>
      <c r="U196" s="93"/>
      <c r="V196" s="587"/>
      <c r="W196" s="89"/>
      <c r="X196" s="90">
        <f>SUM(X183:X195)</f>
        <v>36000</v>
      </c>
      <c r="Y196" s="90">
        <f>SUM(Y183:Y195)</f>
        <v>3060</v>
      </c>
      <c r="Z196" s="90">
        <f>SUM(Z183:Z195)</f>
        <v>37550</v>
      </c>
      <c r="AA196" s="91"/>
      <c r="AB196" s="91"/>
      <c r="AC196" s="91"/>
      <c r="AD196" s="91"/>
      <c r="AE196" s="587"/>
      <c r="AF196" s="89"/>
      <c r="AG196" s="90">
        <f>SUM(AG183:AG195)</f>
        <v>48000</v>
      </c>
      <c r="AH196" s="90">
        <f>SUM(AH183:AH195)</f>
        <v>3160</v>
      </c>
      <c r="AI196" s="90">
        <f>SUM(AI183:AI195)</f>
        <v>51160</v>
      </c>
      <c r="AJ196" s="91"/>
      <c r="AK196" s="91"/>
      <c r="AL196" s="91"/>
      <c r="AM196" s="90"/>
      <c r="AN196" s="91"/>
    </row>
    <row r="197" spans="1:40" x14ac:dyDescent="0.25">
      <c r="A197" s="479"/>
      <c r="B197" s="435"/>
      <c r="C197" s="436"/>
      <c r="D197" s="437"/>
      <c r="E197" s="437"/>
      <c r="F197" s="437"/>
      <c r="G197" s="438"/>
      <c r="H197" s="438"/>
      <c r="I197" s="439"/>
      <c r="J197" s="438"/>
      <c r="K197" s="438"/>
      <c r="L197" s="588"/>
      <c r="M197" s="438"/>
      <c r="N197" s="437"/>
      <c r="O197" s="437"/>
      <c r="P197" s="437"/>
      <c r="Q197" s="438"/>
      <c r="R197" s="438"/>
      <c r="S197" s="438"/>
      <c r="T197" s="438"/>
      <c r="U197" s="438"/>
      <c r="V197" s="588"/>
      <c r="W197" s="438"/>
      <c r="X197" s="437"/>
      <c r="Y197" s="437"/>
      <c r="Z197" s="437"/>
      <c r="AA197" s="438"/>
      <c r="AB197" s="438"/>
      <c r="AC197" s="438"/>
      <c r="AD197" s="438"/>
      <c r="AE197" s="588"/>
      <c r="AF197" s="438"/>
      <c r="AG197" s="437"/>
      <c r="AH197" s="437"/>
      <c r="AI197" s="437"/>
      <c r="AJ197" s="438"/>
      <c r="AK197" s="438"/>
      <c r="AL197" s="438"/>
      <c r="AM197" s="795"/>
      <c r="AN197" s="440"/>
    </row>
    <row r="198" spans="1:40" ht="21" x14ac:dyDescent="0.25">
      <c r="A198" s="479"/>
      <c r="B198" s="441"/>
      <c r="C198" s="442"/>
      <c r="D198" s="443"/>
      <c r="E198" s="444"/>
      <c r="F198" s="445"/>
      <c r="G198" s="444"/>
      <c r="H198" s="445"/>
      <c r="I198" s="445"/>
      <c r="J198" s="445"/>
      <c r="K198" s="446"/>
      <c r="L198" s="584"/>
      <c r="M198" s="447" t="s">
        <v>42</v>
      </c>
      <c r="N198" s="448">
        <f>D211</f>
        <v>12000</v>
      </c>
      <c r="O198" s="448">
        <f>E211</f>
        <v>250</v>
      </c>
      <c r="P198" s="448">
        <f>F211</f>
        <v>16000</v>
      </c>
      <c r="Q198" s="444"/>
      <c r="R198" s="445"/>
      <c r="S198" s="445"/>
      <c r="T198" s="445"/>
      <c r="U198" s="446"/>
      <c r="V198" s="584"/>
      <c r="W198" s="447" t="s">
        <v>42</v>
      </c>
      <c r="X198" s="448">
        <f>N211</f>
        <v>24000</v>
      </c>
      <c r="Y198" s="448">
        <f>O211</f>
        <v>550</v>
      </c>
      <c r="Z198" s="448">
        <f>P211</f>
        <v>18000</v>
      </c>
      <c r="AA198" s="444"/>
      <c r="AB198" s="445"/>
      <c r="AC198" s="445"/>
      <c r="AD198" s="445"/>
      <c r="AE198" s="584"/>
      <c r="AF198" s="447" t="s">
        <v>42</v>
      </c>
      <c r="AG198" s="448">
        <f>X211</f>
        <v>36000</v>
      </c>
      <c r="AH198" s="448">
        <f>Y211</f>
        <v>550</v>
      </c>
      <c r="AI198" s="448">
        <f>Z211</f>
        <v>40070</v>
      </c>
      <c r="AJ198" s="444"/>
      <c r="AK198" s="445"/>
      <c r="AL198" s="445"/>
      <c r="AM198" s="796" t="s">
        <v>221</v>
      </c>
      <c r="AN198" s="449" t="s">
        <v>36</v>
      </c>
    </row>
    <row r="199" spans="1:40" x14ac:dyDescent="0.25">
      <c r="A199" s="450" t="s">
        <v>152</v>
      </c>
      <c r="B199" s="451">
        <v>78</v>
      </c>
      <c r="C199" s="452" t="s">
        <v>19</v>
      </c>
      <c r="D199" s="453">
        <v>1000</v>
      </c>
      <c r="E199" s="453">
        <f>E200+10</f>
        <v>40</v>
      </c>
      <c r="F199" s="453">
        <v>0</v>
      </c>
      <c r="G199" s="454" t="s">
        <v>38</v>
      </c>
      <c r="H199" s="454" t="s">
        <v>38</v>
      </c>
      <c r="I199" s="455" t="s">
        <v>38</v>
      </c>
      <c r="J199" s="454"/>
      <c r="K199" s="456"/>
      <c r="L199" s="585"/>
      <c r="M199" s="452" t="s">
        <v>19</v>
      </c>
      <c r="N199" s="453">
        <v>1000</v>
      </c>
      <c r="O199" s="453">
        <v>0</v>
      </c>
      <c r="P199" s="453">
        <v>0</v>
      </c>
      <c r="Q199" s="454" t="s">
        <v>38</v>
      </c>
      <c r="R199" s="454" t="s">
        <v>38</v>
      </c>
      <c r="S199" s="455" t="s">
        <v>38</v>
      </c>
      <c r="T199" s="454"/>
      <c r="U199" s="456"/>
      <c r="V199" s="585"/>
      <c r="W199" s="452" t="s">
        <v>19</v>
      </c>
      <c r="X199" s="453">
        <v>1000</v>
      </c>
      <c r="Y199" s="453">
        <v>0</v>
      </c>
      <c r="Z199" s="453">
        <v>11500</v>
      </c>
      <c r="AA199" s="454" t="s">
        <v>38</v>
      </c>
      <c r="AB199" s="454">
        <v>1892</v>
      </c>
      <c r="AC199" s="455">
        <v>44589</v>
      </c>
      <c r="AD199" s="711"/>
      <c r="AE199" s="585"/>
      <c r="AF199" s="452" t="s">
        <v>19</v>
      </c>
      <c r="AG199" s="453">
        <v>1000</v>
      </c>
      <c r="AH199" s="453"/>
      <c r="AI199" s="453">
        <v>2000</v>
      </c>
      <c r="AJ199" s="454" t="s">
        <v>50</v>
      </c>
      <c r="AK199" s="454">
        <v>3352</v>
      </c>
      <c r="AL199" s="455">
        <v>44957</v>
      </c>
      <c r="AM199" s="457">
        <f>AG211+AH211-AI211</f>
        <v>480</v>
      </c>
      <c r="AN199" s="458" t="s">
        <v>1027</v>
      </c>
    </row>
    <row r="200" spans="1:40" ht="21" customHeight="1" x14ac:dyDescent="0.25">
      <c r="A200" s="481"/>
      <c r="B200" s="906" t="s">
        <v>286</v>
      </c>
      <c r="C200" s="452" t="s">
        <v>20</v>
      </c>
      <c r="D200" s="453">
        <v>1000</v>
      </c>
      <c r="E200" s="453">
        <f>E201+10</f>
        <v>30</v>
      </c>
      <c r="F200" s="453">
        <v>0</v>
      </c>
      <c r="G200" s="454" t="s">
        <v>38</v>
      </c>
      <c r="H200" s="454" t="s">
        <v>38</v>
      </c>
      <c r="I200" s="455" t="s">
        <v>38</v>
      </c>
      <c r="J200" s="454"/>
      <c r="K200" s="456"/>
      <c r="L200" s="585"/>
      <c r="M200" s="452" t="s">
        <v>20</v>
      </c>
      <c r="N200" s="453">
        <v>1000</v>
      </c>
      <c r="O200" s="453">
        <v>0</v>
      </c>
      <c r="P200" s="453">
        <v>0</v>
      </c>
      <c r="Q200" s="454" t="s">
        <v>38</v>
      </c>
      <c r="R200" s="454" t="s">
        <v>38</v>
      </c>
      <c r="S200" s="455" t="s">
        <v>38</v>
      </c>
      <c r="T200" s="454"/>
      <c r="U200" s="456"/>
      <c r="V200" s="585"/>
      <c r="W200" s="452" t="s">
        <v>20</v>
      </c>
      <c r="X200" s="453">
        <v>1000</v>
      </c>
      <c r="Y200" s="453">
        <v>0</v>
      </c>
      <c r="Z200" s="453">
        <v>10570</v>
      </c>
      <c r="AA200" s="454" t="s">
        <v>50</v>
      </c>
      <c r="AB200" s="454">
        <v>2070</v>
      </c>
      <c r="AC200" s="455">
        <v>44610</v>
      </c>
      <c r="AD200" s="712"/>
      <c r="AE200" s="585"/>
      <c r="AF200" s="452" t="s">
        <v>20</v>
      </c>
      <c r="AG200" s="453">
        <v>1000</v>
      </c>
      <c r="AH200" s="453"/>
      <c r="AI200" s="453"/>
      <c r="AJ200" s="454"/>
      <c r="AK200" s="454"/>
      <c r="AL200" s="455"/>
      <c r="AM200" s="464"/>
      <c r="AN200" s="460"/>
    </row>
    <row r="201" spans="1:40" x14ac:dyDescent="0.25">
      <c r="A201" s="481"/>
      <c r="B201" s="906"/>
      <c r="C201" s="452" t="s">
        <v>21</v>
      </c>
      <c r="D201" s="453">
        <v>1000</v>
      </c>
      <c r="E201" s="453">
        <f>E202+10</f>
        <v>20</v>
      </c>
      <c r="F201" s="453">
        <v>0</v>
      </c>
      <c r="G201" s="454" t="s">
        <v>38</v>
      </c>
      <c r="H201" s="454" t="s">
        <v>38</v>
      </c>
      <c r="I201" s="455" t="s">
        <v>38</v>
      </c>
      <c r="J201" s="454"/>
      <c r="K201" s="456"/>
      <c r="L201" s="585"/>
      <c r="M201" s="452" t="s">
        <v>21</v>
      </c>
      <c r="N201" s="453">
        <v>1000</v>
      </c>
      <c r="O201" s="453">
        <v>0</v>
      </c>
      <c r="P201" s="453">
        <v>0</v>
      </c>
      <c r="Q201" s="454" t="s">
        <v>38</v>
      </c>
      <c r="R201" s="454" t="s">
        <v>38</v>
      </c>
      <c r="S201" s="455" t="s">
        <v>38</v>
      </c>
      <c r="T201" s="454"/>
      <c r="U201" s="456"/>
      <c r="V201" s="585"/>
      <c r="W201" s="452" t="s">
        <v>21</v>
      </c>
      <c r="X201" s="453">
        <v>1000</v>
      </c>
      <c r="Y201" s="453">
        <v>0</v>
      </c>
      <c r="Z201" s="453">
        <v>0</v>
      </c>
      <c r="AA201" s="454" t="s">
        <v>38</v>
      </c>
      <c r="AB201" s="454" t="s">
        <v>38</v>
      </c>
      <c r="AC201" s="455" t="s">
        <v>38</v>
      </c>
      <c r="AD201" s="712"/>
      <c r="AE201" s="585"/>
      <c r="AF201" s="452" t="s">
        <v>21</v>
      </c>
      <c r="AG201" s="453">
        <v>1000</v>
      </c>
      <c r="AH201" s="453"/>
      <c r="AI201" s="453"/>
      <c r="AJ201" s="454"/>
      <c r="AK201" s="454"/>
      <c r="AL201" s="455"/>
      <c r="AM201" s="464"/>
      <c r="AN201" s="460" t="s">
        <v>987</v>
      </c>
    </row>
    <row r="202" spans="1:40" x14ac:dyDescent="0.25">
      <c r="A202" s="481"/>
      <c r="B202" s="906"/>
      <c r="C202" s="452" t="s">
        <v>22</v>
      </c>
      <c r="D202" s="453">
        <v>1000</v>
      </c>
      <c r="E202" s="453">
        <v>10</v>
      </c>
      <c r="F202" s="453">
        <v>0</v>
      </c>
      <c r="G202" s="454" t="s">
        <v>38</v>
      </c>
      <c r="H202" s="454" t="s">
        <v>38</v>
      </c>
      <c r="I202" s="455" t="s">
        <v>38</v>
      </c>
      <c r="J202" s="454"/>
      <c r="K202" s="456"/>
      <c r="L202" s="585"/>
      <c r="M202" s="452" t="s">
        <v>22</v>
      </c>
      <c r="N202" s="453">
        <v>1000</v>
      </c>
      <c r="O202" s="453">
        <v>0</v>
      </c>
      <c r="P202" s="453">
        <v>0</v>
      </c>
      <c r="Q202" s="454" t="s">
        <v>38</v>
      </c>
      <c r="R202" s="454" t="s">
        <v>38</v>
      </c>
      <c r="S202" s="455" t="s">
        <v>38</v>
      </c>
      <c r="T202" s="454"/>
      <c r="U202" s="456"/>
      <c r="V202" s="585"/>
      <c r="W202" s="452" t="s">
        <v>22</v>
      </c>
      <c r="X202" s="453">
        <v>1000</v>
      </c>
      <c r="Y202" s="453">
        <v>0</v>
      </c>
      <c r="Z202" s="453">
        <v>0</v>
      </c>
      <c r="AA202" s="454" t="s">
        <v>38</v>
      </c>
      <c r="AB202" s="454" t="s">
        <v>38</v>
      </c>
      <c r="AC202" s="455" t="s">
        <v>38</v>
      </c>
      <c r="AD202" s="712"/>
      <c r="AE202" s="585"/>
      <c r="AF202" s="452" t="s">
        <v>22</v>
      </c>
      <c r="AG202" s="453">
        <v>1000</v>
      </c>
      <c r="AH202" s="453"/>
      <c r="AI202" s="453"/>
      <c r="AJ202" s="454"/>
      <c r="AK202" s="454"/>
      <c r="AL202" s="455"/>
      <c r="AM202" s="464"/>
      <c r="AN202" s="460"/>
    </row>
    <row r="203" spans="1:40" x14ac:dyDescent="0.25">
      <c r="A203" s="481"/>
      <c r="B203" s="906"/>
      <c r="C203" s="452" t="s">
        <v>23</v>
      </c>
      <c r="D203" s="453">
        <v>1000</v>
      </c>
      <c r="E203" s="453">
        <f>E204+10</f>
        <v>50</v>
      </c>
      <c r="F203" s="453">
        <v>0</v>
      </c>
      <c r="G203" s="454" t="s">
        <v>38</v>
      </c>
      <c r="H203" s="454" t="s">
        <v>38</v>
      </c>
      <c r="I203" s="455" t="s">
        <v>38</v>
      </c>
      <c r="J203" s="454"/>
      <c r="K203" s="456"/>
      <c r="L203" s="585"/>
      <c r="M203" s="452" t="s">
        <v>23</v>
      </c>
      <c r="N203" s="453">
        <v>1000</v>
      </c>
      <c r="O203" s="453">
        <f>O204+10</f>
        <v>50</v>
      </c>
      <c r="P203" s="453">
        <v>0</v>
      </c>
      <c r="Q203" s="454" t="s">
        <v>38</v>
      </c>
      <c r="R203" s="454" t="s">
        <v>38</v>
      </c>
      <c r="S203" s="455" t="s">
        <v>38</v>
      </c>
      <c r="T203" s="454"/>
      <c r="U203" s="456"/>
      <c r="V203" s="585"/>
      <c r="W203" s="452" t="s">
        <v>23</v>
      </c>
      <c r="X203" s="453">
        <v>1000</v>
      </c>
      <c r="Y203" s="453">
        <v>0</v>
      </c>
      <c r="Z203" s="453">
        <v>0</v>
      </c>
      <c r="AA203" s="454" t="s">
        <v>38</v>
      </c>
      <c r="AB203" s="454" t="s">
        <v>38</v>
      </c>
      <c r="AC203" s="455" t="s">
        <v>38</v>
      </c>
      <c r="AD203" s="712"/>
      <c r="AE203" s="585"/>
      <c r="AF203" s="452" t="s">
        <v>23</v>
      </c>
      <c r="AG203" s="453">
        <v>1000</v>
      </c>
      <c r="AH203" s="453"/>
      <c r="AI203" s="453">
        <v>3000</v>
      </c>
      <c r="AJ203" s="454" t="s">
        <v>50</v>
      </c>
      <c r="AK203" s="454">
        <v>3718</v>
      </c>
      <c r="AL203" s="455">
        <v>45047</v>
      </c>
      <c r="AM203" s="464"/>
      <c r="AN203" s="460"/>
    </row>
    <row r="204" spans="1:40" x14ac:dyDescent="0.25">
      <c r="A204" s="481"/>
      <c r="B204" s="906"/>
      <c r="C204" s="452" t="s">
        <v>24</v>
      </c>
      <c r="D204" s="453">
        <v>1000</v>
      </c>
      <c r="E204" s="453">
        <f>E205+10</f>
        <v>40</v>
      </c>
      <c r="F204" s="453">
        <v>4000</v>
      </c>
      <c r="G204" s="454" t="s">
        <v>38</v>
      </c>
      <c r="H204" s="454">
        <v>272</v>
      </c>
      <c r="I204" s="455">
        <v>43987</v>
      </c>
      <c r="J204" s="454"/>
      <c r="K204" s="456"/>
      <c r="L204" s="585"/>
      <c r="M204" s="452" t="s">
        <v>24</v>
      </c>
      <c r="N204" s="453">
        <v>1000</v>
      </c>
      <c r="O204" s="453">
        <v>40</v>
      </c>
      <c r="P204" s="453">
        <v>0</v>
      </c>
      <c r="Q204" s="454" t="s">
        <v>38</v>
      </c>
      <c r="R204" s="454" t="s">
        <v>38</v>
      </c>
      <c r="S204" s="455" t="s">
        <v>38</v>
      </c>
      <c r="T204" s="454"/>
      <c r="U204" s="456"/>
      <c r="V204" s="585"/>
      <c r="W204" s="452" t="s">
        <v>24</v>
      </c>
      <c r="X204" s="453">
        <v>1000</v>
      </c>
      <c r="Y204" s="453">
        <v>0</v>
      </c>
      <c r="Z204" s="453">
        <v>0</v>
      </c>
      <c r="AA204" s="454" t="s">
        <v>38</v>
      </c>
      <c r="AB204" s="454" t="s">
        <v>38</v>
      </c>
      <c r="AC204" s="455" t="s">
        <v>38</v>
      </c>
      <c r="AD204" s="712"/>
      <c r="AE204" s="585"/>
      <c r="AF204" s="452" t="s">
        <v>24</v>
      </c>
      <c r="AG204" s="453">
        <v>1000</v>
      </c>
      <c r="AH204" s="453"/>
      <c r="AI204" s="453"/>
      <c r="AJ204" s="454"/>
      <c r="AK204" s="454"/>
      <c r="AL204" s="455"/>
      <c r="AM204" s="464"/>
      <c r="AN204" s="460"/>
    </row>
    <row r="205" spans="1:40" x14ac:dyDescent="0.25">
      <c r="A205" s="481"/>
      <c r="B205" s="906"/>
      <c r="C205" s="452" t="s">
        <v>25</v>
      </c>
      <c r="D205" s="453">
        <v>1000</v>
      </c>
      <c r="E205" s="453">
        <f>E206+10</f>
        <v>30</v>
      </c>
      <c r="F205" s="453">
        <v>0</v>
      </c>
      <c r="G205" s="454" t="s">
        <v>38</v>
      </c>
      <c r="H205" s="454" t="s">
        <v>38</v>
      </c>
      <c r="I205" s="455" t="s">
        <v>38</v>
      </c>
      <c r="J205" s="454"/>
      <c r="K205" s="456"/>
      <c r="L205" s="585"/>
      <c r="M205" s="452" t="s">
        <v>25</v>
      </c>
      <c r="N205" s="453">
        <v>1000</v>
      </c>
      <c r="O205" s="453">
        <f>O206+10</f>
        <v>60</v>
      </c>
      <c r="P205" s="453">
        <v>0</v>
      </c>
      <c r="Q205" s="454" t="s">
        <v>38</v>
      </c>
      <c r="R205" s="454" t="s">
        <v>38</v>
      </c>
      <c r="S205" s="455" t="s">
        <v>38</v>
      </c>
      <c r="T205" s="454"/>
      <c r="U205" s="456"/>
      <c r="V205" s="585"/>
      <c r="W205" s="452" t="s">
        <v>25</v>
      </c>
      <c r="X205" s="453">
        <v>1000</v>
      </c>
      <c r="Y205" s="453">
        <v>0</v>
      </c>
      <c r="Z205" s="453">
        <v>0</v>
      </c>
      <c r="AA205" s="454" t="s">
        <v>38</v>
      </c>
      <c r="AB205" s="454" t="s">
        <v>38</v>
      </c>
      <c r="AC205" s="455" t="s">
        <v>38</v>
      </c>
      <c r="AD205" s="712"/>
      <c r="AE205" s="585"/>
      <c r="AF205" s="452" t="s">
        <v>25</v>
      </c>
      <c r="AG205" s="453">
        <v>1000</v>
      </c>
      <c r="AH205" s="453"/>
      <c r="AI205" s="453"/>
      <c r="AJ205" s="454"/>
      <c r="AK205" s="454"/>
      <c r="AL205" s="455"/>
      <c r="AM205" s="464"/>
      <c r="AN205" s="460"/>
    </row>
    <row r="206" spans="1:40" x14ac:dyDescent="0.25">
      <c r="A206" s="481"/>
      <c r="B206" s="906"/>
      <c r="C206" s="452" t="s">
        <v>26</v>
      </c>
      <c r="D206" s="453">
        <v>1000</v>
      </c>
      <c r="E206" s="453">
        <f>E207+10</f>
        <v>20</v>
      </c>
      <c r="F206" s="453">
        <v>0</v>
      </c>
      <c r="G206" s="454" t="s">
        <v>38</v>
      </c>
      <c r="H206" s="454" t="s">
        <v>38</v>
      </c>
      <c r="I206" s="455" t="s">
        <v>38</v>
      </c>
      <c r="J206" s="454"/>
      <c r="K206" s="456"/>
      <c r="L206" s="585"/>
      <c r="M206" s="452" t="s">
        <v>26</v>
      </c>
      <c r="N206" s="453">
        <v>1000</v>
      </c>
      <c r="O206" s="453">
        <f>O207+10</f>
        <v>50</v>
      </c>
      <c r="P206" s="453">
        <v>0</v>
      </c>
      <c r="Q206" s="454" t="s">
        <v>38</v>
      </c>
      <c r="R206" s="454" t="s">
        <v>38</v>
      </c>
      <c r="S206" s="455" t="s">
        <v>38</v>
      </c>
      <c r="T206" s="454"/>
      <c r="U206" s="456"/>
      <c r="V206" s="585"/>
      <c r="W206" s="452" t="s">
        <v>26</v>
      </c>
      <c r="X206" s="453">
        <v>1000</v>
      </c>
      <c r="Y206" s="453">
        <v>0</v>
      </c>
      <c r="Z206" s="453">
        <v>0</v>
      </c>
      <c r="AA206" s="454" t="s">
        <v>38</v>
      </c>
      <c r="AB206" s="454" t="s">
        <v>38</v>
      </c>
      <c r="AC206" s="455" t="s">
        <v>38</v>
      </c>
      <c r="AD206" s="712"/>
      <c r="AE206" s="585"/>
      <c r="AF206" s="452" t="s">
        <v>26</v>
      </c>
      <c r="AG206" s="453">
        <v>1000</v>
      </c>
      <c r="AH206" s="453"/>
      <c r="AI206" s="453"/>
      <c r="AJ206" s="454"/>
      <c r="AK206" s="454"/>
      <c r="AL206" s="455"/>
      <c r="AM206" s="464"/>
      <c r="AN206" s="460"/>
    </row>
    <row r="207" spans="1:40" x14ac:dyDescent="0.25">
      <c r="A207" s="481"/>
      <c r="B207" s="906"/>
      <c r="C207" s="452" t="s">
        <v>27</v>
      </c>
      <c r="D207" s="453">
        <v>1000</v>
      </c>
      <c r="E207" s="453">
        <f>E208+10</f>
        <v>10</v>
      </c>
      <c r="F207" s="453">
        <v>0</v>
      </c>
      <c r="G207" s="454" t="s">
        <v>38</v>
      </c>
      <c r="H207" s="454" t="s">
        <v>38</v>
      </c>
      <c r="I207" s="455" t="s">
        <v>38</v>
      </c>
      <c r="J207" s="454"/>
      <c r="K207" s="456"/>
      <c r="L207" s="585"/>
      <c r="M207" s="452" t="s">
        <v>27</v>
      </c>
      <c r="N207" s="453">
        <v>1000</v>
      </c>
      <c r="O207" s="453">
        <f>O208+10</f>
        <v>40</v>
      </c>
      <c r="P207" s="453">
        <v>0</v>
      </c>
      <c r="Q207" s="454" t="s">
        <v>38</v>
      </c>
      <c r="R207" s="454" t="s">
        <v>38</v>
      </c>
      <c r="S207" s="455" t="s">
        <v>38</v>
      </c>
      <c r="T207" s="454"/>
      <c r="U207" s="456"/>
      <c r="V207" s="585"/>
      <c r="W207" s="452" t="s">
        <v>27</v>
      </c>
      <c r="X207" s="453">
        <v>1000</v>
      </c>
      <c r="Y207" s="453">
        <v>0</v>
      </c>
      <c r="Z207" s="453">
        <v>0</v>
      </c>
      <c r="AA207" s="454" t="s">
        <v>38</v>
      </c>
      <c r="AB207" s="454" t="s">
        <v>38</v>
      </c>
      <c r="AC207" s="455" t="s">
        <v>38</v>
      </c>
      <c r="AD207" s="712"/>
      <c r="AE207" s="585"/>
      <c r="AF207" s="452" t="s">
        <v>27</v>
      </c>
      <c r="AG207" s="453">
        <v>1000</v>
      </c>
      <c r="AH207" s="453"/>
      <c r="AI207" s="453"/>
      <c r="AJ207" s="454"/>
      <c r="AK207" s="454"/>
      <c r="AL207" s="455"/>
      <c r="AM207" s="464"/>
      <c r="AN207" s="460"/>
    </row>
    <row r="208" spans="1:40" x14ac:dyDescent="0.25">
      <c r="A208" s="481"/>
      <c r="B208" s="906"/>
      <c r="C208" s="452" t="s">
        <v>28</v>
      </c>
      <c r="D208" s="453">
        <v>1000</v>
      </c>
      <c r="E208" s="453">
        <v>0</v>
      </c>
      <c r="F208" s="453">
        <v>9000</v>
      </c>
      <c r="G208" s="454" t="s">
        <v>38</v>
      </c>
      <c r="H208" s="454">
        <v>522</v>
      </c>
      <c r="I208" s="455">
        <v>44109</v>
      </c>
      <c r="J208" s="454"/>
      <c r="K208" s="456"/>
      <c r="L208" s="585"/>
      <c r="M208" s="452" t="s">
        <v>28</v>
      </c>
      <c r="N208" s="453">
        <v>1000</v>
      </c>
      <c r="O208" s="453">
        <f>O209+10</f>
        <v>30</v>
      </c>
      <c r="P208" s="453">
        <v>2000</v>
      </c>
      <c r="Q208" s="454" t="s">
        <v>38</v>
      </c>
      <c r="R208" s="454">
        <v>1369</v>
      </c>
      <c r="S208" s="455">
        <v>44481</v>
      </c>
      <c r="T208" s="454"/>
      <c r="U208" s="456"/>
      <c r="V208" s="585"/>
      <c r="W208" s="452" t="s">
        <v>28</v>
      </c>
      <c r="X208" s="453">
        <v>1000</v>
      </c>
      <c r="Y208" s="453">
        <v>0</v>
      </c>
      <c r="Z208" s="453">
        <v>0</v>
      </c>
      <c r="AA208" s="454" t="s">
        <v>38</v>
      </c>
      <c r="AB208" s="454" t="s">
        <v>38</v>
      </c>
      <c r="AC208" s="455" t="s">
        <v>38</v>
      </c>
      <c r="AD208" s="712"/>
      <c r="AE208" s="585"/>
      <c r="AF208" s="452" t="s">
        <v>28</v>
      </c>
      <c r="AG208" s="453">
        <v>1000</v>
      </c>
      <c r="AH208" s="453"/>
      <c r="AI208" s="453">
        <v>1000</v>
      </c>
      <c r="AJ208" s="454" t="s">
        <v>50</v>
      </c>
      <c r="AK208" s="454">
        <v>3956</v>
      </c>
      <c r="AL208" s="455">
        <v>45117</v>
      </c>
      <c r="AM208" s="464"/>
      <c r="AN208" s="460"/>
    </row>
    <row r="209" spans="1:40" x14ac:dyDescent="0.25">
      <c r="A209" s="481"/>
      <c r="B209" s="906"/>
      <c r="C209" s="452" t="s">
        <v>29</v>
      </c>
      <c r="D209" s="453">
        <v>1000</v>
      </c>
      <c r="E209" s="453">
        <v>0</v>
      </c>
      <c r="F209" s="453">
        <v>2000</v>
      </c>
      <c r="G209" s="454" t="s">
        <v>38</v>
      </c>
      <c r="H209" s="454">
        <v>587</v>
      </c>
      <c r="I209" s="455">
        <v>44142</v>
      </c>
      <c r="J209" s="454"/>
      <c r="K209" s="456"/>
      <c r="L209" s="585"/>
      <c r="M209" s="452" t="s">
        <v>29</v>
      </c>
      <c r="N209" s="453">
        <v>1000</v>
      </c>
      <c r="O209" s="453">
        <f>O210+10</f>
        <v>20</v>
      </c>
      <c r="P209" s="453">
        <v>0</v>
      </c>
      <c r="Q209" s="454" t="s">
        <v>38</v>
      </c>
      <c r="R209" s="454" t="s">
        <v>38</v>
      </c>
      <c r="S209" s="455" t="s">
        <v>38</v>
      </c>
      <c r="T209" s="454"/>
      <c r="U209" s="456"/>
      <c r="V209" s="585"/>
      <c r="W209" s="452" t="s">
        <v>29</v>
      </c>
      <c r="X209" s="453">
        <v>1000</v>
      </c>
      <c r="Y209" s="453">
        <v>0</v>
      </c>
      <c r="Z209" s="453">
        <v>0</v>
      </c>
      <c r="AA209" s="454" t="s">
        <v>38</v>
      </c>
      <c r="AB209" s="454" t="s">
        <v>38</v>
      </c>
      <c r="AC209" s="455" t="s">
        <v>38</v>
      </c>
      <c r="AD209" s="712"/>
      <c r="AE209" s="585"/>
      <c r="AF209" s="452" t="s">
        <v>29</v>
      </c>
      <c r="AG209" s="453"/>
      <c r="AH209" s="453"/>
      <c r="AI209" s="453"/>
      <c r="AJ209" s="454"/>
      <c r="AK209" s="454"/>
      <c r="AL209" s="455"/>
      <c r="AM209" s="464"/>
      <c r="AN209" s="460"/>
    </row>
    <row r="210" spans="1:40" x14ac:dyDescent="0.25">
      <c r="A210" s="481"/>
      <c r="B210" s="906"/>
      <c r="C210" s="465" t="s">
        <v>30</v>
      </c>
      <c r="D210" s="466">
        <v>1000</v>
      </c>
      <c r="E210" s="453">
        <v>0</v>
      </c>
      <c r="F210" s="453">
        <v>1000</v>
      </c>
      <c r="G210" s="454" t="s">
        <v>38</v>
      </c>
      <c r="H210" s="454">
        <v>1122</v>
      </c>
      <c r="I210" s="455">
        <v>44106</v>
      </c>
      <c r="J210" s="467"/>
      <c r="K210" s="468"/>
      <c r="L210" s="586"/>
      <c r="M210" s="465" t="s">
        <v>30</v>
      </c>
      <c r="N210" s="466">
        <v>1000</v>
      </c>
      <c r="O210" s="453">
        <f>Y199+10</f>
        <v>10</v>
      </c>
      <c r="P210" s="453">
        <v>0</v>
      </c>
      <c r="Q210" s="454" t="s">
        <v>38</v>
      </c>
      <c r="R210" s="454" t="s">
        <v>38</v>
      </c>
      <c r="S210" s="455" t="s">
        <v>38</v>
      </c>
      <c r="T210" s="454"/>
      <c r="U210" s="456"/>
      <c r="V210" s="586"/>
      <c r="W210" s="465" t="s">
        <v>30</v>
      </c>
      <c r="X210" s="453">
        <v>1000</v>
      </c>
      <c r="Y210" s="453">
        <v>0</v>
      </c>
      <c r="Z210" s="453">
        <v>0</v>
      </c>
      <c r="AA210" s="454" t="s">
        <v>38</v>
      </c>
      <c r="AB210" s="454" t="s">
        <v>38</v>
      </c>
      <c r="AC210" s="455" t="s">
        <v>38</v>
      </c>
      <c r="AD210" s="712"/>
      <c r="AE210" s="586"/>
      <c r="AF210" s="465" t="s">
        <v>30</v>
      </c>
      <c r="AG210" s="453"/>
      <c r="AH210" s="453"/>
      <c r="AI210" s="453"/>
      <c r="AJ210" s="454"/>
      <c r="AK210" s="454"/>
      <c r="AL210" s="455"/>
      <c r="AM210" s="471"/>
      <c r="AN210" s="472"/>
    </row>
    <row r="211" spans="1:40" ht="21" x14ac:dyDescent="0.25">
      <c r="A211" s="482"/>
      <c r="B211" s="907"/>
      <c r="C211" s="474"/>
      <c r="D211" s="475">
        <f>SUM(D199:D210)</f>
        <v>12000</v>
      </c>
      <c r="E211" s="475">
        <f>SUM(E199:E210)</f>
        <v>250</v>
      </c>
      <c r="F211" s="475">
        <f>SUM(F199:F210)</f>
        <v>16000</v>
      </c>
      <c r="G211" s="476"/>
      <c r="H211" s="476"/>
      <c r="I211" s="477"/>
      <c r="J211" s="476"/>
      <c r="K211" s="478"/>
      <c r="L211" s="587"/>
      <c r="M211" s="474"/>
      <c r="N211" s="475">
        <f>SUM(N198:N210)</f>
        <v>24000</v>
      </c>
      <c r="O211" s="475">
        <f>SUM(O198:O210)</f>
        <v>550</v>
      </c>
      <c r="P211" s="475">
        <f>SUM(P198:P210)</f>
        <v>18000</v>
      </c>
      <c r="Q211" s="476"/>
      <c r="R211" s="476"/>
      <c r="S211" s="476"/>
      <c r="T211" s="476"/>
      <c r="U211" s="478"/>
      <c r="V211" s="587"/>
      <c r="W211" s="474"/>
      <c r="X211" s="475">
        <f>SUM(X198:X210)</f>
        <v>36000</v>
      </c>
      <c r="Y211" s="475">
        <f>SUM(Y198:Y210)</f>
        <v>550</v>
      </c>
      <c r="Z211" s="475">
        <f>SUM(Z198:Z210)</f>
        <v>40070</v>
      </c>
      <c r="AA211" s="476"/>
      <c r="AB211" s="476"/>
      <c r="AC211" s="476"/>
      <c r="AD211" s="476"/>
      <c r="AE211" s="587"/>
      <c r="AF211" s="474"/>
      <c r="AG211" s="475">
        <f>SUM(AG198:AG210)</f>
        <v>46000</v>
      </c>
      <c r="AH211" s="475">
        <f>SUM(AH198:AH210)</f>
        <v>550</v>
      </c>
      <c r="AI211" s="475">
        <f>SUM(AI198:AI210)</f>
        <v>46070</v>
      </c>
      <c r="AJ211" s="476"/>
      <c r="AK211" s="476"/>
      <c r="AL211" s="476"/>
      <c r="AM211" s="475"/>
      <c r="AN211" s="476"/>
    </row>
    <row r="212" spans="1:40" x14ac:dyDescent="0.25">
      <c r="A212" s="168"/>
      <c r="B212" s="106"/>
      <c r="C212" s="65"/>
      <c r="D212" s="66"/>
      <c r="E212" s="66"/>
      <c r="F212" s="66"/>
      <c r="G212" s="67"/>
      <c r="H212" s="67"/>
      <c r="I212" s="68"/>
      <c r="J212" s="67"/>
      <c r="K212" s="67"/>
      <c r="L212" s="588"/>
      <c r="M212" s="67"/>
      <c r="N212" s="66"/>
      <c r="O212" s="66"/>
      <c r="P212" s="66"/>
      <c r="Q212" s="67"/>
      <c r="R212" s="67"/>
      <c r="S212" s="67"/>
      <c r="T212" s="67"/>
      <c r="U212" s="67"/>
      <c r="V212" s="588"/>
      <c r="W212" s="67"/>
      <c r="X212" s="66"/>
      <c r="Y212" s="66"/>
      <c r="Z212" s="66"/>
      <c r="AA212" s="67"/>
      <c r="AB212" s="67"/>
      <c r="AC212" s="67"/>
      <c r="AD212" s="67"/>
      <c r="AE212" s="588"/>
      <c r="AF212" s="67"/>
      <c r="AG212" s="66"/>
      <c r="AH212" s="66"/>
      <c r="AI212" s="66"/>
      <c r="AJ212" s="67"/>
      <c r="AK212" s="67"/>
      <c r="AL212" s="67"/>
      <c r="AM212" s="777"/>
      <c r="AN212" s="123"/>
    </row>
    <row r="213" spans="1:40" ht="21" x14ac:dyDescent="0.25">
      <c r="A213" s="168"/>
      <c r="B213" s="107"/>
      <c r="C213" s="70"/>
      <c r="D213" s="71"/>
      <c r="E213" s="72"/>
      <c r="F213" s="73"/>
      <c r="G213" s="72"/>
      <c r="H213" s="73"/>
      <c r="I213" s="73"/>
      <c r="J213" s="73"/>
      <c r="K213" s="74"/>
      <c r="L213" s="584"/>
      <c r="M213" s="75" t="s">
        <v>42</v>
      </c>
      <c r="N213" s="76">
        <f>D226</f>
        <v>12000</v>
      </c>
      <c r="O213" s="76">
        <f>E226</f>
        <v>900</v>
      </c>
      <c r="P213" s="76">
        <f>F226</f>
        <v>0</v>
      </c>
      <c r="Q213" s="72"/>
      <c r="R213" s="73"/>
      <c r="S213" s="73"/>
      <c r="T213" s="73"/>
      <c r="U213" s="74"/>
      <c r="V213" s="584"/>
      <c r="W213" s="75" t="s">
        <v>42</v>
      </c>
      <c r="X213" s="76">
        <f>N226</f>
        <v>24000</v>
      </c>
      <c r="Y213" s="76">
        <f>O226</f>
        <v>910</v>
      </c>
      <c r="Z213" s="76">
        <f>P226</f>
        <v>23500</v>
      </c>
      <c r="AA213" s="72"/>
      <c r="AB213" s="73"/>
      <c r="AC213" s="73"/>
      <c r="AD213" s="73"/>
      <c r="AE213" s="584"/>
      <c r="AF213" s="75" t="s">
        <v>42</v>
      </c>
      <c r="AG213" s="76">
        <f>X226</f>
        <v>35500</v>
      </c>
      <c r="AH213" s="76">
        <f>Y226</f>
        <v>910</v>
      </c>
      <c r="AI213" s="76">
        <f>Z226</f>
        <v>36410</v>
      </c>
      <c r="AJ213" s="72"/>
      <c r="AK213" s="73"/>
      <c r="AL213" s="73"/>
      <c r="AM213" s="776" t="s">
        <v>221</v>
      </c>
      <c r="AN213" s="183" t="s">
        <v>36</v>
      </c>
    </row>
    <row r="214" spans="1:40" x14ac:dyDescent="0.25">
      <c r="A214" s="169" t="s">
        <v>152</v>
      </c>
      <c r="B214" s="105">
        <v>79</v>
      </c>
      <c r="C214" s="77" t="s">
        <v>19</v>
      </c>
      <c r="D214" s="78">
        <v>1000</v>
      </c>
      <c r="E214" s="78">
        <f t="shared" ref="E214:E223" si="14">E215+10</f>
        <v>130</v>
      </c>
      <c r="F214" s="78">
        <v>0</v>
      </c>
      <c r="G214" s="79" t="s">
        <v>38</v>
      </c>
      <c r="H214" s="79" t="s">
        <v>38</v>
      </c>
      <c r="I214" s="80" t="s">
        <v>38</v>
      </c>
      <c r="J214" s="79"/>
      <c r="K214" s="81"/>
      <c r="L214" s="589"/>
      <c r="M214" s="77" t="s">
        <v>19</v>
      </c>
      <c r="N214" s="78">
        <v>1000</v>
      </c>
      <c r="O214" s="78">
        <f>O215+10</f>
        <v>10</v>
      </c>
      <c r="P214" s="78">
        <v>0</v>
      </c>
      <c r="Q214" s="79" t="s">
        <v>38</v>
      </c>
      <c r="R214" s="79" t="s">
        <v>38</v>
      </c>
      <c r="S214" s="80" t="s">
        <v>38</v>
      </c>
      <c r="T214" s="79"/>
      <c r="U214" s="81"/>
      <c r="V214" s="589"/>
      <c r="W214" s="77" t="s">
        <v>19</v>
      </c>
      <c r="X214" s="78">
        <v>1000</v>
      </c>
      <c r="Y214" s="78">
        <v>0</v>
      </c>
      <c r="Z214" s="78">
        <v>11500</v>
      </c>
      <c r="AA214" s="79" t="s">
        <v>47</v>
      </c>
      <c r="AB214" s="79">
        <v>1827</v>
      </c>
      <c r="AC214" s="80">
        <v>44568</v>
      </c>
      <c r="AD214" s="651"/>
      <c r="AE214" s="589"/>
      <c r="AF214" s="77" t="s">
        <v>19</v>
      </c>
      <c r="AG214" s="78">
        <v>1000</v>
      </c>
      <c r="AH214" s="78"/>
      <c r="AI214" s="78">
        <v>11500</v>
      </c>
      <c r="AJ214" s="79" t="s">
        <v>50</v>
      </c>
      <c r="AK214" s="79">
        <v>3247</v>
      </c>
      <c r="AL214" s="80">
        <v>44931</v>
      </c>
      <c r="AM214" s="177">
        <f>AG226+AH226-AI226</f>
        <v>-500</v>
      </c>
      <c r="AN214" s="813" t="s">
        <v>976</v>
      </c>
    </row>
    <row r="215" spans="1:40" ht="21" customHeight="1" x14ac:dyDescent="0.25">
      <c r="A215" s="170"/>
      <c r="B215" s="904" t="s">
        <v>288</v>
      </c>
      <c r="C215" s="77" t="s">
        <v>20</v>
      </c>
      <c r="D215" s="78">
        <v>1000</v>
      </c>
      <c r="E215" s="78">
        <f t="shared" si="14"/>
        <v>120</v>
      </c>
      <c r="F215" s="78">
        <v>0</v>
      </c>
      <c r="G215" s="79" t="s">
        <v>38</v>
      </c>
      <c r="H215" s="79" t="s">
        <v>38</v>
      </c>
      <c r="I215" s="80" t="s">
        <v>38</v>
      </c>
      <c r="J215" s="79"/>
      <c r="K215" s="81"/>
      <c r="L215" s="589"/>
      <c r="M215" s="77" t="s">
        <v>20</v>
      </c>
      <c r="N215" s="78">
        <v>1000</v>
      </c>
      <c r="O215" s="78">
        <v>0</v>
      </c>
      <c r="P215" s="78">
        <v>23500</v>
      </c>
      <c r="Q215" s="79" t="s">
        <v>38</v>
      </c>
      <c r="R215" s="79">
        <v>808</v>
      </c>
      <c r="S215" s="80">
        <v>44228</v>
      </c>
      <c r="T215" s="79"/>
      <c r="U215" s="81"/>
      <c r="V215" s="589"/>
      <c r="W215" s="77" t="s">
        <v>20</v>
      </c>
      <c r="X215" s="78">
        <v>1000</v>
      </c>
      <c r="Y215" s="78">
        <v>0</v>
      </c>
      <c r="Z215" s="78">
        <v>0</v>
      </c>
      <c r="AA215" s="79" t="s">
        <v>38</v>
      </c>
      <c r="AB215" s="79" t="s">
        <v>38</v>
      </c>
      <c r="AC215" s="80" t="s">
        <v>38</v>
      </c>
      <c r="AD215" s="558"/>
      <c r="AE215" s="589"/>
      <c r="AF215" s="77" t="s">
        <v>20</v>
      </c>
      <c r="AG215" s="78">
        <v>1000</v>
      </c>
      <c r="AH215" s="78"/>
      <c r="AI215" s="78"/>
      <c r="AJ215" s="79"/>
      <c r="AK215" s="79"/>
      <c r="AL215" s="80"/>
      <c r="AM215" s="180"/>
      <c r="AN215" s="179"/>
    </row>
    <row r="216" spans="1:40" x14ac:dyDescent="0.25">
      <c r="A216" s="170"/>
      <c r="B216" s="904"/>
      <c r="C216" s="77" t="s">
        <v>21</v>
      </c>
      <c r="D216" s="78">
        <v>1000</v>
      </c>
      <c r="E216" s="78">
        <f t="shared" si="14"/>
        <v>110</v>
      </c>
      <c r="F216" s="78">
        <v>0</v>
      </c>
      <c r="G216" s="79" t="s">
        <v>38</v>
      </c>
      <c r="H216" s="79" t="s">
        <v>38</v>
      </c>
      <c r="I216" s="80" t="s">
        <v>38</v>
      </c>
      <c r="J216" s="79"/>
      <c r="K216" s="81"/>
      <c r="L216" s="589"/>
      <c r="M216" s="77" t="s">
        <v>21</v>
      </c>
      <c r="N216" s="78">
        <v>1000</v>
      </c>
      <c r="O216" s="78">
        <v>0</v>
      </c>
      <c r="P216" s="78">
        <v>0</v>
      </c>
      <c r="Q216" s="79" t="s">
        <v>38</v>
      </c>
      <c r="R216" s="79" t="s">
        <v>38</v>
      </c>
      <c r="S216" s="80" t="s">
        <v>38</v>
      </c>
      <c r="T216" s="79"/>
      <c r="U216" s="81"/>
      <c r="V216" s="589"/>
      <c r="W216" s="77" t="s">
        <v>21</v>
      </c>
      <c r="X216" s="78">
        <v>1000</v>
      </c>
      <c r="Y216" s="78">
        <v>0</v>
      </c>
      <c r="Z216" s="78">
        <v>0</v>
      </c>
      <c r="AA216" s="79" t="s">
        <v>38</v>
      </c>
      <c r="AB216" s="79" t="s">
        <v>38</v>
      </c>
      <c r="AC216" s="80" t="s">
        <v>38</v>
      </c>
      <c r="AD216" s="558"/>
      <c r="AE216" s="589"/>
      <c r="AF216" s="77" t="s">
        <v>21</v>
      </c>
      <c r="AG216" s="78">
        <v>1000</v>
      </c>
      <c r="AH216" s="78"/>
      <c r="AI216" s="78"/>
      <c r="AJ216" s="79"/>
      <c r="AK216" s="79"/>
      <c r="AL216" s="80"/>
      <c r="AM216" s="180"/>
      <c r="AN216" s="179"/>
    </row>
    <row r="217" spans="1:40" x14ac:dyDescent="0.25">
      <c r="A217" s="170"/>
      <c r="B217" s="904"/>
      <c r="C217" s="77" t="s">
        <v>22</v>
      </c>
      <c r="D217" s="78">
        <v>1000</v>
      </c>
      <c r="E217" s="78">
        <f t="shared" si="14"/>
        <v>100</v>
      </c>
      <c r="F217" s="78">
        <v>0</v>
      </c>
      <c r="G217" s="79" t="s">
        <v>38</v>
      </c>
      <c r="H217" s="79" t="s">
        <v>38</v>
      </c>
      <c r="I217" s="80" t="s">
        <v>38</v>
      </c>
      <c r="J217" s="79"/>
      <c r="K217" s="81"/>
      <c r="L217" s="589"/>
      <c r="M217" s="77" t="s">
        <v>22</v>
      </c>
      <c r="N217" s="78">
        <v>1000</v>
      </c>
      <c r="O217" s="78">
        <v>0</v>
      </c>
      <c r="P217" s="78">
        <v>0</v>
      </c>
      <c r="Q217" s="79" t="s">
        <v>38</v>
      </c>
      <c r="R217" s="79" t="s">
        <v>38</v>
      </c>
      <c r="S217" s="80" t="s">
        <v>38</v>
      </c>
      <c r="T217" s="79"/>
      <c r="U217" s="81"/>
      <c r="V217" s="589"/>
      <c r="W217" s="77" t="s">
        <v>22</v>
      </c>
      <c r="X217" s="78">
        <v>1000</v>
      </c>
      <c r="Y217" s="78">
        <v>0</v>
      </c>
      <c r="Z217" s="78">
        <v>0</v>
      </c>
      <c r="AA217" s="79" t="s">
        <v>38</v>
      </c>
      <c r="AB217" s="79" t="s">
        <v>38</v>
      </c>
      <c r="AC217" s="80" t="s">
        <v>38</v>
      </c>
      <c r="AD217" s="558"/>
      <c r="AE217" s="589"/>
      <c r="AF217" s="77" t="s">
        <v>22</v>
      </c>
      <c r="AG217" s="78">
        <v>1000</v>
      </c>
      <c r="AH217" s="78"/>
      <c r="AI217" s="78"/>
      <c r="AJ217" s="79"/>
      <c r="AK217" s="79"/>
      <c r="AL217" s="80"/>
      <c r="AM217" s="180"/>
      <c r="AN217" s="179"/>
    </row>
    <row r="218" spans="1:40" x14ac:dyDescent="0.25">
      <c r="A218" s="170"/>
      <c r="B218" s="904"/>
      <c r="C218" s="77" t="s">
        <v>23</v>
      </c>
      <c r="D218" s="78">
        <v>1000</v>
      </c>
      <c r="E218" s="78">
        <f t="shared" si="14"/>
        <v>90</v>
      </c>
      <c r="F218" s="78">
        <v>0</v>
      </c>
      <c r="G218" s="79" t="s">
        <v>38</v>
      </c>
      <c r="H218" s="79" t="s">
        <v>38</v>
      </c>
      <c r="I218" s="80" t="s">
        <v>38</v>
      </c>
      <c r="J218" s="79"/>
      <c r="K218" s="81"/>
      <c r="L218" s="589"/>
      <c r="M218" s="77" t="s">
        <v>23</v>
      </c>
      <c r="N218" s="78">
        <v>1000</v>
      </c>
      <c r="O218" s="78">
        <v>0</v>
      </c>
      <c r="P218" s="78">
        <v>0</v>
      </c>
      <c r="Q218" s="79" t="s">
        <v>38</v>
      </c>
      <c r="R218" s="79" t="s">
        <v>38</v>
      </c>
      <c r="S218" s="80" t="s">
        <v>38</v>
      </c>
      <c r="T218" s="79"/>
      <c r="U218" s="81"/>
      <c r="V218" s="589"/>
      <c r="W218" s="77" t="s">
        <v>23</v>
      </c>
      <c r="X218" s="78">
        <v>1000</v>
      </c>
      <c r="Y218" s="78">
        <v>0</v>
      </c>
      <c r="Z218" s="78">
        <v>0</v>
      </c>
      <c r="AA218" s="79" t="s">
        <v>38</v>
      </c>
      <c r="AB218" s="79" t="s">
        <v>38</v>
      </c>
      <c r="AC218" s="80" t="s">
        <v>38</v>
      </c>
      <c r="AD218" s="558"/>
      <c r="AE218" s="589"/>
      <c r="AF218" s="77" t="s">
        <v>23</v>
      </c>
      <c r="AG218" s="78">
        <v>1000</v>
      </c>
      <c r="AH218" s="78"/>
      <c r="AI218" s="78"/>
      <c r="AJ218" s="79"/>
      <c r="AK218" s="79"/>
      <c r="AL218" s="80"/>
      <c r="AM218" s="180" t="s">
        <v>985</v>
      </c>
      <c r="AN218" s="179"/>
    </row>
    <row r="219" spans="1:40" x14ac:dyDescent="0.25">
      <c r="A219" s="170"/>
      <c r="B219" s="904"/>
      <c r="C219" s="77" t="s">
        <v>24</v>
      </c>
      <c r="D219" s="78">
        <v>1000</v>
      </c>
      <c r="E219" s="78">
        <f t="shared" si="14"/>
        <v>80</v>
      </c>
      <c r="F219" s="78">
        <v>0</v>
      </c>
      <c r="G219" s="79" t="s">
        <v>38</v>
      </c>
      <c r="H219" s="79" t="s">
        <v>38</v>
      </c>
      <c r="I219" s="80" t="s">
        <v>38</v>
      </c>
      <c r="J219" s="79"/>
      <c r="K219" s="81"/>
      <c r="L219" s="589"/>
      <c r="M219" s="77" t="s">
        <v>24</v>
      </c>
      <c r="N219" s="78">
        <v>1000</v>
      </c>
      <c r="O219" s="78">
        <v>0</v>
      </c>
      <c r="P219" s="78">
        <v>0</v>
      </c>
      <c r="Q219" s="79" t="s">
        <v>38</v>
      </c>
      <c r="R219" s="79" t="s">
        <v>38</v>
      </c>
      <c r="S219" s="80" t="s">
        <v>38</v>
      </c>
      <c r="T219" s="79"/>
      <c r="U219" s="81"/>
      <c r="V219" s="589"/>
      <c r="W219" s="77" t="s">
        <v>24</v>
      </c>
      <c r="X219" s="78">
        <v>1000</v>
      </c>
      <c r="Y219" s="78">
        <v>0</v>
      </c>
      <c r="Z219" s="78">
        <v>0</v>
      </c>
      <c r="AA219" s="79" t="s">
        <v>38</v>
      </c>
      <c r="AB219" s="79" t="s">
        <v>38</v>
      </c>
      <c r="AC219" s="80" t="s">
        <v>38</v>
      </c>
      <c r="AD219" s="558"/>
      <c r="AE219" s="589"/>
      <c r="AF219" s="77" t="s">
        <v>24</v>
      </c>
      <c r="AG219" s="78">
        <v>1000</v>
      </c>
      <c r="AH219" s="78"/>
      <c r="AI219" s="78"/>
      <c r="AJ219" s="79"/>
      <c r="AK219" s="79"/>
      <c r="AL219" s="80"/>
      <c r="AM219" s="180"/>
      <c r="AN219" s="179"/>
    </row>
    <row r="220" spans="1:40" x14ac:dyDescent="0.25">
      <c r="A220" s="170"/>
      <c r="B220" s="904"/>
      <c r="C220" s="77" t="s">
        <v>25</v>
      </c>
      <c r="D220" s="78">
        <v>1000</v>
      </c>
      <c r="E220" s="78">
        <f t="shared" si="14"/>
        <v>70</v>
      </c>
      <c r="F220" s="78">
        <v>0</v>
      </c>
      <c r="G220" s="79" t="s">
        <v>38</v>
      </c>
      <c r="H220" s="79" t="s">
        <v>38</v>
      </c>
      <c r="I220" s="80" t="s">
        <v>38</v>
      </c>
      <c r="J220" s="79"/>
      <c r="K220" s="81"/>
      <c r="L220" s="585"/>
      <c r="M220" s="77" t="s">
        <v>25</v>
      </c>
      <c r="N220" s="78">
        <v>1000</v>
      </c>
      <c r="O220" s="78">
        <v>0</v>
      </c>
      <c r="P220" s="78">
        <v>0</v>
      </c>
      <c r="Q220" s="79" t="s">
        <v>38</v>
      </c>
      <c r="R220" s="79" t="s">
        <v>38</v>
      </c>
      <c r="S220" s="80" t="s">
        <v>38</v>
      </c>
      <c r="T220" s="79"/>
      <c r="U220" s="81"/>
      <c r="V220" s="585"/>
      <c r="W220" s="77" t="s">
        <v>25</v>
      </c>
      <c r="X220" s="78">
        <v>1000</v>
      </c>
      <c r="Y220" s="78">
        <v>0</v>
      </c>
      <c r="Z220" s="78">
        <v>0</v>
      </c>
      <c r="AA220" s="79" t="s">
        <v>38</v>
      </c>
      <c r="AB220" s="79" t="s">
        <v>38</v>
      </c>
      <c r="AC220" s="80" t="s">
        <v>38</v>
      </c>
      <c r="AD220" s="558"/>
      <c r="AE220" s="585"/>
      <c r="AF220" s="77" t="s">
        <v>25</v>
      </c>
      <c r="AG220" s="78">
        <v>1000</v>
      </c>
      <c r="AH220" s="78"/>
      <c r="AI220" s="78"/>
      <c r="AJ220" s="79"/>
      <c r="AK220" s="79"/>
      <c r="AL220" s="80"/>
      <c r="AM220" s="180"/>
      <c r="AN220" s="179"/>
    </row>
    <row r="221" spans="1:40" x14ac:dyDescent="0.25">
      <c r="A221" s="170"/>
      <c r="B221" s="904"/>
      <c r="C221" s="77" t="s">
        <v>26</v>
      </c>
      <c r="D221" s="78">
        <v>1000</v>
      </c>
      <c r="E221" s="78">
        <f t="shared" si="14"/>
        <v>60</v>
      </c>
      <c r="F221" s="78">
        <v>0</v>
      </c>
      <c r="G221" s="79" t="s">
        <v>38</v>
      </c>
      <c r="H221" s="79" t="s">
        <v>38</v>
      </c>
      <c r="I221" s="80" t="s">
        <v>38</v>
      </c>
      <c r="J221" s="79"/>
      <c r="K221" s="81"/>
      <c r="L221" s="585"/>
      <c r="M221" s="77" t="s">
        <v>26</v>
      </c>
      <c r="N221" s="78">
        <v>1000</v>
      </c>
      <c r="O221" s="78">
        <v>0</v>
      </c>
      <c r="P221" s="78">
        <v>0</v>
      </c>
      <c r="Q221" s="79" t="s">
        <v>38</v>
      </c>
      <c r="R221" s="79" t="s">
        <v>38</v>
      </c>
      <c r="S221" s="80" t="s">
        <v>38</v>
      </c>
      <c r="T221" s="79"/>
      <c r="U221" s="81"/>
      <c r="V221" s="585"/>
      <c r="W221" s="77" t="s">
        <v>26</v>
      </c>
      <c r="X221" s="78">
        <v>1000</v>
      </c>
      <c r="Y221" s="78">
        <v>0</v>
      </c>
      <c r="Z221" s="78">
        <v>1410</v>
      </c>
      <c r="AA221" s="79" t="s">
        <v>41</v>
      </c>
      <c r="AB221" s="79">
        <v>2664</v>
      </c>
      <c r="AC221" s="80">
        <v>44799</v>
      </c>
      <c r="AD221" s="558"/>
      <c r="AE221" s="585"/>
      <c r="AF221" s="77" t="s">
        <v>26</v>
      </c>
      <c r="AG221" s="78">
        <v>1000</v>
      </c>
      <c r="AH221" s="78"/>
      <c r="AI221" s="78"/>
      <c r="AJ221" s="79"/>
      <c r="AK221" s="79"/>
      <c r="AL221" s="80"/>
      <c r="AM221" s="180"/>
      <c r="AN221" s="179"/>
    </row>
    <row r="222" spans="1:40" x14ac:dyDescent="0.25">
      <c r="A222" s="170"/>
      <c r="B222" s="904"/>
      <c r="C222" s="77" t="s">
        <v>27</v>
      </c>
      <c r="D222" s="78">
        <v>1000</v>
      </c>
      <c r="E222" s="78">
        <f t="shared" si="14"/>
        <v>50</v>
      </c>
      <c r="F222" s="78">
        <v>0</v>
      </c>
      <c r="G222" s="79" t="s">
        <v>38</v>
      </c>
      <c r="H222" s="79" t="s">
        <v>38</v>
      </c>
      <c r="I222" s="80" t="s">
        <v>38</v>
      </c>
      <c r="J222" s="79"/>
      <c r="K222" s="81"/>
      <c r="L222" s="585"/>
      <c r="M222" s="77" t="s">
        <v>27</v>
      </c>
      <c r="N222" s="78">
        <v>1000</v>
      </c>
      <c r="O222" s="78">
        <v>0</v>
      </c>
      <c r="P222" s="78">
        <v>0</v>
      </c>
      <c r="Q222" s="79" t="s">
        <v>38</v>
      </c>
      <c r="R222" s="79" t="s">
        <v>38</v>
      </c>
      <c r="S222" s="80" t="s">
        <v>38</v>
      </c>
      <c r="T222" s="79"/>
      <c r="U222" s="81"/>
      <c r="V222" s="585"/>
      <c r="W222" s="77" t="s">
        <v>27</v>
      </c>
      <c r="X222" s="78">
        <v>1000</v>
      </c>
      <c r="Y222" s="78">
        <v>0</v>
      </c>
      <c r="Z222" s="78">
        <v>0</v>
      </c>
      <c r="AA222" s="79" t="s">
        <v>38</v>
      </c>
      <c r="AB222" s="79" t="s">
        <v>38</v>
      </c>
      <c r="AC222" s="80" t="s">
        <v>38</v>
      </c>
      <c r="AD222" s="558"/>
      <c r="AE222" s="585"/>
      <c r="AF222" s="77" t="s">
        <v>27</v>
      </c>
      <c r="AG222" s="78">
        <v>1000</v>
      </c>
      <c r="AH222" s="78"/>
      <c r="AI222" s="78"/>
      <c r="AJ222" s="79"/>
      <c r="AK222" s="79"/>
      <c r="AL222" s="80"/>
      <c r="AM222" s="180"/>
      <c r="AN222" s="179"/>
    </row>
    <row r="223" spans="1:40" x14ac:dyDescent="0.25">
      <c r="A223" s="170"/>
      <c r="B223" s="904"/>
      <c r="C223" s="77" t="s">
        <v>28</v>
      </c>
      <c r="D223" s="78">
        <v>1000</v>
      </c>
      <c r="E223" s="78">
        <f t="shared" si="14"/>
        <v>40</v>
      </c>
      <c r="F223" s="78">
        <v>0</v>
      </c>
      <c r="G223" s="79" t="s">
        <v>38</v>
      </c>
      <c r="H223" s="79" t="s">
        <v>38</v>
      </c>
      <c r="I223" s="80" t="s">
        <v>38</v>
      </c>
      <c r="J223" s="79"/>
      <c r="K223" s="81"/>
      <c r="L223" s="585"/>
      <c r="M223" s="77" t="s">
        <v>28</v>
      </c>
      <c r="N223" s="78">
        <v>1000</v>
      </c>
      <c r="O223" s="78">
        <v>0</v>
      </c>
      <c r="P223" s="78">
        <v>0</v>
      </c>
      <c r="Q223" s="79" t="s">
        <v>38</v>
      </c>
      <c r="R223" s="79" t="s">
        <v>38</v>
      </c>
      <c r="S223" s="80" t="s">
        <v>38</v>
      </c>
      <c r="T223" s="79"/>
      <c r="U223" s="81"/>
      <c r="V223" s="585"/>
      <c r="W223" s="77" t="s">
        <v>28</v>
      </c>
      <c r="X223" s="78">
        <v>1000</v>
      </c>
      <c r="Y223" s="78">
        <v>0</v>
      </c>
      <c r="Z223" s="78">
        <v>0</v>
      </c>
      <c r="AA223" s="79" t="s">
        <v>38</v>
      </c>
      <c r="AB223" s="79" t="s">
        <v>38</v>
      </c>
      <c r="AC223" s="80" t="s">
        <v>38</v>
      </c>
      <c r="AD223" s="558"/>
      <c r="AE223" s="585"/>
      <c r="AF223" s="77" t="s">
        <v>28</v>
      </c>
      <c r="AG223" s="78">
        <v>1000</v>
      </c>
      <c r="AH223" s="78"/>
      <c r="AI223" s="78"/>
      <c r="AJ223" s="79"/>
      <c r="AK223" s="79"/>
      <c r="AL223" s="80"/>
      <c r="AM223" s="180"/>
      <c r="AN223" s="179"/>
    </row>
    <row r="224" spans="1:40" x14ac:dyDescent="0.25">
      <c r="A224" s="170"/>
      <c r="B224" s="904"/>
      <c r="C224" s="77" t="s">
        <v>29</v>
      </c>
      <c r="D224" s="78">
        <v>1000</v>
      </c>
      <c r="E224" s="78">
        <f>E225+10</f>
        <v>30</v>
      </c>
      <c r="F224" s="78">
        <v>0</v>
      </c>
      <c r="G224" s="79" t="s">
        <v>38</v>
      </c>
      <c r="H224" s="79" t="s">
        <v>38</v>
      </c>
      <c r="I224" s="80" t="s">
        <v>38</v>
      </c>
      <c r="J224" s="79"/>
      <c r="K224" s="81"/>
      <c r="L224" s="585"/>
      <c r="M224" s="77" t="s">
        <v>29</v>
      </c>
      <c r="N224" s="78">
        <v>1000</v>
      </c>
      <c r="O224" s="78">
        <v>0</v>
      </c>
      <c r="P224" s="78">
        <v>0</v>
      </c>
      <c r="Q224" s="79" t="s">
        <v>38</v>
      </c>
      <c r="R224" s="79" t="s">
        <v>38</v>
      </c>
      <c r="S224" s="80" t="s">
        <v>38</v>
      </c>
      <c r="T224" s="79"/>
      <c r="U224" s="81"/>
      <c r="V224" s="585"/>
      <c r="W224" s="77" t="s">
        <v>29</v>
      </c>
      <c r="X224" s="78">
        <v>1000</v>
      </c>
      <c r="Y224" s="78">
        <v>0</v>
      </c>
      <c r="Z224" s="78">
        <v>0</v>
      </c>
      <c r="AA224" s="79" t="s">
        <v>38</v>
      </c>
      <c r="AB224" s="79" t="s">
        <v>38</v>
      </c>
      <c r="AC224" s="80" t="s">
        <v>38</v>
      </c>
      <c r="AD224" s="558"/>
      <c r="AE224" s="585"/>
      <c r="AF224" s="77" t="s">
        <v>29</v>
      </c>
      <c r="AG224" s="78">
        <v>1000</v>
      </c>
      <c r="AH224" s="78"/>
      <c r="AI224" s="78"/>
      <c r="AJ224" s="79"/>
      <c r="AK224" s="79"/>
      <c r="AL224" s="80"/>
      <c r="AM224" s="180"/>
      <c r="AN224" s="179"/>
    </row>
    <row r="225" spans="1:40" x14ac:dyDescent="0.25">
      <c r="A225" s="170"/>
      <c r="B225" s="904"/>
      <c r="C225" s="83" t="s">
        <v>30</v>
      </c>
      <c r="D225" s="84">
        <v>1000</v>
      </c>
      <c r="E225" s="78">
        <f>O214+10</f>
        <v>20</v>
      </c>
      <c r="F225" s="78">
        <v>0</v>
      </c>
      <c r="G225" s="79" t="s">
        <v>38</v>
      </c>
      <c r="H225" s="79" t="s">
        <v>38</v>
      </c>
      <c r="I225" s="80" t="s">
        <v>38</v>
      </c>
      <c r="J225" s="85"/>
      <c r="K225" s="86"/>
      <c r="L225" s="586"/>
      <c r="M225" s="83" t="s">
        <v>30</v>
      </c>
      <c r="N225" s="84">
        <v>1000</v>
      </c>
      <c r="O225" s="78">
        <v>0</v>
      </c>
      <c r="P225" s="78">
        <v>0</v>
      </c>
      <c r="Q225" s="79" t="s">
        <v>38</v>
      </c>
      <c r="R225" s="79" t="s">
        <v>38</v>
      </c>
      <c r="S225" s="80" t="s">
        <v>38</v>
      </c>
      <c r="T225" s="79"/>
      <c r="U225" s="81"/>
      <c r="V225" s="586"/>
      <c r="W225" s="83" t="s">
        <v>30</v>
      </c>
      <c r="X225" s="48">
        <v>500</v>
      </c>
      <c r="Y225" s="78">
        <v>0</v>
      </c>
      <c r="Z225" s="78">
        <v>0</v>
      </c>
      <c r="AA225" s="79" t="s">
        <v>38</v>
      </c>
      <c r="AB225" s="79" t="s">
        <v>38</v>
      </c>
      <c r="AC225" s="80" t="s">
        <v>38</v>
      </c>
      <c r="AD225" s="558"/>
      <c r="AE225" s="586"/>
      <c r="AF225" s="83" t="s">
        <v>30</v>
      </c>
      <c r="AG225" s="48"/>
      <c r="AH225" s="78"/>
      <c r="AI225" s="78"/>
      <c r="AJ225" s="79"/>
      <c r="AK225" s="79"/>
      <c r="AL225" s="80"/>
      <c r="AM225" s="181"/>
      <c r="AN225" s="182"/>
    </row>
    <row r="226" spans="1:40" ht="21" x14ac:dyDescent="0.25">
      <c r="A226" s="171"/>
      <c r="B226" s="905"/>
      <c r="C226" s="89"/>
      <c r="D226" s="90">
        <f>SUM(D214:D225)</f>
        <v>12000</v>
      </c>
      <c r="E226" s="90">
        <f>SUM(E214:E225)</f>
        <v>900</v>
      </c>
      <c r="F226" s="90">
        <f>SUM(F214:F225)</f>
        <v>0</v>
      </c>
      <c r="G226" s="91"/>
      <c r="H226" s="91"/>
      <c r="I226" s="92"/>
      <c r="J226" s="91"/>
      <c r="K226" s="93"/>
      <c r="L226" s="587"/>
      <c r="M226" s="89"/>
      <c r="N226" s="90">
        <f>SUM(N213:N225)</f>
        <v>24000</v>
      </c>
      <c r="O226" s="90">
        <f>SUM(O213:O225)</f>
        <v>910</v>
      </c>
      <c r="P226" s="90">
        <f>SUM(P213:P225)</f>
        <v>23500</v>
      </c>
      <c r="Q226" s="91"/>
      <c r="R226" s="91"/>
      <c r="S226" s="91"/>
      <c r="T226" s="91"/>
      <c r="U226" s="93"/>
      <c r="V226" s="587"/>
      <c r="W226" s="89"/>
      <c r="X226" s="90">
        <f>SUM(X213:X225)</f>
        <v>35500</v>
      </c>
      <c r="Y226" s="90">
        <f>SUM(Y213:Y225)</f>
        <v>910</v>
      </c>
      <c r="Z226" s="90">
        <f>SUM(Z213:Z225)</f>
        <v>36410</v>
      </c>
      <c r="AA226" s="91"/>
      <c r="AB226" s="91"/>
      <c r="AC226" s="91"/>
      <c r="AD226" s="91"/>
      <c r="AE226" s="587"/>
      <c r="AF226" s="89"/>
      <c r="AG226" s="90">
        <f>SUM(AG213:AG225)</f>
        <v>46500</v>
      </c>
      <c r="AH226" s="90">
        <f>SUM(AH213:AH225)</f>
        <v>910</v>
      </c>
      <c r="AI226" s="90">
        <f>SUM(AI213:AI225)</f>
        <v>47910</v>
      </c>
      <c r="AJ226" s="91"/>
      <c r="AK226" s="91"/>
      <c r="AL226" s="91"/>
      <c r="AM226" s="90"/>
      <c r="AN226" s="91"/>
    </row>
    <row r="227" spans="1:40" x14ac:dyDescent="0.25">
      <c r="A227" s="337"/>
      <c r="B227" s="330"/>
      <c r="C227" s="344"/>
      <c r="D227" s="345"/>
      <c r="E227" s="345"/>
      <c r="F227" s="345"/>
      <c r="G227" s="346"/>
      <c r="H227" s="346"/>
      <c r="I227" s="347"/>
      <c r="J227" s="346"/>
      <c r="K227" s="346"/>
      <c r="L227" s="588"/>
      <c r="M227" s="346"/>
      <c r="N227" s="345"/>
      <c r="O227" s="345"/>
      <c r="P227" s="345"/>
      <c r="Q227" s="346"/>
      <c r="R227" s="346"/>
      <c r="S227" s="346"/>
      <c r="T227" s="346"/>
      <c r="U227" s="346"/>
      <c r="V227" s="588"/>
      <c r="W227" s="346"/>
      <c r="X227" s="345"/>
      <c r="Y227" s="345"/>
      <c r="Z227" s="345"/>
      <c r="AA227" s="346"/>
      <c r="AB227" s="346"/>
      <c r="AC227" s="346"/>
      <c r="AD227" s="346"/>
      <c r="AE227" s="588"/>
      <c r="AF227" s="346"/>
      <c r="AG227" s="345"/>
      <c r="AH227" s="345"/>
      <c r="AI227" s="345"/>
      <c r="AJ227" s="346"/>
      <c r="AK227" s="346"/>
      <c r="AL227" s="346"/>
      <c r="AM227" s="778"/>
      <c r="AN227" s="348"/>
    </row>
    <row r="228" spans="1:40" ht="21" x14ac:dyDescent="0.25">
      <c r="A228" s="337"/>
      <c r="B228" s="331"/>
      <c r="C228" s="350"/>
      <c r="D228" s="351"/>
      <c r="E228" s="352"/>
      <c r="F228" s="353"/>
      <c r="G228" s="352"/>
      <c r="H228" s="353"/>
      <c r="I228" s="353"/>
      <c r="J228" s="353"/>
      <c r="K228" s="354"/>
      <c r="L228" s="584"/>
      <c r="M228" s="355" t="s">
        <v>42</v>
      </c>
      <c r="N228" s="356">
        <f>D241</f>
        <v>12000</v>
      </c>
      <c r="O228" s="356">
        <f>E241</f>
        <v>2100</v>
      </c>
      <c r="P228" s="356">
        <f>F241</f>
        <v>0</v>
      </c>
      <c r="Q228" s="352"/>
      <c r="R228" s="353"/>
      <c r="S228" s="353"/>
      <c r="T228" s="353"/>
      <c r="U228" s="354"/>
      <c r="V228" s="584"/>
      <c r="W228" s="355" t="s">
        <v>42</v>
      </c>
      <c r="X228" s="356">
        <f>N241</f>
        <v>24000</v>
      </c>
      <c r="Y228" s="356">
        <f>O241</f>
        <v>2760</v>
      </c>
      <c r="Z228" s="356">
        <f>P241</f>
        <v>26760</v>
      </c>
      <c r="AA228" s="352"/>
      <c r="AB228" s="353"/>
      <c r="AC228" s="353"/>
      <c r="AD228" s="353"/>
      <c r="AE228" s="584"/>
      <c r="AF228" s="355" t="s">
        <v>42</v>
      </c>
      <c r="AG228" s="356">
        <f>X241</f>
        <v>36000</v>
      </c>
      <c r="AH228" s="356">
        <f>Y241</f>
        <v>2760</v>
      </c>
      <c r="AI228" s="356">
        <f>Z241</f>
        <v>38760</v>
      </c>
      <c r="AJ228" s="352"/>
      <c r="AK228" s="353"/>
      <c r="AL228" s="353"/>
      <c r="AM228" s="776" t="s">
        <v>221</v>
      </c>
      <c r="AN228" s="183" t="s">
        <v>36</v>
      </c>
    </row>
    <row r="229" spans="1:40" x14ac:dyDescent="0.25">
      <c r="A229" s="368" t="s">
        <v>152</v>
      </c>
      <c r="B229" s="332">
        <v>80</v>
      </c>
      <c r="C229" s="357" t="s">
        <v>19</v>
      </c>
      <c r="D229" s="124">
        <v>1000</v>
      </c>
      <c r="E229" s="124">
        <f t="shared" ref="E229:E238" si="15">E230+10</f>
        <v>230</v>
      </c>
      <c r="F229" s="124">
        <v>0</v>
      </c>
      <c r="G229" s="125" t="s">
        <v>38</v>
      </c>
      <c r="H229" s="125" t="s">
        <v>38</v>
      </c>
      <c r="I229" s="129" t="s">
        <v>38</v>
      </c>
      <c r="J229" s="125"/>
      <c r="K229" s="358"/>
      <c r="L229" s="585"/>
      <c r="M229" s="357" t="s">
        <v>19</v>
      </c>
      <c r="N229" s="124">
        <v>1000</v>
      </c>
      <c r="O229" s="124">
        <f t="shared" ref="O229:O238" si="16">O230+10</f>
        <v>110</v>
      </c>
      <c r="P229" s="124">
        <v>0</v>
      </c>
      <c r="Q229" s="125" t="s">
        <v>38</v>
      </c>
      <c r="R229" s="125" t="s">
        <v>38</v>
      </c>
      <c r="S229" s="129" t="s">
        <v>38</v>
      </c>
      <c r="T229" s="125"/>
      <c r="U229" s="358"/>
      <c r="V229" s="585"/>
      <c r="W229" s="357" t="s">
        <v>19</v>
      </c>
      <c r="X229" s="124">
        <v>1000</v>
      </c>
      <c r="Y229" s="124">
        <v>0</v>
      </c>
      <c r="Z229" s="124">
        <v>1000</v>
      </c>
      <c r="AA229" s="125" t="s">
        <v>38</v>
      </c>
      <c r="AB229" s="125">
        <v>1853</v>
      </c>
      <c r="AC229" s="129">
        <v>44585</v>
      </c>
      <c r="AD229" s="426"/>
      <c r="AE229" s="585"/>
      <c r="AF229" s="357" t="s">
        <v>19</v>
      </c>
      <c r="AG229" s="124">
        <v>1000</v>
      </c>
      <c r="AH229" s="124"/>
      <c r="AI229" s="124">
        <v>1000</v>
      </c>
      <c r="AJ229" s="125" t="s">
        <v>47</v>
      </c>
      <c r="AK229" s="125">
        <v>3318</v>
      </c>
      <c r="AL229" s="129">
        <v>44940</v>
      </c>
      <c r="AM229" s="341">
        <f>AG241+AH241-AI241</f>
        <v>0</v>
      </c>
      <c r="AN229" s="342" t="s">
        <v>1028</v>
      </c>
    </row>
    <row r="230" spans="1:40" ht="21" customHeight="1" x14ac:dyDescent="0.25">
      <c r="A230" s="369"/>
      <c r="B230" s="877" t="s">
        <v>158</v>
      </c>
      <c r="C230" s="357" t="s">
        <v>20</v>
      </c>
      <c r="D230" s="124">
        <v>1000</v>
      </c>
      <c r="E230" s="124">
        <f t="shared" si="15"/>
        <v>220</v>
      </c>
      <c r="F230" s="124">
        <v>0</v>
      </c>
      <c r="G230" s="125" t="s">
        <v>38</v>
      </c>
      <c r="H230" s="125" t="s">
        <v>38</v>
      </c>
      <c r="I230" s="129" t="s">
        <v>38</v>
      </c>
      <c r="J230" s="125"/>
      <c r="K230" s="358"/>
      <c r="L230" s="585"/>
      <c r="M230" s="357" t="s">
        <v>20</v>
      </c>
      <c r="N230" s="124">
        <v>1000</v>
      </c>
      <c r="O230" s="124">
        <f t="shared" si="16"/>
        <v>100</v>
      </c>
      <c r="P230" s="124">
        <v>0</v>
      </c>
      <c r="Q230" s="125" t="s">
        <v>38</v>
      </c>
      <c r="R230" s="125" t="s">
        <v>38</v>
      </c>
      <c r="S230" s="129" t="s">
        <v>38</v>
      </c>
      <c r="T230" s="125"/>
      <c r="U230" s="358"/>
      <c r="V230" s="585"/>
      <c r="W230" s="357" t="s">
        <v>20</v>
      </c>
      <c r="X230" s="124">
        <v>1000</v>
      </c>
      <c r="Y230" s="124">
        <v>0</v>
      </c>
      <c r="Z230" s="124">
        <v>1000</v>
      </c>
      <c r="AA230" s="125" t="s">
        <v>38</v>
      </c>
      <c r="AB230" s="125">
        <v>2096</v>
      </c>
      <c r="AC230" s="129">
        <v>44619</v>
      </c>
      <c r="AD230" s="629"/>
      <c r="AE230" s="585"/>
      <c r="AF230" s="357" t="s">
        <v>20</v>
      </c>
      <c r="AG230" s="124">
        <v>1000</v>
      </c>
      <c r="AH230" s="124"/>
      <c r="AI230" s="124">
        <v>1000</v>
      </c>
      <c r="AJ230" s="125" t="s">
        <v>47</v>
      </c>
      <c r="AK230" s="125">
        <v>3423</v>
      </c>
      <c r="AL230" s="129">
        <v>44976</v>
      </c>
      <c r="AM230" s="336"/>
      <c r="AN230" s="335"/>
    </row>
    <row r="231" spans="1:40" x14ac:dyDescent="0.25">
      <c r="A231" s="369"/>
      <c r="B231" s="877"/>
      <c r="C231" s="357" t="s">
        <v>21</v>
      </c>
      <c r="D231" s="124">
        <v>1000</v>
      </c>
      <c r="E231" s="124">
        <f t="shared" si="15"/>
        <v>210</v>
      </c>
      <c r="F231" s="124">
        <v>0</v>
      </c>
      <c r="G231" s="125" t="s">
        <v>38</v>
      </c>
      <c r="H231" s="125" t="s">
        <v>38</v>
      </c>
      <c r="I231" s="129" t="s">
        <v>38</v>
      </c>
      <c r="J231" s="125"/>
      <c r="K231" s="358"/>
      <c r="L231" s="585"/>
      <c r="M231" s="357" t="s">
        <v>21</v>
      </c>
      <c r="N231" s="124">
        <v>1000</v>
      </c>
      <c r="O231" s="124">
        <f t="shared" si="16"/>
        <v>90</v>
      </c>
      <c r="P231" s="124">
        <v>0</v>
      </c>
      <c r="Q231" s="125" t="s">
        <v>38</v>
      </c>
      <c r="R231" s="125" t="s">
        <v>38</v>
      </c>
      <c r="S231" s="129" t="s">
        <v>38</v>
      </c>
      <c r="T231" s="125"/>
      <c r="U231" s="358"/>
      <c r="V231" s="585"/>
      <c r="W231" s="357" t="s">
        <v>21</v>
      </c>
      <c r="X231" s="124">
        <v>1000</v>
      </c>
      <c r="Y231" s="124">
        <v>0</v>
      </c>
      <c r="Z231" s="124">
        <v>1000</v>
      </c>
      <c r="AA231" s="125" t="s">
        <v>38</v>
      </c>
      <c r="AB231" s="125">
        <v>2176</v>
      </c>
      <c r="AC231" s="129">
        <v>44640</v>
      </c>
      <c r="AD231" s="629"/>
      <c r="AE231" s="585"/>
      <c r="AF231" s="357" t="s">
        <v>21</v>
      </c>
      <c r="AG231" s="124">
        <v>1000</v>
      </c>
      <c r="AH231" s="124"/>
      <c r="AI231" s="124">
        <v>1000</v>
      </c>
      <c r="AJ231" s="125" t="s">
        <v>47</v>
      </c>
      <c r="AK231" s="125">
        <v>3511</v>
      </c>
      <c r="AL231" s="129">
        <v>45001</v>
      </c>
      <c r="AM231" s="336"/>
      <c r="AN231" s="335"/>
    </row>
    <row r="232" spans="1:40" x14ac:dyDescent="0.25">
      <c r="A232" s="369"/>
      <c r="B232" s="877"/>
      <c r="C232" s="357" t="s">
        <v>22</v>
      </c>
      <c r="D232" s="124">
        <v>1000</v>
      </c>
      <c r="E232" s="124">
        <f t="shared" si="15"/>
        <v>200</v>
      </c>
      <c r="F232" s="124">
        <v>0</v>
      </c>
      <c r="G232" s="125" t="s">
        <v>38</v>
      </c>
      <c r="H232" s="125" t="s">
        <v>38</v>
      </c>
      <c r="I232" s="129" t="s">
        <v>38</v>
      </c>
      <c r="J232" s="125"/>
      <c r="K232" s="358"/>
      <c r="L232" s="585"/>
      <c r="M232" s="357" t="s">
        <v>22</v>
      </c>
      <c r="N232" s="124">
        <v>1000</v>
      </c>
      <c r="O232" s="124">
        <f t="shared" si="16"/>
        <v>80</v>
      </c>
      <c r="P232" s="124">
        <v>0</v>
      </c>
      <c r="Q232" s="125" t="s">
        <v>38</v>
      </c>
      <c r="R232" s="125" t="s">
        <v>38</v>
      </c>
      <c r="S232" s="129" t="s">
        <v>38</v>
      </c>
      <c r="T232" s="125"/>
      <c r="U232" s="358"/>
      <c r="V232" s="585"/>
      <c r="W232" s="357" t="s">
        <v>22</v>
      </c>
      <c r="X232" s="124">
        <v>1000</v>
      </c>
      <c r="Y232" s="124">
        <v>0</v>
      </c>
      <c r="Z232" s="124">
        <v>1000</v>
      </c>
      <c r="AA232" s="125" t="s">
        <v>38</v>
      </c>
      <c r="AB232" s="125">
        <v>2050</v>
      </c>
      <c r="AC232" s="129">
        <v>44662</v>
      </c>
      <c r="AD232" s="629"/>
      <c r="AE232" s="585"/>
      <c r="AF232" s="357" t="s">
        <v>22</v>
      </c>
      <c r="AG232" s="124">
        <v>1000</v>
      </c>
      <c r="AH232" s="124"/>
      <c r="AI232" s="124">
        <v>1000</v>
      </c>
      <c r="AJ232" s="125" t="s">
        <v>47</v>
      </c>
      <c r="AK232" s="125">
        <v>3664</v>
      </c>
      <c r="AL232" s="129">
        <v>45032</v>
      </c>
      <c r="AM232" s="336"/>
      <c r="AN232" s="335"/>
    </row>
    <row r="233" spans="1:40" x14ac:dyDescent="0.25">
      <c r="A233" s="369"/>
      <c r="B233" s="877"/>
      <c r="C233" s="357" t="s">
        <v>23</v>
      </c>
      <c r="D233" s="124">
        <v>1000</v>
      </c>
      <c r="E233" s="124">
        <f t="shared" si="15"/>
        <v>190</v>
      </c>
      <c r="F233" s="124">
        <v>0</v>
      </c>
      <c r="G233" s="125" t="s">
        <v>38</v>
      </c>
      <c r="H233" s="125" t="s">
        <v>38</v>
      </c>
      <c r="I233" s="129" t="s">
        <v>38</v>
      </c>
      <c r="J233" s="125"/>
      <c r="K233" s="358"/>
      <c r="L233" s="585"/>
      <c r="M233" s="357" t="s">
        <v>23</v>
      </c>
      <c r="N233" s="124">
        <v>1000</v>
      </c>
      <c r="O233" s="124">
        <f t="shared" si="16"/>
        <v>70</v>
      </c>
      <c r="P233" s="124">
        <v>0</v>
      </c>
      <c r="Q233" s="125" t="s">
        <v>38</v>
      </c>
      <c r="R233" s="125" t="s">
        <v>38</v>
      </c>
      <c r="S233" s="129" t="s">
        <v>38</v>
      </c>
      <c r="T233" s="125"/>
      <c r="U233" s="358"/>
      <c r="V233" s="585"/>
      <c r="W233" s="357" t="s">
        <v>23</v>
      </c>
      <c r="X233" s="124">
        <v>1000</v>
      </c>
      <c r="Y233" s="124">
        <v>0</v>
      </c>
      <c r="Z233" s="124">
        <v>1000</v>
      </c>
      <c r="AA233" s="125" t="s">
        <v>38</v>
      </c>
      <c r="AB233" s="125">
        <v>2335</v>
      </c>
      <c r="AC233" s="129">
        <v>44696</v>
      </c>
      <c r="AD233" s="629"/>
      <c r="AE233" s="585"/>
      <c r="AF233" s="357" t="s">
        <v>23</v>
      </c>
      <c r="AG233" s="124">
        <v>1000</v>
      </c>
      <c r="AH233" s="124"/>
      <c r="AI233" s="124">
        <v>1000</v>
      </c>
      <c r="AJ233" s="125" t="s">
        <v>47</v>
      </c>
      <c r="AK233" s="125">
        <v>3775</v>
      </c>
      <c r="AL233" s="129">
        <v>45064</v>
      </c>
      <c r="AM233" s="336"/>
      <c r="AN233" s="335"/>
    </row>
    <row r="234" spans="1:40" x14ac:dyDescent="0.25">
      <c r="A234" s="369"/>
      <c r="B234" s="877"/>
      <c r="C234" s="357" t="s">
        <v>24</v>
      </c>
      <c r="D234" s="124">
        <v>1000</v>
      </c>
      <c r="E234" s="124">
        <f t="shared" si="15"/>
        <v>180</v>
      </c>
      <c r="F234" s="124">
        <v>0</v>
      </c>
      <c r="G234" s="125" t="s">
        <v>38</v>
      </c>
      <c r="H234" s="125" t="s">
        <v>38</v>
      </c>
      <c r="I234" s="129" t="s">
        <v>38</v>
      </c>
      <c r="J234" s="125"/>
      <c r="K234" s="358"/>
      <c r="L234" s="585"/>
      <c r="M234" s="357" t="s">
        <v>24</v>
      </c>
      <c r="N234" s="124">
        <v>1000</v>
      </c>
      <c r="O234" s="124">
        <f t="shared" si="16"/>
        <v>60</v>
      </c>
      <c r="P234" s="124">
        <v>0</v>
      </c>
      <c r="Q234" s="125" t="s">
        <v>38</v>
      </c>
      <c r="R234" s="125" t="s">
        <v>38</v>
      </c>
      <c r="S234" s="129" t="s">
        <v>38</v>
      </c>
      <c r="T234" s="125"/>
      <c r="U234" s="358"/>
      <c r="V234" s="585"/>
      <c r="W234" s="357" t="s">
        <v>24</v>
      </c>
      <c r="X234" s="124">
        <v>1000</v>
      </c>
      <c r="Y234" s="124">
        <v>0</v>
      </c>
      <c r="Z234" s="124">
        <v>1000</v>
      </c>
      <c r="AA234" s="125" t="s">
        <v>47</v>
      </c>
      <c r="AB234" s="125">
        <v>2425</v>
      </c>
      <c r="AC234" s="129">
        <v>44726</v>
      </c>
      <c r="AD234" s="629"/>
      <c r="AE234" s="585"/>
      <c r="AF234" s="357" t="s">
        <v>24</v>
      </c>
      <c r="AG234" s="124">
        <v>1000</v>
      </c>
      <c r="AH234" s="124"/>
      <c r="AI234" s="124">
        <v>1000</v>
      </c>
      <c r="AJ234" s="125" t="s">
        <v>47</v>
      </c>
      <c r="AK234" s="125">
        <v>3879</v>
      </c>
      <c r="AL234" s="129">
        <v>45105</v>
      </c>
      <c r="AM234" s="336"/>
      <c r="AN234" s="335"/>
    </row>
    <row r="235" spans="1:40" x14ac:dyDescent="0.25">
      <c r="A235" s="369"/>
      <c r="B235" s="877"/>
      <c r="C235" s="357" t="s">
        <v>25</v>
      </c>
      <c r="D235" s="124">
        <v>1000</v>
      </c>
      <c r="E235" s="124">
        <f t="shared" si="15"/>
        <v>170</v>
      </c>
      <c r="F235" s="124">
        <v>0</v>
      </c>
      <c r="G235" s="125" t="s">
        <v>38</v>
      </c>
      <c r="H235" s="125" t="s">
        <v>38</v>
      </c>
      <c r="I235" s="129" t="s">
        <v>38</v>
      </c>
      <c r="J235" s="125"/>
      <c r="K235" s="358"/>
      <c r="L235" s="585"/>
      <c r="M235" s="357" t="s">
        <v>25</v>
      </c>
      <c r="N235" s="124">
        <v>1000</v>
      </c>
      <c r="O235" s="124">
        <f t="shared" si="16"/>
        <v>50</v>
      </c>
      <c r="P235" s="124">
        <v>0</v>
      </c>
      <c r="Q235" s="125" t="s">
        <v>38</v>
      </c>
      <c r="R235" s="125" t="s">
        <v>38</v>
      </c>
      <c r="S235" s="129" t="s">
        <v>38</v>
      </c>
      <c r="T235" s="125"/>
      <c r="U235" s="358"/>
      <c r="V235" s="585"/>
      <c r="W235" s="357" t="s">
        <v>25</v>
      </c>
      <c r="X235" s="124">
        <v>1000</v>
      </c>
      <c r="Y235" s="124">
        <v>0</v>
      </c>
      <c r="Z235" s="124">
        <v>1000</v>
      </c>
      <c r="AA235" s="125" t="s">
        <v>47</v>
      </c>
      <c r="AB235" s="125">
        <v>2546</v>
      </c>
      <c r="AC235" s="129">
        <v>44761</v>
      </c>
      <c r="AD235" s="629"/>
      <c r="AE235" s="585"/>
      <c r="AF235" s="357" t="s">
        <v>25</v>
      </c>
      <c r="AG235" s="124">
        <v>1000</v>
      </c>
      <c r="AH235" s="124"/>
      <c r="AI235" s="124">
        <v>1000</v>
      </c>
      <c r="AJ235" s="125" t="s">
        <v>47</v>
      </c>
      <c r="AK235" s="125">
        <v>3977</v>
      </c>
      <c r="AL235" s="129">
        <v>45123</v>
      </c>
      <c r="AM235" s="336"/>
      <c r="AN235" s="335"/>
    </row>
    <row r="236" spans="1:40" x14ac:dyDescent="0.25">
      <c r="A236" s="369"/>
      <c r="B236" s="877"/>
      <c r="C236" s="357" t="s">
        <v>26</v>
      </c>
      <c r="D236" s="124">
        <v>1000</v>
      </c>
      <c r="E236" s="124">
        <f t="shared" si="15"/>
        <v>160</v>
      </c>
      <c r="F236" s="124">
        <v>0</v>
      </c>
      <c r="G236" s="125" t="s">
        <v>38</v>
      </c>
      <c r="H236" s="125" t="s">
        <v>38</v>
      </c>
      <c r="I236" s="129" t="s">
        <v>38</v>
      </c>
      <c r="J236" s="125"/>
      <c r="K236" s="358"/>
      <c r="L236" s="585"/>
      <c r="M236" s="357" t="s">
        <v>26</v>
      </c>
      <c r="N236" s="124">
        <v>1000</v>
      </c>
      <c r="O236" s="124">
        <f t="shared" si="16"/>
        <v>40</v>
      </c>
      <c r="P236" s="124">
        <v>0</v>
      </c>
      <c r="Q236" s="125" t="s">
        <v>38</v>
      </c>
      <c r="R236" s="125" t="s">
        <v>38</v>
      </c>
      <c r="S236" s="129" t="s">
        <v>38</v>
      </c>
      <c r="T236" s="125"/>
      <c r="U236" s="358"/>
      <c r="V236" s="585"/>
      <c r="W236" s="357" t="s">
        <v>26</v>
      </c>
      <c r="X236" s="124">
        <v>1000</v>
      </c>
      <c r="Y236" s="124">
        <v>0</v>
      </c>
      <c r="Z236" s="124">
        <v>1000</v>
      </c>
      <c r="AA236" s="125" t="s">
        <v>47</v>
      </c>
      <c r="AB236" s="125">
        <v>2650</v>
      </c>
      <c r="AC236" s="129">
        <v>44790</v>
      </c>
      <c r="AD236" s="629"/>
      <c r="AE236" s="585"/>
      <c r="AF236" s="357" t="s">
        <v>26</v>
      </c>
      <c r="AG236" s="124">
        <v>1000</v>
      </c>
      <c r="AH236" s="124"/>
      <c r="AI236" s="124">
        <v>1000</v>
      </c>
      <c r="AJ236" s="125" t="s">
        <v>47</v>
      </c>
      <c r="AK236" s="125">
        <v>4091</v>
      </c>
      <c r="AL236" s="129">
        <v>45157</v>
      </c>
      <c r="AM236" s="336"/>
      <c r="AN236" s="335"/>
    </row>
    <row r="237" spans="1:40" x14ac:dyDescent="0.25">
      <c r="A237" s="369"/>
      <c r="B237" s="877"/>
      <c r="C237" s="357" t="s">
        <v>27</v>
      </c>
      <c r="D237" s="124">
        <v>1000</v>
      </c>
      <c r="E237" s="124">
        <f t="shared" si="15"/>
        <v>150</v>
      </c>
      <c r="F237" s="124">
        <v>0</v>
      </c>
      <c r="G237" s="125" t="s">
        <v>38</v>
      </c>
      <c r="H237" s="125" t="s">
        <v>38</v>
      </c>
      <c r="I237" s="129" t="s">
        <v>38</v>
      </c>
      <c r="J237" s="125"/>
      <c r="K237" s="358"/>
      <c r="L237" s="585"/>
      <c r="M237" s="357" t="s">
        <v>27</v>
      </c>
      <c r="N237" s="124">
        <v>1000</v>
      </c>
      <c r="O237" s="124">
        <f t="shared" si="16"/>
        <v>30</v>
      </c>
      <c r="P237" s="124">
        <v>0</v>
      </c>
      <c r="Q237" s="125" t="s">
        <v>38</v>
      </c>
      <c r="R237" s="125" t="s">
        <v>38</v>
      </c>
      <c r="S237" s="129" t="s">
        <v>38</v>
      </c>
      <c r="T237" s="125"/>
      <c r="U237" s="358"/>
      <c r="V237" s="585"/>
      <c r="W237" s="357" t="s">
        <v>27</v>
      </c>
      <c r="X237" s="124">
        <v>1000</v>
      </c>
      <c r="Y237" s="124">
        <v>0</v>
      </c>
      <c r="Z237" s="124">
        <v>1000</v>
      </c>
      <c r="AA237" s="125" t="s">
        <v>47</v>
      </c>
      <c r="AB237" s="125">
        <v>2856</v>
      </c>
      <c r="AC237" s="129">
        <v>44822</v>
      </c>
      <c r="AD237" s="629"/>
      <c r="AE237" s="585"/>
      <c r="AF237" s="357" t="s">
        <v>27</v>
      </c>
      <c r="AG237" s="124"/>
      <c r="AH237" s="124"/>
      <c r="AI237" s="124"/>
      <c r="AJ237" s="125"/>
      <c r="AK237" s="125"/>
      <c r="AL237" s="129"/>
      <c r="AM237" s="336"/>
      <c r="AN237" s="335"/>
    </row>
    <row r="238" spans="1:40" x14ac:dyDescent="0.25">
      <c r="A238" s="369"/>
      <c r="B238" s="877"/>
      <c r="C238" s="357" t="s">
        <v>28</v>
      </c>
      <c r="D238" s="124">
        <v>1000</v>
      </c>
      <c r="E238" s="124">
        <f t="shared" si="15"/>
        <v>140</v>
      </c>
      <c r="F238" s="124">
        <v>0</v>
      </c>
      <c r="G238" s="125" t="s">
        <v>38</v>
      </c>
      <c r="H238" s="125" t="s">
        <v>38</v>
      </c>
      <c r="I238" s="129" t="s">
        <v>38</v>
      </c>
      <c r="J238" s="125"/>
      <c r="K238" s="358"/>
      <c r="L238" s="585"/>
      <c r="M238" s="357" t="s">
        <v>28</v>
      </c>
      <c r="N238" s="124">
        <v>1000</v>
      </c>
      <c r="O238" s="124">
        <f t="shared" si="16"/>
        <v>20</v>
      </c>
      <c r="P238" s="124">
        <v>0</v>
      </c>
      <c r="Q238" s="125" t="s">
        <v>38</v>
      </c>
      <c r="R238" s="125" t="s">
        <v>38</v>
      </c>
      <c r="S238" s="129" t="s">
        <v>38</v>
      </c>
      <c r="T238" s="125"/>
      <c r="U238" s="358"/>
      <c r="V238" s="585"/>
      <c r="W238" s="357" t="s">
        <v>28</v>
      </c>
      <c r="X238" s="124">
        <v>1000</v>
      </c>
      <c r="Y238" s="124">
        <v>0</v>
      </c>
      <c r="Z238" s="124">
        <v>1000</v>
      </c>
      <c r="AA238" s="125" t="s">
        <v>47</v>
      </c>
      <c r="AB238" s="125">
        <v>2937</v>
      </c>
      <c r="AC238" s="129">
        <v>44843</v>
      </c>
      <c r="AD238" s="629"/>
      <c r="AE238" s="585"/>
      <c r="AF238" s="357" t="s">
        <v>28</v>
      </c>
      <c r="AG238" s="124"/>
      <c r="AH238" s="124"/>
      <c r="AI238" s="124"/>
      <c r="AJ238" s="125"/>
      <c r="AK238" s="125"/>
      <c r="AL238" s="129"/>
      <c r="AM238" s="336"/>
      <c r="AN238" s="335"/>
    </row>
    <row r="239" spans="1:40" x14ac:dyDescent="0.25">
      <c r="A239" s="369"/>
      <c r="B239" s="877"/>
      <c r="C239" s="357" t="s">
        <v>29</v>
      </c>
      <c r="D239" s="124">
        <v>1000</v>
      </c>
      <c r="E239" s="124">
        <f>E240+10</f>
        <v>130</v>
      </c>
      <c r="F239" s="124">
        <v>0</v>
      </c>
      <c r="G239" s="125" t="s">
        <v>38</v>
      </c>
      <c r="H239" s="125" t="s">
        <v>38</v>
      </c>
      <c r="I239" s="129" t="s">
        <v>38</v>
      </c>
      <c r="J239" s="125"/>
      <c r="K239" s="358"/>
      <c r="L239" s="585"/>
      <c r="M239" s="357" t="s">
        <v>29</v>
      </c>
      <c r="N239" s="124">
        <v>1000</v>
      </c>
      <c r="O239" s="124">
        <f>O240+10</f>
        <v>10</v>
      </c>
      <c r="P239" s="124">
        <v>0</v>
      </c>
      <c r="Q239" s="125" t="s">
        <v>38</v>
      </c>
      <c r="R239" s="125" t="s">
        <v>38</v>
      </c>
      <c r="S239" s="129" t="s">
        <v>38</v>
      </c>
      <c r="T239" s="125"/>
      <c r="U239" s="358"/>
      <c r="V239" s="585"/>
      <c r="W239" s="357" t="s">
        <v>29</v>
      </c>
      <c r="X239" s="124">
        <v>1000</v>
      </c>
      <c r="Y239" s="124">
        <v>0</v>
      </c>
      <c r="Z239" s="124">
        <v>1000</v>
      </c>
      <c r="AA239" s="125" t="s">
        <v>47</v>
      </c>
      <c r="AB239" s="125">
        <v>3033</v>
      </c>
      <c r="AC239" s="129">
        <v>44876</v>
      </c>
      <c r="AD239" s="629"/>
      <c r="AE239" s="585"/>
      <c r="AF239" s="357" t="s">
        <v>29</v>
      </c>
      <c r="AG239" s="124"/>
      <c r="AH239" s="124"/>
      <c r="AI239" s="124"/>
      <c r="AJ239" s="125"/>
      <c r="AK239" s="125"/>
      <c r="AL239" s="129"/>
      <c r="AM239" s="336"/>
      <c r="AN239" s="335"/>
    </row>
    <row r="240" spans="1:40" x14ac:dyDescent="0.25">
      <c r="A240" s="369"/>
      <c r="B240" s="877"/>
      <c r="C240" s="360" t="s">
        <v>30</v>
      </c>
      <c r="D240" s="278">
        <v>1000</v>
      </c>
      <c r="E240" s="124">
        <f>O229+10</f>
        <v>120</v>
      </c>
      <c r="F240" s="124">
        <v>0</v>
      </c>
      <c r="G240" s="125" t="s">
        <v>38</v>
      </c>
      <c r="H240" s="125" t="s">
        <v>38</v>
      </c>
      <c r="I240" s="129" t="s">
        <v>38</v>
      </c>
      <c r="J240" s="361"/>
      <c r="K240" s="362"/>
      <c r="L240" s="586"/>
      <c r="M240" s="360" t="s">
        <v>30</v>
      </c>
      <c r="N240" s="278">
        <v>1000</v>
      </c>
      <c r="O240" s="124">
        <v>0</v>
      </c>
      <c r="P240" s="124">
        <v>26760</v>
      </c>
      <c r="Q240" s="125" t="s">
        <v>38</v>
      </c>
      <c r="R240" s="125">
        <v>1565</v>
      </c>
      <c r="S240" s="129">
        <v>44534</v>
      </c>
      <c r="T240" s="129">
        <v>44543</v>
      </c>
      <c r="U240" s="358"/>
      <c r="V240" s="586"/>
      <c r="W240" s="360" t="s">
        <v>30</v>
      </c>
      <c r="X240" s="278">
        <v>1000</v>
      </c>
      <c r="Y240" s="124">
        <v>0</v>
      </c>
      <c r="Z240" s="124">
        <v>1000</v>
      </c>
      <c r="AA240" s="125" t="s">
        <v>47</v>
      </c>
      <c r="AB240" s="125">
        <v>3147</v>
      </c>
      <c r="AC240" s="129">
        <v>44911</v>
      </c>
      <c r="AD240" s="629"/>
      <c r="AE240" s="586"/>
      <c r="AF240" s="360" t="s">
        <v>30</v>
      </c>
      <c r="AG240" s="278"/>
      <c r="AH240" s="124"/>
      <c r="AI240" s="124"/>
      <c r="AJ240" s="125"/>
      <c r="AK240" s="125"/>
      <c r="AL240" s="129"/>
      <c r="AM240" s="338"/>
      <c r="AN240" s="339"/>
    </row>
    <row r="241" spans="1:40" ht="21.75" thickBot="1" x14ac:dyDescent="0.3">
      <c r="A241" s="370"/>
      <c r="B241" s="878"/>
      <c r="C241" s="364"/>
      <c r="D241" s="365">
        <f>SUM(D229:D240)</f>
        <v>12000</v>
      </c>
      <c r="E241" s="365">
        <f>SUM(E229:E240)</f>
        <v>2100</v>
      </c>
      <c r="F241" s="365">
        <f>SUM(F229:F240)</f>
        <v>0</v>
      </c>
      <c r="G241" s="340"/>
      <c r="H241" s="340"/>
      <c r="I241" s="366"/>
      <c r="J241" s="340"/>
      <c r="K241" s="367"/>
      <c r="L241" s="612"/>
      <c r="M241" s="364"/>
      <c r="N241" s="365">
        <f>SUM(N228:N240)</f>
        <v>24000</v>
      </c>
      <c r="O241" s="365">
        <f>SUM(O228:O240)</f>
        <v>2760</v>
      </c>
      <c r="P241" s="365">
        <f>SUM(P228:P240)</f>
        <v>26760</v>
      </c>
      <c r="Q241" s="340"/>
      <c r="R241" s="340"/>
      <c r="S241" s="340"/>
      <c r="T241" s="340"/>
      <c r="U241" s="367"/>
      <c r="V241" s="612"/>
      <c r="W241" s="364"/>
      <c r="X241" s="365">
        <f>SUM(X228:X240)</f>
        <v>36000</v>
      </c>
      <c r="Y241" s="365">
        <f>SUM(Y228:Y240)</f>
        <v>2760</v>
      </c>
      <c r="Z241" s="365">
        <f>SUM(Z228:Z240)</f>
        <v>38760</v>
      </c>
      <c r="AA241" s="340"/>
      <c r="AB241" s="340"/>
      <c r="AC241" s="340"/>
      <c r="AD241" s="340"/>
      <c r="AE241" s="612"/>
      <c r="AF241" s="364"/>
      <c r="AG241" s="365">
        <f>SUM(AG228:AG240)</f>
        <v>44000</v>
      </c>
      <c r="AH241" s="365">
        <f>SUM(AH228:AH240)</f>
        <v>2760</v>
      </c>
      <c r="AI241" s="365">
        <f>SUM(AI228:AI240)</f>
        <v>46760</v>
      </c>
      <c r="AJ241" s="340"/>
      <c r="AK241" s="340"/>
      <c r="AL241" s="340"/>
      <c r="AM241" s="365"/>
      <c r="AN241" s="340"/>
    </row>
  </sheetData>
  <sheetProtection algorithmName="SHA-512" hashValue="EKZZFtlSjjudPplwbOo+GV47en3+PnKiLFXoiNRiuVpjBy8XUg6alRKQxrCUOovc2n5+JH9clIeXWrrgTv/jHw==" saltValue="Zmaht/xLYDxOPGoRxcafZA==" spinCount="100000" sheet="1" objects="1" scenarios="1" selectLockedCells="1" selectUnlockedCells="1"/>
  <mergeCells count="16">
    <mergeCell ref="B80:B91"/>
    <mergeCell ref="B5:B16"/>
    <mergeCell ref="B20:B31"/>
    <mergeCell ref="B35:B46"/>
    <mergeCell ref="B50:B61"/>
    <mergeCell ref="B65:B76"/>
    <mergeCell ref="B185:B196"/>
    <mergeCell ref="B200:B211"/>
    <mergeCell ref="B215:B226"/>
    <mergeCell ref="B230:B241"/>
    <mergeCell ref="B95:B106"/>
    <mergeCell ref="B110:B121"/>
    <mergeCell ref="B125:B136"/>
    <mergeCell ref="B140:B151"/>
    <mergeCell ref="B155:B166"/>
    <mergeCell ref="B170:B181"/>
  </mergeCells>
  <pageMargins left="0.39370078740157483" right="0" top="0.11811023622047245" bottom="0.11811023622047245" header="0" footer="0"/>
  <pageSetup paperSize="9" scale="29" orientation="landscape" r:id="rId1"/>
  <rowBreaks count="3" manualBreakCount="3">
    <brk id="61" max="37" man="1"/>
    <brk id="121" max="37" man="1"/>
    <brk id="181" max="3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N241"/>
  <sheetViews>
    <sheetView view="pageBreakPreview" topLeftCell="J1" zoomScale="60" zoomScaleNormal="55" workbookViewId="0">
      <pane ySplit="1" topLeftCell="A227" activePane="bottomLeft" state="frozen"/>
      <selection pane="bottomLeft" activeCell="AN185" sqref="AN185"/>
    </sheetView>
  </sheetViews>
  <sheetFormatPr defaultRowHeight="23.25" x14ac:dyDescent="0.25"/>
  <cols>
    <col min="1" max="1" width="9.140625" style="63" bestFit="1" customWidth="1"/>
    <col min="2" max="2" width="9.28515625" style="109" customWidth="1"/>
    <col min="3" max="3" width="7.7109375" style="63" bestFit="1" customWidth="1"/>
    <col min="4" max="4" width="16.28515625" style="94" bestFit="1" customWidth="1"/>
    <col min="5" max="5" width="14.7109375" style="63" customWidth="1"/>
    <col min="6" max="6" width="16.28515625" style="63" bestFit="1" customWidth="1"/>
    <col min="7" max="7" width="6.7109375" style="63" bestFit="1" customWidth="1"/>
    <col min="8" max="8" width="7.140625" style="63" bestFit="1" customWidth="1"/>
    <col min="9" max="9" width="14.140625" style="63" bestFit="1" customWidth="1"/>
    <col min="10" max="10" width="11.85546875" style="63" customWidth="1"/>
    <col min="11" max="11" width="12.28515625" style="63" bestFit="1" customWidth="1"/>
    <col min="12" max="12" width="1.85546875" style="63" customWidth="1"/>
    <col min="13" max="13" width="7.42578125" style="63" bestFit="1" customWidth="1"/>
    <col min="14" max="14" width="16.7109375" style="94" bestFit="1" customWidth="1"/>
    <col min="15" max="15" width="14.7109375" style="63" customWidth="1"/>
    <col min="16" max="16" width="17.28515625" style="63" bestFit="1" customWidth="1"/>
    <col min="17" max="17" width="6.7109375" style="63" bestFit="1" customWidth="1"/>
    <col min="18" max="18" width="7.140625" style="63" bestFit="1" customWidth="1"/>
    <col min="19" max="19" width="13.42578125" style="63" bestFit="1" customWidth="1"/>
    <col min="20" max="20" width="13.5703125" style="63" customWidth="1"/>
    <col min="21" max="21" width="12.28515625" style="63" bestFit="1" customWidth="1"/>
    <col min="22" max="22" width="1.85546875" style="63" customWidth="1"/>
    <col min="23" max="23" width="6.85546875" style="63" bestFit="1" customWidth="1"/>
    <col min="24" max="24" width="16.7109375" style="94" customWidth="1"/>
    <col min="25" max="25" width="14.7109375" style="63" customWidth="1"/>
    <col min="26" max="26" width="17.28515625" style="63" bestFit="1" customWidth="1"/>
    <col min="27" max="27" width="6.7109375" style="63" bestFit="1" customWidth="1"/>
    <col min="28" max="28" width="7.140625" style="63" bestFit="1" customWidth="1"/>
    <col min="29" max="29" width="14" style="63" bestFit="1" customWidth="1"/>
    <col min="30" max="30" width="14" style="63" customWidth="1"/>
    <col min="31" max="31" width="1.85546875" style="63" customWidth="1"/>
    <col min="32" max="32" width="6.85546875" style="63" bestFit="1" customWidth="1"/>
    <col min="33" max="33" width="16.7109375" style="94" customWidth="1"/>
    <col min="34" max="34" width="14.7109375" style="63" customWidth="1"/>
    <col min="35" max="35" width="17.28515625" style="63" bestFit="1" customWidth="1"/>
    <col min="36" max="36" width="7.7109375" style="63" customWidth="1"/>
    <col min="37" max="37" width="7.140625" style="63" bestFit="1" customWidth="1"/>
    <col min="38" max="38" width="14" style="63" bestFit="1" customWidth="1"/>
    <col min="39" max="39" width="19.140625" style="7" bestFit="1" customWidth="1"/>
    <col min="40" max="40" width="23.140625" style="1" customWidth="1"/>
    <col min="41" max="16384" width="9.140625" style="63"/>
  </cols>
  <sheetData>
    <row r="1" spans="1:40" ht="92.25" thickBot="1" x14ac:dyDescent="0.3">
      <c r="A1" s="57" t="s">
        <v>0</v>
      </c>
      <c r="B1" s="104" t="s">
        <v>1</v>
      </c>
      <c r="C1" s="58">
        <v>2020</v>
      </c>
      <c r="D1" s="96" t="s">
        <v>60</v>
      </c>
      <c r="E1" s="59" t="s">
        <v>39</v>
      </c>
      <c r="F1" s="60" t="s">
        <v>31</v>
      </c>
      <c r="G1" s="59" t="s">
        <v>34</v>
      </c>
      <c r="H1" s="59" t="s">
        <v>32</v>
      </c>
      <c r="I1" s="60" t="s">
        <v>33</v>
      </c>
      <c r="J1" s="60" t="s">
        <v>35</v>
      </c>
      <c r="K1" s="61" t="s">
        <v>36</v>
      </c>
      <c r="L1" s="582"/>
      <c r="M1" s="58">
        <v>2021</v>
      </c>
      <c r="N1" s="96" t="s">
        <v>60</v>
      </c>
      <c r="O1" s="59" t="s">
        <v>39</v>
      </c>
      <c r="P1" s="60" t="s">
        <v>31</v>
      </c>
      <c r="Q1" s="59" t="s">
        <v>34</v>
      </c>
      <c r="R1" s="59" t="s">
        <v>32</v>
      </c>
      <c r="S1" s="60" t="s">
        <v>33</v>
      </c>
      <c r="T1" s="60" t="s">
        <v>35</v>
      </c>
      <c r="U1" s="61" t="s">
        <v>36</v>
      </c>
      <c r="V1" s="582"/>
      <c r="W1" s="58">
        <v>2022</v>
      </c>
      <c r="X1" s="96" t="s">
        <v>60</v>
      </c>
      <c r="Y1" s="59" t="s">
        <v>39</v>
      </c>
      <c r="Z1" s="60" t="s">
        <v>31</v>
      </c>
      <c r="AA1" s="59" t="s">
        <v>34</v>
      </c>
      <c r="AB1" s="59" t="s">
        <v>32</v>
      </c>
      <c r="AC1" s="60" t="s">
        <v>33</v>
      </c>
      <c r="AD1" s="12" t="s">
        <v>36</v>
      </c>
      <c r="AE1" s="582"/>
      <c r="AF1" s="58">
        <v>2023</v>
      </c>
      <c r="AG1" s="96" t="s">
        <v>60</v>
      </c>
      <c r="AH1" s="59" t="s">
        <v>39</v>
      </c>
      <c r="AI1" s="60" t="s">
        <v>31</v>
      </c>
      <c r="AJ1" s="59" t="s">
        <v>34</v>
      </c>
      <c r="AK1" s="59" t="s">
        <v>32</v>
      </c>
      <c r="AL1" s="60" t="s">
        <v>33</v>
      </c>
      <c r="AM1" s="792" t="s">
        <v>35</v>
      </c>
      <c r="AN1" s="12" t="s">
        <v>36</v>
      </c>
    </row>
    <row r="2" spans="1:40" ht="23.25" customHeight="1" x14ac:dyDescent="0.25">
      <c r="A2" s="479"/>
      <c r="B2" s="435"/>
      <c r="C2" s="436"/>
      <c r="D2" s="437"/>
      <c r="E2" s="437"/>
      <c r="F2" s="437"/>
      <c r="G2" s="438"/>
      <c r="H2" s="438"/>
      <c r="I2" s="439"/>
      <c r="J2" s="438"/>
      <c r="K2" s="438"/>
      <c r="L2" s="583"/>
      <c r="M2" s="438"/>
      <c r="N2" s="437"/>
      <c r="O2" s="437"/>
      <c r="P2" s="437"/>
      <c r="Q2" s="438"/>
      <c r="R2" s="438"/>
      <c r="S2" s="438"/>
      <c r="T2" s="438"/>
      <c r="U2" s="438"/>
      <c r="V2" s="583"/>
      <c r="W2" s="438"/>
      <c r="X2" s="437"/>
      <c r="Y2" s="437"/>
      <c r="Z2" s="437"/>
      <c r="AA2" s="438"/>
      <c r="AB2" s="438"/>
      <c r="AC2" s="438"/>
      <c r="AD2" s="438"/>
      <c r="AE2" s="583"/>
      <c r="AF2" s="438"/>
      <c r="AG2" s="437"/>
      <c r="AH2" s="437"/>
      <c r="AI2" s="437"/>
      <c r="AJ2" s="438"/>
      <c r="AK2" s="438"/>
      <c r="AL2" s="438"/>
      <c r="AM2" s="795"/>
      <c r="AN2" s="440"/>
    </row>
    <row r="3" spans="1:40" ht="23.25" customHeight="1" x14ac:dyDescent="0.25">
      <c r="A3" s="479"/>
      <c r="B3" s="441"/>
      <c r="C3" s="442"/>
      <c r="D3" s="443"/>
      <c r="E3" s="444"/>
      <c r="F3" s="445"/>
      <c r="G3" s="444"/>
      <c r="H3" s="445"/>
      <c r="I3" s="445"/>
      <c r="J3" s="445"/>
      <c r="K3" s="446"/>
      <c r="L3" s="584"/>
      <c r="M3" s="447" t="s">
        <v>42</v>
      </c>
      <c r="N3" s="448">
        <f>D16</f>
        <v>12000</v>
      </c>
      <c r="O3" s="448">
        <f>E16</f>
        <v>310</v>
      </c>
      <c r="P3" s="448">
        <f>F16</f>
        <v>11000</v>
      </c>
      <c r="Q3" s="444"/>
      <c r="R3" s="445"/>
      <c r="S3" s="445"/>
      <c r="T3" s="445"/>
      <c r="U3" s="446"/>
      <c r="V3" s="584"/>
      <c r="W3" s="447" t="s">
        <v>42</v>
      </c>
      <c r="X3" s="448">
        <f>N16</f>
        <v>23500</v>
      </c>
      <c r="Y3" s="448">
        <f>O16</f>
        <v>310</v>
      </c>
      <c r="Z3" s="448">
        <f>P16</f>
        <v>25500</v>
      </c>
      <c r="AA3" s="444"/>
      <c r="AB3" s="445"/>
      <c r="AC3" s="445"/>
      <c r="AD3" s="445"/>
      <c r="AE3" s="584"/>
      <c r="AF3" s="447" t="s">
        <v>42</v>
      </c>
      <c r="AG3" s="448">
        <f>X16</f>
        <v>35000</v>
      </c>
      <c r="AH3" s="448">
        <f>Y16</f>
        <v>310</v>
      </c>
      <c r="AI3" s="448">
        <f>Z16</f>
        <v>37000</v>
      </c>
      <c r="AJ3" s="444"/>
      <c r="AK3" s="445"/>
      <c r="AL3" s="445"/>
      <c r="AM3" s="796" t="s">
        <v>221</v>
      </c>
      <c r="AN3" s="449" t="s">
        <v>36</v>
      </c>
    </row>
    <row r="4" spans="1:40" ht="23.25" customHeight="1" x14ac:dyDescent="0.25">
      <c r="A4" s="450" t="s">
        <v>159</v>
      </c>
      <c r="B4" s="451">
        <v>81</v>
      </c>
      <c r="C4" s="452" t="s">
        <v>19</v>
      </c>
      <c r="D4" s="453">
        <v>1000</v>
      </c>
      <c r="E4" s="453">
        <f>E5+10</f>
        <v>20</v>
      </c>
      <c r="F4" s="453">
        <v>0</v>
      </c>
      <c r="G4" s="454" t="s">
        <v>38</v>
      </c>
      <c r="H4" s="454" t="s">
        <v>38</v>
      </c>
      <c r="I4" s="455" t="s">
        <v>38</v>
      </c>
      <c r="J4" s="454"/>
      <c r="K4" s="456"/>
      <c r="L4" s="585"/>
      <c r="M4" s="452" t="s">
        <v>19</v>
      </c>
      <c r="N4" s="453">
        <v>1000</v>
      </c>
      <c r="O4" s="453">
        <v>0</v>
      </c>
      <c r="P4" s="453">
        <v>14500</v>
      </c>
      <c r="Q4" s="454" t="s">
        <v>38</v>
      </c>
      <c r="R4" s="454">
        <v>777</v>
      </c>
      <c r="S4" s="455">
        <v>44224</v>
      </c>
      <c r="T4" s="454"/>
      <c r="U4" s="456"/>
      <c r="V4" s="585"/>
      <c r="W4" s="452" t="s">
        <v>19</v>
      </c>
      <c r="X4" s="453">
        <v>1000</v>
      </c>
      <c r="Y4" s="453">
        <v>0</v>
      </c>
      <c r="Z4" s="453">
        <v>11500</v>
      </c>
      <c r="AA4" s="454" t="s">
        <v>44</v>
      </c>
      <c r="AB4" s="454">
        <v>1692</v>
      </c>
      <c r="AC4" s="455">
        <v>44566</v>
      </c>
      <c r="AD4" s="711"/>
      <c r="AE4" s="585"/>
      <c r="AF4" s="452" t="s">
        <v>19</v>
      </c>
      <c r="AG4" s="453">
        <v>1000</v>
      </c>
      <c r="AH4" s="453"/>
      <c r="AI4" s="453">
        <v>3000</v>
      </c>
      <c r="AJ4" s="454" t="s">
        <v>923</v>
      </c>
      <c r="AK4" s="454">
        <v>3221</v>
      </c>
      <c r="AL4" s="455">
        <v>44930</v>
      </c>
      <c r="AM4" s="480">
        <f>AG16+AH16-AI16</f>
        <v>310</v>
      </c>
      <c r="AN4" s="458" t="s">
        <v>980</v>
      </c>
    </row>
    <row r="5" spans="1:40" x14ac:dyDescent="0.25">
      <c r="A5" s="481"/>
      <c r="B5" s="906" t="s">
        <v>167</v>
      </c>
      <c r="C5" s="452" t="s">
        <v>20</v>
      </c>
      <c r="D5" s="453">
        <v>1000</v>
      </c>
      <c r="E5" s="453">
        <f>E6+10</f>
        <v>10</v>
      </c>
      <c r="F5" s="453">
        <v>0</v>
      </c>
      <c r="G5" s="454" t="s">
        <v>38</v>
      </c>
      <c r="H5" s="454" t="s">
        <v>38</v>
      </c>
      <c r="I5" s="455" t="s">
        <v>38</v>
      </c>
      <c r="J5" s="454"/>
      <c r="K5" s="456"/>
      <c r="L5" s="585"/>
      <c r="M5" s="452" t="s">
        <v>20</v>
      </c>
      <c r="N5" s="453">
        <v>1000</v>
      </c>
      <c r="O5" s="453">
        <v>0</v>
      </c>
      <c r="P5" s="453">
        <v>0</v>
      </c>
      <c r="Q5" s="454" t="s">
        <v>38</v>
      </c>
      <c r="R5" s="454" t="s">
        <v>38</v>
      </c>
      <c r="S5" s="455" t="s">
        <v>38</v>
      </c>
      <c r="T5" s="454"/>
      <c r="U5" s="456"/>
      <c r="V5" s="585"/>
      <c r="W5" s="452" t="s">
        <v>20</v>
      </c>
      <c r="X5" s="453">
        <v>1000</v>
      </c>
      <c r="Y5" s="453">
        <v>0</v>
      </c>
      <c r="Z5" s="453">
        <v>0</v>
      </c>
      <c r="AA5" s="454" t="s">
        <v>38</v>
      </c>
      <c r="AB5" s="454" t="s">
        <v>38</v>
      </c>
      <c r="AC5" s="455" t="s">
        <v>38</v>
      </c>
      <c r="AD5" s="712"/>
      <c r="AE5" s="585"/>
      <c r="AF5" s="452" t="s">
        <v>20</v>
      </c>
      <c r="AG5" s="453">
        <v>1000</v>
      </c>
      <c r="AH5" s="453"/>
      <c r="AI5" s="453"/>
      <c r="AJ5" s="454"/>
      <c r="AK5" s="454"/>
      <c r="AL5" s="455"/>
      <c r="AM5" s="464"/>
      <c r="AN5" s="460"/>
    </row>
    <row r="6" spans="1:40" x14ac:dyDescent="0.25">
      <c r="A6" s="481"/>
      <c r="B6" s="906"/>
      <c r="C6" s="452" t="s">
        <v>21</v>
      </c>
      <c r="D6" s="453">
        <v>1000</v>
      </c>
      <c r="E6" s="453">
        <v>0</v>
      </c>
      <c r="F6" s="453">
        <v>3000</v>
      </c>
      <c r="G6" s="454" t="s">
        <v>38</v>
      </c>
      <c r="H6" s="454">
        <v>108</v>
      </c>
      <c r="I6" s="455">
        <v>43891</v>
      </c>
      <c r="J6" s="454"/>
      <c r="K6" s="456"/>
      <c r="L6" s="585"/>
      <c r="M6" s="452" t="s">
        <v>21</v>
      </c>
      <c r="N6" s="453">
        <v>1000</v>
      </c>
      <c r="O6" s="453">
        <v>0</v>
      </c>
      <c r="P6" s="453">
        <v>0</v>
      </c>
      <c r="Q6" s="454" t="s">
        <v>38</v>
      </c>
      <c r="R6" s="454" t="s">
        <v>38</v>
      </c>
      <c r="S6" s="455" t="s">
        <v>38</v>
      </c>
      <c r="T6" s="454"/>
      <c r="U6" s="456"/>
      <c r="V6" s="585"/>
      <c r="W6" s="452" t="s">
        <v>21</v>
      </c>
      <c r="X6" s="453">
        <v>1000</v>
      </c>
      <c r="Y6" s="453">
        <v>0</v>
      </c>
      <c r="Z6" s="453">
        <v>0</v>
      </c>
      <c r="AA6" s="454" t="s">
        <v>38</v>
      </c>
      <c r="AB6" s="454" t="s">
        <v>38</v>
      </c>
      <c r="AC6" s="455" t="s">
        <v>38</v>
      </c>
      <c r="AD6" s="712"/>
      <c r="AE6" s="585"/>
      <c r="AF6" s="452" t="s">
        <v>21</v>
      </c>
      <c r="AG6" s="453">
        <v>1000</v>
      </c>
      <c r="AH6" s="453"/>
      <c r="AI6" s="453"/>
      <c r="AJ6" s="454"/>
      <c r="AK6" s="454"/>
      <c r="AL6" s="455"/>
      <c r="AM6" s="464"/>
      <c r="AN6" s="460"/>
    </row>
    <row r="7" spans="1:40" x14ac:dyDescent="0.25">
      <c r="A7" s="481"/>
      <c r="B7" s="906"/>
      <c r="C7" s="452" t="s">
        <v>22</v>
      </c>
      <c r="D7" s="453">
        <v>1000</v>
      </c>
      <c r="E7" s="453">
        <v>0</v>
      </c>
      <c r="F7" s="453">
        <v>2000</v>
      </c>
      <c r="G7" s="454" t="s">
        <v>38</v>
      </c>
      <c r="H7" s="454">
        <v>207</v>
      </c>
      <c r="I7" s="455" t="s">
        <v>38</v>
      </c>
      <c r="J7" s="454"/>
      <c r="K7" s="456"/>
      <c r="L7" s="585"/>
      <c r="M7" s="452" t="s">
        <v>22</v>
      </c>
      <c r="N7" s="453">
        <v>1000</v>
      </c>
      <c r="O7" s="453">
        <v>0</v>
      </c>
      <c r="P7" s="453">
        <v>0</v>
      </c>
      <c r="Q7" s="454" t="s">
        <v>38</v>
      </c>
      <c r="R7" s="454" t="s">
        <v>38</v>
      </c>
      <c r="S7" s="455" t="s">
        <v>38</v>
      </c>
      <c r="T7" s="454"/>
      <c r="U7" s="456"/>
      <c r="V7" s="585"/>
      <c r="W7" s="452" t="s">
        <v>22</v>
      </c>
      <c r="X7" s="453">
        <v>1000</v>
      </c>
      <c r="Y7" s="453">
        <v>0</v>
      </c>
      <c r="Z7" s="453">
        <v>0</v>
      </c>
      <c r="AA7" s="454" t="s">
        <v>38</v>
      </c>
      <c r="AB7" s="454" t="s">
        <v>38</v>
      </c>
      <c r="AC7" s="455" t="s">
        <v>38</v>
      </c>
      <c r="AD7" s="712"/>
      <c r="AE7" s="585"/>
      <c r="AF7" s="452" t="s">
        <v>22</v>
      </c>
      <c r="AG7" s="453">
        <v>1000</v>
      </c>
      <c r="AH7" s="453"/>
      <c r="AI7" s="453">
        <v>3000</v>
      </c>
      <c r="AJ7" s="454" t="s">
        <v>44</v>
      </c>
      <c r="AK7" s="454">
        <v>3594</v>
      </c>
      <c r="AL7" s="455">
        <v>45020</v>
      </c>
      <c r="AM7" s="464"/>
      <c r="AN7" s="460"/>
    </row>
    <row r="8" spans="1:40" x14ac:dyDescent="0.25">
      <c r="A8" s="481"/>
      <c r="B8" s="906"/>
      <c r="C8" s="452" t="s">
        <v>23</v>
      </c>
      <c r="D8" s="453">
        <v>1000</v>
      </c>
      <c r="E8" s="453">
        <v>0</v>
      </c>
      <c r="F8" s="453">
        <v>0</v>
      </c>
      <c r="G8" s="454" t="s">
        <v>38</v>
      </c>
      <c r="H8" s="454" t="s">
        <v>38</v>
      </c>
      <c r="I8" s="455" t="s">
        <v>38</v>
      </c>
      <c r="J8" s="454"/>
      <c r="K8" s="456"/>
      <c r="L8" s="585"/>
      <c r="M8" s="452" t="s">
        <v>23</v>
      </c>
      <c r="N8" s="453">
        <v>1000</v>
      </c>
      <c r="O8" s="453">
        <v>0</v>
      </c>
      <c r="P8" s="453">
        <v>0</v>
      </c>
      <c r="Q8" s="454" t="s">
        <v>38</v>
      </c>
      <c r="R8" s="454" t="s">
        <v>38</v>
      </c>
      <c r="S8" s="455" t="s">
        <v>38</v>
      </c>
      <c r="T8" s="454"/>
      <c r="U8" s="456"/>
      <c r="V8" s="585"/>
      <c r="W8" s="452" t="s">
        <v>23</v>
      </c>
      <c r="X8" s="453">
        <v>1000</v>
      </c>
      <c r="Y8" s="453">
        <v>0</v>
      </c>
      <c r="Z8" s="453">
        <v>0</v>
      </c>
      <c r="AA8" s="454" t="s">
        <v>38</v>
      </c>
      <c r="AB8" s="454" t="s">
        <v>38</v>
      </c>
      <c r="AC8" s="455" t="s">
        <v>38</v>
      </c>
      <c r="AD8" s="712"/>
      <c r="AE8" s="585"/>
      <c r="AF8" s="452" t="s">
        <v>23</v>
      </c>
      <c r="AG8" s="453">
        <v>1000</v>
      </c>
      <c r="AH8" s="453"/>
      <c r="AI8" s="453"/>
      <c r="AJ8" s="454"/>
      <c r="AK8" s="454"/>
      <c r="AL8" s="455"/>
      <c r="AM8" s="464"/>
      <c r="AN8" s="460"/>
    </row>
    <row r="9" spans="1:40" x14ac:dyDescent="0.25">
      <c r="A9" s="481"/>
      <c r="B9" s="906"/>
      <c r="C9" s="452" t="s">
        <v>24</v>
      </c>
      <c r="D9" s="453">
        <v>1000</v>
      </c>
      <c r="E9" s="453">
        <f>E10+10</f>
        <v>20</v>
      </c>
      <c r="F9" s="453">
        <v>0</v>
      </c>
      <c r="G9" s="454" t="s">
        <v>38</v>
      </c>
      <c r="H9" s="454" t="s">
        <v>38</v>
      </c>
      <c r="I9" s="455" t="s">
        <v>38</v>
      </c>
      <c r="J9" s="454"/>
      <c r="K9" s="456"/>
      <c r="L9" s="585"/>
      <c r="M9" s="452" t="s">
        <v>24</v>
      </c>
      <c r="N9" s="453">
        <v>1000</v>
      </c>
      <c r="O9" s="453">
        <v>0</v>
      </c>
      <c r="P9" s="453">
        <v>0</v>
      </c>
      <c r="Q9" s="454" t="s">
        <v>38</v>
      </c>
      <c r="R9" s="454" t="s">
        <v>38</v>
      </c>
      <c r="S9" s="455" t="s">
        <v>38</v>
      </c>
      <c r="T9" s="454"/>
      <c r="U9" s="456"/>
      <c r="V9" s="585"/>
      <c r="W9" s="452" t="s">
        <v>24</v>
      </c>
      <c r="X9" s="453">
        <v>1000</v>
      </c>
      <c r="Y9" s="453">
        <v>0</v>
      </c>
      <c r="Z9" s="453">
        <v>0</v>
      </c>
      <c r="AA9" s="454" t="s">
        <v>38</v>
      </c>
      <c r="AB9" s="454" t="s">
        <v>38</v>
      </c>
      <c r="AC9" s="455" t="s">
        <v>38</v>
      </c>
      <c r="AD9" s="712"/>
      <c r="AE9" s="585"/>
      <c r="AF9" s="452" t="s">
        <v>24</v>
      </c>
      <c r="AG9" s="453">
        <v>1000</v>
      </c>
      <c r="AH9" s="453"/>
      <c r="AI9" s="453"/>
      <c r="AJ9" s="454"/>
      <c r="AK9" s="454"/>
      <c r="AL9" s="455"/>
      <c r="AM9" s="464"/>
      <c r="AN9" s="460"/>
    </row>
    <row r="10" spans="1:40" x14ac:dyDescent="0.25">
      <c r="A10" s="481"/>
      <c r="B10" s="906"/>
      <c r="C10" s="452" t="s">
        <v>25</v>
      </c>
      <c r="D10" s="453">
        <v>1000</v>
      </c>
      <c r="E10" s="453">
        <f>E11+10</f>
        <v>10</v>
      </c>
      <c r="F10" s="453">
        <v>0</v>
      </c>
      <c r="G10" s="454" t="s">
        <v>38</v>
      </c>
      <c r="H10" s="454" t="s">
        <v>38</v>
      </c>
      <c r="I10" s="455" t="s">
        <v>38</v>
      </c>
      <c r="J10" s="454"/>
      <c r="K10" s="456"/>
      <c r="L10" s="585"/>
      <c r="M10" s="452" t="s">
        <v>25</v>
      </c>
      <c r="N10" s="453">
        <v>1000</v>
      </c>
      <c r="O10" s="453">
        <v>0</v>
      </c>
      <c r="P10" s="453">
        <v>0</v>
      </c>
      <c r="Q10" s="454" t="s">
        <v>38</v>
      </c>
      <c r="R10" s="454" t="s">
        <v>38</v>
      </c>
      <c r="S10" s="455" t="s">
        <v>38</v>
      </c>
      <c r="T10" s="454"/>
      <c r="U10" s="456"/>
      <c r="V10" s="585"/>
      <c r="W10" s="452" t="s">
        <v>25</v>
      </c>
      <c r="X10" s="453">
        <v>1000</v>
      </c>
      <c r="Y10" s="453">
        <v>0</v>
      </c>
      <c r="Z10" s="453">
        <v>0</v>
      </c>
      <c r="AA10" s="454" t="s">
        <v>38</v>
      </c>
      <c r="AB10" s="454" t="s">
        <v>38</v>
      </c>
      <c r="AC10" s="455" t="s">
        <v>38</v>
      </c>
      <c r="AD10" s="712"/>
      <c r="AE10" s="585"/>
      <c r="AF10" s="452" t="s">
        <v>25</v>
      </c>
      <c r="AG10" s="453">
        <v>1000</v>
      </c>
      <c r="AH10" s="453"/>
      <c r="AI10" s="453"/>
      <c r="AJ10" s="454"/>
      <c r="AK10" s="454"/>
      <c r="AL10" s="455"/>
      <c r="AM10" s="464"/>
      <c r="AN10" s="460"/>
    </row>
    <row r="11" spans="1:40" x14ac:dyDescent="0.25">
      <c r="A11" s="481"/>
      <c r="B11" s="906"/>
      <c r="C11" s="452" t="s">
        <v>26</v>
      </c>
      <c r="D11" s="453">
        <v>1000</v>
      </c>
      <c r="E11" s="453">
        <v>0</v>
      </c>
      <c r="F11" s="453">
        <v>0</v>
      </c>
      <c r="G11" s="454" t="s">
        <v>38</v>
      </c>
      <c r="H11" s="454" t="s">
        <v>38</v>
      </c>
      <c r="I11" s="455" t="s">
        <v>38</v>
      </c>
      <c r="J11" s="454"/>
      <c r="K11" s="456"/>
      <c r="L11" s="585"/>
      <c r="M11" s="452" t="s">
        <v>26</v>
      </c>
      <c r="N11" s="453">
        <v>1000</v>
      </c>
      <c r="O11" s="453">
        <v>0</v>
      </c>
      <c r="P11" s="453">
        <v>0</v>
      </c>
      <c r="Q11" s="454" t="s">
        <v>38</v>
      </c>
      <c r="R11" s="454" t="s">
        <v>38</v>
      </c>
      <c r="S11" s="455" t="s">
        <v>38</v>
      </c>
      <c r="T11" s="454"/>
      <c r="U11" s="456"/>
      <c r="V11" s="585"/>
      <c r="W11" s="452" t="s">
        <v>26</v>
      </c>
      <c r="X11" s="453">
        <v>1000</v>
      </c>
      <c r="Y11" s="453">
        <v>0</v>
      </c>
      <c r="Z11" s="453">
        <v>0</v>
      </c>
      <c r="AA11" s="454" t="s">
        <v>38</v>
      </c>
      <c r="AB11" s="454" t="s">
        <v>38</v>
      </c>
      <c r="AC11" s="455" t="s">
        <v>38</v>
      </c>
      <c r="AD11" s="712"/>
      <c r="AE11" s="585"/>
      <c r="AF11" s="452" t="s">
        <v>26</v>
      </c>
      <c r="AG11" s="453">
        <v>1000</v>
      </c>
      <c r="AH11" s="453"/>
      <c r="AI11" s="453">
        <v>3000</v>
      </c>
      <c r="AJ11" s="454" t="s">
        <v>47</v>
      </c>
      <c r="AK11" s="454">
        <v>4083</v>
      </c>
      <c r="AL11" s="455">
        <v>45145</v>
      </c>
      <c r="AM11" s="464"/>
      <c r="AN11" s="460"/>
    </row>
    <row r="12" spans="1:40" x14ac:dyDescent="0.25">
      <c r="A12" s="481"/>
      <c r="B12" s="906"/>
      <c r="C12" s="452" t="s">
        <v>27</v>
      </c>
      <c r="D12" s="453">
        <v>1000</v>
      </c>
      <c r="E12" s="453">
        <v>0</v>
      </c>
      <c r="F12" s="453">
        <v>6000</v>
      </c>
      <c r="G12" s="454" t="s">
        <v>38</v>
      </c>
      <c r="H12" s="454">
        <v>457</v>
      </c>
      <c r="I12" s="455">
        <v>44083</v>
      </c>
      <c r="J12" s="454"/>
      <c r="K12" s="456"/>
      <c r="L12" s="585"/>
      <c r="M12" s="452" t="s">
        <v>27</v>
      </c>
      <c r="N12" s="453">
        <v>1000</v>
      </c>
      <c r="O12" s="453">
        <v>0</v>
      </c>
      <c r="P12" s="453">
        <v>0</v>
      </c>
      <c r="Q12" s="454" t="s">
        <v>38</v>
      </c>
      <c r="R12" s="454" t="s">
        <v>38</v>
      </c>
      <c r="S12" s="455" t="s">
        <v>38</v>
      </c>
      <c r="T12" s="454"/>
      <c r="U12" s="456"/>
      <c r="V12" s="585"/>
      <c r="W12" s="452" t="s">
        <v>27</v>
      </c>
      <c r="X12" s="453">
        <v>1000</v>
      </c>
      <c r="Y12" s="453">
        <v>0</v>
      </c>
      <c r="Z12" s="453">
        <v>0</v>
      </c>
      <c r="AA12" s="454" t="s">
        <v>38</v>
      </c>
      <c r="AB12" s="454" t="s">
        <v>38</v>
      </c>
      <c r="AC12" s="455" t="s">
        <v>38</v>
      </c>
      <c r="AD12" s="712"/>
      <c r="AE12" s="585"/>
      <c r="AF12" s="452" t="s">
        <v>27</v>
      </c>
      <c r="AG12" s="453">
        <v>1000</v>
      </c>
      <c r="AH12" s="453"/>
      <c r="AI12" s="453"/>
      <c r="AJ12" s="454"/>
      <c r="AK12" s="454"/>
      <c r="AL12" s="455"/>
      <c r="AM12" s="464"/>
      <c r="AN12" s="460"/>
    </row>
    <row r="13" spans="1:40" x14ac:dyDescent="0.25">
      <c r="A13" s="481"/>
      <c r="B13" s="906"/>
      <c r="C13" s="452" t="s">
        <v>28</v>
      </c>
      <c r="D13" s="453">
        <v>1000</v>
      </c>
      <c r="E13" s="453">
        <v>0</v>
      </c>
      <c r="F13" s="453">
        <v>0</v>
      </c>
      <c r="G13" s="454" t="s">
        <v>38</v>
      </c>
      <c r="H13" s="454" t="s">
        <v>38</v>
      </c>
      <c r="I13" s="455" t="s">
        <v>38</v>
      </c>
      <c r="J13" s="454"/>
      <c r="K13" s="456"/>
      <c r="L13" s="585"/>
      <c r="M13" s="452" t="s">
        <v>28</v>
      </c>
      <c r="N13" s="453">
        <v>1000</v>
      </c>
      <c r="O13" s="453">
        <v>0</v>
      </c>
      <c r="P13" s="453">
        <v>0</v>
      </c>
      <c r="Q13" s="454" t="s">
        <v>38</v>
      </c>
      <c r="R13" s="454" t="s">
        <v>38</v>
      </c>
      <c r="S13" s="455" t="s">
        <v>38</v>
      </c>
      <c r="T13" s="454"/>
      <c r="U13" s="456"/>
      <c r="V13" s="585"/>
      <c r="W13" s="452" t="s">
        <v>28</v>
      </c>
      <c r="X13" s="453">
        <v>1000</v>
      </c>
      <c r="Y13" s="453">
        <v>0</v>
      </c>
      <c r="Z13" s="453">
        <v>0</v>
      </c>
      <c r="AA13" s="454" t="s">
        <v>38</v>
      </c>
      <c r="AB13" s="454" t="s">
        <v>38</v>
      </c>
      <c r="AC13" s="455" t="s">
        <v>38</v>
      </c>
      <c r="AD13" s="712"/>
      <c r="AE13" s="585"/>
      <c r="AF13" s="452" t="s">
        <v>28</v>
      </c>
      <c r="AG13" s="453">
        <v>1000</v>
      </c>
      <c r="AH13" s="453"/>
      <c r="AI13" s="453"/>
      <c r="AJ13" s="454"/>
      <c r="AK13" s="454"/>
      <c r="AL13" s="455"/>
      <c r="AM13" s="464"/>
      <c r="AN13" s="460"/>
    </row>
    <row r="14" spans="1:40" x14ac:dyDescent="0.25">
      <c r="A14" s="481"/>
      <c r="B14" s="906"/>
      <c r="C14" s="452" t="s">
        <v>29</v>
      </c>
      <c r="D14" s="453">
        <v>1000</v>
      </c>
      <c r="E14" s="453">
        <v>0</v>
      </c>
      <c r="F14" s="453">
        <v>0</v>
      </c>
      <c r="G14" s="454" t="s">
        <v>38</v>
      </c>
      <c r="H14" s="454" t="s">
        <v>38</v>
      </c>
      <c r="I14" s="455" t="s">
        <v>38</v>
      </c>
      <c r="J14" s="454"/>
      <c r="K14" s="456"/>
      <c r="L14" s="585"/>
      <c r="M14" s="452" t="s">
        <v>29</v>
      </c>
      <c r="N14" s="453">
        <v>1000</v>
      </c>
      <c r="O14" s="453">
        <v>0</v>
      </c>
      <c r="P14" s="453">
        <v>0</v>
      </c>
      <c r="Q14" s="454" t="s">
        <v>38</v>
      </c>
      <c r="R14" s="454" t="s">
        <v>38</v>
      </c>
      <c r="S14" s="455" t="s">
        <v>38</v>
      </c>
      <c r="T14" s="454"/>
      <c r="U14" s="456"/>
      <c r="V14" s="585"/>
      <c r="W14" s="452" t="s">
        <v>29</v>
      </c>
      <c r="X14" s="453">
        <v>1000</v>
      </c>
      <c r="Y14" s="453">
        <v>0</v>
      </c>
      <c r="Z14" s="453">
        <v>0</v>
      </c>
      <c r="AA14" s="454" t="s">
        <v>38</v>
      </c>
      <c r="AB14" s="454" t="s">
        <v>38</v>
      </c>
      <c r="AC14" s="455" t="s">
        <v>38</v>
      </c>
      <c r="AD14" s="712"/>
      <c r="AE14" s="585"/>
      <c r="AF14" s="452" t="s">
        <v>29</v>
      </c>
      <c r="AG14" s="453">
        <v>1000</v>
      </c>
      <c r="AH14" s="453"/>
      <c r="AI14" s="453"/>
      <c r="AJ14" s="454"/>
      <c r="AK14" s="454"/>
      <c r="AL14" s="455"/>
      <c r="AM14" s="464"/>
      <c r="AN14" s="460"/>
    </row>
    <row r="15" spans="1:40" ht="23.25" customHeight="1" x14ac:dyDescent="0.25">
      <c r="A15" s="481"/>
      <c r="B15" s="906"/>
      <c r="C15" s="465" t="s">
        <v>30</v>
      </c>
      <c r="D15" s="466">
        <v>1000</v>
      </c>
      <c r="E15" s="470">
        <v>250</v>
      </c>
      <c r="F15" s="453">
        <v>0</v>
      </c>
      <c r="G15" s="454" t="s">
        <v>38</v>
      </c>
      <c r="H15" s="454" t="s">
        <v>38</v>
      </c>
      <c r="I15" s="455" t="s">
        <v>38</v>
      </c>
      <c r="J15" s="454"/>
      <c r="K15" s="456"/>
      <c r="L15" s="586"/>
      <c r="M15" s="465" t="s">
        <v>30</v>
      </c>
      <c r="N15" s="469">
        <v>500</v>
      </c>
      <c r="O15" s="453">
        <v>0</v>
      </c>
      <c r="P15" s="453">
        <v>0</v>
      </c>
      <c r="Q15" s="454" t="s">
        <v>38</v>
      </c>
      <c r="R15" s="454" t="s">
        <v>38</v>
      </c>
      <c r="S15" s="455" t="s">
        <v>38</v>
      </c>
      <c r="T15" s="454"/>
      <c r="U15" s="456"/>
      <c r="V15" s="586"/>
      <c r="W15" s="465" t="s">
        <v>30</v>
      </c>
      <c r="X15" s="469">
        <v>500</v>
      </c>
      <c r="Y15" s="453">
        <v>0</v>
      </c>
      <c r="Z15" s="453">
        <v>0</v>
      </c>
      <c r="AA15" s="454" t="s">
        <v>38</v>
      </c>
      <c r="AB15" s="454" t="s">
        <v>38</v>
      </c>
      <c r="AC15" s="455" t="s">
        <v>38</v>
      </c>
      <c r="AD15" s="712"/>
      <c r="AE15" s="586"/>
      <c r="AF15" s="465" t="s">
        <v>30</v>
      </c>
      <c r="AG15" s="469"/>
      <c r="AH15" s="453"/>
      <c r="AI15" s="453"/>
      <c r="AJ15" s="454"/>
      <c r="AK15" s="454"/>
      <c r="AL15" s="455"/>
      <c r="AM15" s="471"/>
      <c r="AN15" s="472"/>
    </row>
    <row r="16" spans="1:40" ht="23.25" customHeight="1" x14ac:dyDescent="0.25">
      <c r="A16" s="482"/>
      <c r="B16" s="907"/>
      <c r="C16" s="474"/>
      <c r="D16" s="475">
        <f>SUM(D4:D15)</f>
        <v>12000</v>
      </c>
      <c r="E16" s="475">
        <f>SUM(E4:E15)</f>
        <v>310</v>
      </c>
      <c r="F16" s="475">
        <f>SUM(F4:F15)</f>
        <v>11000</v>
      </c>
      <c r="G16" s="476"/>
      <c r="H16" s="476"/>
      <c r="I16" s="477"/>
      <c r="J16" s="476"/>
      <c r="K16" s="478"/>
      <c r="L16" s="587"/>
      <c r="M16" s="474"/>
      <c r="N16" s="475">
        <f>SUM(N3:N15)</f>
        <v>23500</v>
      </c>
      <c r="O16" s="475">
        <f>SUM(O3:O15)</f>
        <v>310</v>
      </c>
      <c r="P16" s="475">
        <f>SUM(P3:P15)</f>
        <v>25500</v>
      </c>
      <c r="Q16" s="476"/>
      <c r="R16" s="476"/>
      <c r="S16" s="476"/>
      <c r="T16" s="476"/>
      <c r="U16" s="478"/>
      <c r="V16" s="587"/>
      <c r="W16" s="474"/>
      <c r="X16" s="475">
        <f>SUM(X3:X15)</f>
        <v>35000</v>
      </c>
      <c r="Y16" s="475">
        <f>SUM(Y3:Y15)</f>
        <v>310</v>
      </c>
      <c r="Z16" s="475">
        <f>SUM(Z3:Z15)</f>
        <v>37000</v>
      </c>
      <c r="AA16" s="476"/>
      <c r="AB16" s="476"/>
      <c r="AC16" s="476"/>
      <c r="AD16" s="476"/>
      <c r="AE16" s="587"/>
      <c r="AF16" s="474"/>
      <c r="AG16" s="475">
        <f>SUM(AG3:AG15)</f>
        <v>46000</v>
      </c>
      <c r="AH16" s="475">
        <f>SUM(AH3:AH15)</f>
        <v>310</v>
      </c>
      <c r="AI16" s="475">
        <f>SUM(AI3:AI15)</f>
        <v>46000</v>
      </c>
      <c r="AJ16" s="476"/>
      <c r="AK16" s="476"/>
      <c r="AL16" s="476"/>
      <c r="AM16" s="475"/>
      <c r="AN16" s="476"/>
    </row>
    <row r="17" spans="1:40" ht="23.25" customHeight="1" x14ac:dyDescent="0.25">
      <c r="B17" s="106"/>
      <c r="C17" s="65"/>
      <c r="D17" s="66"/>
      <c r="E17" s="66"/>
      <c r="F17" s="66"/>
      <c r="G17" s="67"/>
      <c r="H17" s="67"/>
      <c r="I17" s="68"/>
      <c r="J17" s="67"/>
      <c r="K17" s="67"/>
      <c r="L17" s="588"/>
      <c r="M17" s="67"/>
      <c r="N17" s="66"/>
      <c r="O17" s="66"/>
      <c r="P17" s="66"/>
      <c r="Q17" s="67"/>
      <c r="R17" s="67"/>
      <c r="S17" s="67"/>
      <c r="T17" s="67"/>
      <c r="U17" s="67"/>
      <c r="V17" s="588"/>
      <c r="W17" s="67"/>
      <c r="X17" s="66"/>
      <c r="Y17" s="66"/>
      <c r="Z17" s="66"/>
      <c r="AA17" s="67"/>
      <c r="AB17" s="67"/>
      <c r="AC17" s="67"/>
      <c r="AD17" s="67"/>
      <c r="AE17" s="588"/>
      <c r="AF17" s="67"/>
      <c r="AG17" s="66"/>
      <c r="AH17" s="66"/>
      <c r="AI17" s="66"/>
      <c r="AJ17" s="67"/>
      <c r="AK17" s="67"/>
      <c r="AL17" s="67"/>
      <c r="AM17" s="777"/>
      <c r="AN17" s="123"/>
    </row>
    <row r="18" spans="1:40" ht="21" x14ac:dyDescent="0.25">
      <c r="B18" s="107"/>
      <c r="C18" s="70"/>
      <c r="D18" s="71"/>
      <c r="E18" s="72"/>
      <c r="F18" s="73"/>
      <c r="G18" s="72"/>
      <c r="H18" s="73"/>
      <c r="I18" s="73"/>
      <c r="J18" s="73"/>
      <c r="K18" s="74"/>
      <c r="L18" s="584"/>
      <c r="M18" s="75" t="s">
        <v>42</v>
      </c>
      <c r="N18" s="76">
        <f>D31</f>
        <v>11500</v>
      </c>
      <c r="O18" s="76">
        <f>E31</f>
        <v>10</v>
      </c>
      <c r="P18" s="76">
        <f>F31</f>
        <v>11500</v>
      </c>
      <c r="Q18" s="72"/>
      <c r="R18" s="73"/>
      <c r="S18" s="73"/>
      <c r="T18" s="73"/>
      <c r="U18" s="74"/>
      <c r="V18" s="584"/>
      <c r="W18" s="75" t="s">
        <v>42</v>
      </c>
      <c r="X18" s="76">
        <f>N31</f>
        <v>23000</v>
      </c>
      <c r="Y18" s="76">
        <f>O31</f>
        <v>10</v>
      </c>
      <c r="Z18" s="76">
        <f>P31</f>
        <v>23000</v>
      </c>
      <c r="AA18" s="72"/>
      <c r="AB18" s="73"/>
      <c r="AC18" s="73"/>
      <c r="AD18" s="73"/>
      <c r="AE18" s="584"/>
      <c r="AF18" s="75" t="s">
        <v>42</v>
      </c>
      <c r="AG18" s="76">
        <f>X31</f>
        <v>34500</v>
      </c>
      <c r="AH18" s="76">
        <f>Y31</f>
        <v>10</v>
      </c>
      <c r="AI18" s="76">
        <f>Z31</f>
        <v>34500</v>
      </c>
      <c r="AJ18" s="72"/>
      <c r="AK18" s="73"/>
      <c r="AL18" s="73"/>
      <c r="AM18" s="776" t="s">
        <v>221</v>
      </c>
      <c r="AN18" s="183" t="s">
        <v>36</v>
      </c>
    </row>
    <row r="19" spans="1:40" x14ac:dyDescent="0.25">
      <c r="A19" s="97" t="s">
        <v>159</v>
      </c>
      <c r="B19" s="105">
        <v>82</v>
      </c>
      <c r="C19" s="77" t="s">
        <v>19</v>
      </c>
      <c r="D19" s="78">
        <v>1000</v>
      </c>
      <c r="E19" s="78">
        <v>10</v>
      </c>
      <c r="F19" s="78">
        <v>0</v>
      </c>
      <c r="G19" s="79" t="s">
        <v>38</v>
      </c>
      <c r="H19" s="79" t="s">
        <v>38</v>
      </c>
      <c r="I19" s="80" t="s">
        <v>38</v>
      </c>
      <c r="J19" s="79"/>
      <c r="K19" s="81"/>
      <c r="L19" s="585"/>
      <c r="M19" s="77" t="s">
        <v>19</v>
      </c>
      <c r="N19" s="78">
        <v>1000</v>
      </c>
      <c r="O19" s="78">
        <v>0</v>
      </c>
      <c r="P19" s="78">
        <v>11500</v>
      </c>
      <c r="Q19" s="79" t="s">
        <v>38</v>
      </c>
      <c r="R19" s="79">
        <v>738</v>
      </c>
      <c r="S19" s="80">
        <v>44211</v>
      </c>
      <c r="T19" s="79"/>
      <c r="U19" s="81"/>
      <c r="V19" s="585"/>
      <c r="W19" s="77" t="s">
        <v>19</v>
      </c>
      <c r="X19" s="78">
        <v>1000</v>
      </c>
      <c r="Y19" s="78">
        <v>0</v>
      </c>
      <c r="Z19" s="78">
        <v>11500</v>
      </c>
      <c r="AA19" s="79" t="s">
        <v>47</v>
      </c>
      <c r="AB19" s="79">
        <v>1680</v>
      </c>
      <c r="AC19" s="80">
        <v>44565</v>
      </c>
      <c r="AD19" s="651"/>
      <c r="AE19" s="585"/>
      <c r="AF19" s="77" t="s">
        <v>19</v>
      </c>
      <c r="AG19" s="78">
        <v>1000</v>
      </c>
      <c r="AH19" s="78">
        <v>10</v>
      </c>
      <c r="AI19" s="78"/>
      <c r="AJ19" s="79"/>
      <c r="AK19" s="79"/>
      <c r="AL19" s="80"/>
      <c r="AM19" s="177">
        <f>AG31+AH31-AI31</f>
        <v>-2980</v>
      </c>
      <c r="AN19" s="813" t="s">
        <v>968</v>
      </c>
    </row>
    <row r="20" spans="1:40" x14ac:dyDescent="0.25">
      <c r="A20" s="82"/>
      <c r="B20" s="904" t="s">
        <v>293</v>
      </c>
      <c r="C20" s="77" t="s">
        <v>20</v>
      </c>
      <c r="D20" s="78">
        <v>1000</v>
      </c>
      <c r="E20" s="78">
        <v>0</v>
      </c>
      <c r="F20" s="78">
        <v>11500</v>
      </c>
      <c r="G20" s="79" t="s">
        <v>38</v>
      </c>
      <c r="H20" s="79">
        <v>30</v>
      </c>
      <c r="I20" s="80">
        <v>43866</v>
      </c>
      <c r="J20" s="79"/>
      <c r="K20" s="81"/>
      <c r="L20" s="585"/>
      <c r="M20" s="77" t="s">
        <v>20</v>
      </c>
      <c r="N20" s="78">
        <v>1000</v>
      </c>
      <c r="O20" s="78">
        <v>0</v>
      </c>
      <c r="P20" s="78">
        <v>0</v>
      </c>
      <c r="Q20" s="79" t="s">
        <v>38</v>
      </c>
      <c r="R20" s="79" t="s">
        <v>38</v>
      </c>
      <c r="S20" s="80" t="s">
        <v>38</v>
      </c>
      <c r="T20" s="79"/>
      <c r="U20" s="81"/>
      <c r="V20" s="585"/>
      <c r="W20" s="77" t="s">
        <v>20</v>
      </c>
      <c r="X20" s="78">
        <v>1000</v>
      </c>
      <c r="Y20" s="78">
        <v>0</v>
      </c>
      <c r="Z20" s="78">
        <v>0</v>
      </c>
      <c r="AA20" s="79" t="s">
        <v>38</v>
      </c>
      <c r="AB20" s="79" t="s">
        <v>38</v>
      </c>
      <c r="AC20" s="80" t="s">
        <v>38</v>
      </c>
      <c r="AD20" s="558"/>
      <c r="AE20" s="585"/>
      <c r="AF20" s="77" t="s">
        <v>20</v>
      </c>
      <c r="AG20" s="78">
        <v>1000</v>
      </c>
      <c r="AH20" s="78"/>
      <c r="AI20" s="78">
        <v>3000</v>
      </c>
      <c r="AJ20" s="79" t="s">
        <v>940</v>
      </c>
      <c r="AK20" s="79">
        <v>3388</v>
      </c>
      <c r="AL20" s="80">
        <v>44963</v>
      </c>
      <c r="AM20" s="180"/>
      <c r="AN20" s="179"/>
    </row>
    <row r="21" spans="1:40" x14ac:dyDescent="0.25">
      <c r="A21" s="82"/>
      <c r="B21" s="904"/>
      <c r="C21" s="77" t="s">
        <v>21</v>
      </c>
      <c r="D21" s="78">
        <v>1000</v>
      </c>
      <c r="E21" s="78">
        <v>0</v>
      </c>
      <c r="F21" s="78">
        <v>0</v>
      </c>
      <c r="G21" s="79" t="s">
        <v>38</v>
      </c>
      <c r="H21" s="79" t="s">
        <v>38</v>
      </c>
      <c r="I21" s="80" t="s">
        <v>38</v>
      </c>
      <c r="J21" s="79"/>
      <c r="K21" s="81"/>
      <c r="L21" s="585"/>
      <c r="M21" s="77" t="s">
        <v>21</v>
      </c>
      <c r="N21" s="78">
        <v>1000</v>
      </c>
      <c r="O21" s="78">
        <v>0</v>
      </c>
      <c r="P21" s="78">
        <v>0</v>
      </c>
      <c r="Q21" s="79" t="s">
        <v>38</v>
      </c>
      <c r="R21" s="79" t="s">
        <v>38</v>
      </c>
      <c r="S21" s="80" t="s">
        <v>38</v>
      </c>
      <c r="T21" s="79"/>
      <c r="U21" s="81"/>
      <c r="V21" s="585"/>
      <c r="W21" s="77" t="s">
        <v>21</v>
      </c>
      <c r="X21" s="78">
        <v>1000</v>
      </c>
      <c r="Y21" s="78">
        <v>0</v>
      </c>
      <c r="Z21" s="78">
        <v>0</v>
      </c>
      <c r="AA21" s="79" t="s">
        <v>38</v>
      </c>
      <c r="AB21" s="79" t="s">
        <v>38</v>
      </c>
      <c r="AC21" s="80" t="s">
        <v>38</v>
      </c>
      <c r="AD21" s="558"/>
      <c r="AE21" s="585"/>
      <c r="AF21" s="77" t="s">
        <v>21</v>
      </c>
      <c r="AG21" s="78">
        <v>1000</v>
      </c>
      <c r="AH21" s="78"/>
      <c r="AI21" s="78"/>
      <c r="AJ21" s="79"/>
      <c r="AK21" s="79"/>
      <c r="AL21" s="80"/>
      <c r="AM21" s="180"/>
      <c r="AN21" s="179"/>
    </row>
    <row r="22" spans="1:40" x14ac:dyDescent="0.25">
      <c r="A22" s="82"/>
      <c r="B22" s="904"/>
      <c r="C22" s="77" t="s">
        <v>22</v>
      </c>
      <c r="D22" s="78">
        <v>1000</v>
      </c>
      <c r="E22" s="78">
        <v>0</v>
      </c>
      <c r="F22" s="78">
        <v>0</v>
      </c>
      <c r="G22" s="79" t="s">
        <v>38</v>
      </c>
      <c r="H22" s="79" t="s">
        <v>38</v>
      </c>
      <c r="I22" s="80" t="s">
        <v>38</v>
      </c>
      <c r="J22" s="79"/>
      <c r="K22" s="81"/>
      <c r="L22" s="585"/>
      <c r="M22" s="77" t="s">
        <v>22</v>
      </c>
      <c r="N22" s="78">
        <v>1000</v>
      </c>
      <c r="O22" s="78">
        <v>0</v>
      </c>
      <c r="P22" s="78">
        <v>0</v>
      </c>
      <c r="Q22" s="79" t="s">
        <v>38</v>
      </c>
      <c r="R22" s="79" t="s">
        <v>38</v>
      </c>
      <c r="S22" s="80" t="s">
        <v>38</v>
      </c>
      <c r="T22" s="79"/>
      <c r="U22" s="81"/>
      <c r="V22" s="585"/>
      <c r="W22" s="77" t="s">
        <v>22</v>
      </c>
      <c r="X22" s="78">
        <v>1000</v>
      </c>
      <c r="Y22" s="78">
        <v>0</v>
      </c>
      <c r="Z22" s="78">
        <v>0</v>
      </c>
      <c r="AA22" s="79" t="s">
        <v>38</v>
      </c>
      <c r="AB22" s="79" t="s">
        <v>38</v>
      </c>
      <c r="AC22" s="80" t="s">
        <v>38</v>
      </c>
      <c r="AD22" s="558"/>
      <c r="AE22" s="585"/>
      <c r="AF22" s="77" t="s">
        <v>22</v>
      </c>
      <c r="AG22" s="78">
        <v>1000</v>
      </c>
      <c r="AH22" s="78"/>
      <c r="AI22" s="78">
        <v>12000</v>
      </c>
      <c r="AJ22" s="79" t="s">
        <v>940</v>
      </c>
      <c r="AK22" s="79">
        <v>3573</v>
      </c>
      <c r="AL22" s="80">
        <v>45019</v>
      </c>
      <c r="AM22" s="180"/>
      <c r="AN22" s="179"/>
    </row>
    <row r="23" spans="1:40" x14ac:dyDescent="0.25">
      <c r="A23" s="82"/>
      <c r="B23" s="904"/>
      <c r="C23" s="77" t="s">
        <v>23</v>
      </c>
      <c r="D23" s="78">
        <v>1000</v>
      </c>
      <c r="E23" s="78">
        <v>0</v>
      </c>
      <c r="F23" s="78">
        <v>0</v>
      </c>
      <c r="G23" s="79" t="s">
        <v>38</v>
      </c>
      <c r="H23" s="79" t="s">
        <v>38</v>
      </c>
      <c r="I23" s="80" t="s">
        <v>38</v>
      </c>
      <c r="J23" s="79"/>
      <c r="K23" s="81"/>
      <c r="L23" s="585"/>
      <c r="M23" s="77" t="s">
        <v>23</v>
      </c>
      <c r="N23" s="78">
        <v>1000</v>
      </c>
      <c r="O23" s="78">
        <v>0</v>
      </c>
      <c r="P23" s="78">
        <v>0</v>
      </c>
      <c r="Q23" s="79" t="s">
        <v>38</v>
      </c>
      <c r="R23" s="79" t="s">
        <v>38</v>
      </c>
      <c r="S23" s="80" t="s">
        <v>38</v>
      </c>
      <c r="T23" s="79"/>
      <c r="U23" s="81"/>
      <c r="V23" s="585"/>
      <c r="W23" s="77" t="s">
        <v>23</v>
      </c>
      <c r="X23" s="78">
        <v>1000</v>
      </c>
      <c r="Y23" s="78">
        <v>0</v>
      </c>
      <c r="Z23" s="78">
        <v>0</v>
      </c>
      <c r="AA23" s="79" t="s">
        <v>38</v>
      </c>
      <c r="AB23" s="79" t="s">
        <v>38</v>
      </c>
      <c r="AC23" s="80" t="s">
        <v>38</v>
      </c>
      <c r="AD23" s="558"/>
      <c r="AE23" s="585"/>
      <c r="AF23" s="77" t="s">
        <v>23</v>
      </c>
      <c r="AG23" s="78">
        <v>1000</v>
      </c>
      <c r="AH23" s="78"/>
      <c r="AI23" s="78"/>
      <c r="AJ23" s="79"/>
      <c r="AK23" s="79"/>
      <c r="AL23" s="80"/>
      <c r="AM23" s="180">
        <v>20</v>
      </c>
      <c r="AN23" s="179" t="s">
        <v>848</v>
      </c>
    </row>
    <row r="24" spans="1:40" x14ac:dyDescent="0.25">
      <c r="A24" s="82"/>
      <c r="B24" s="904"/>
      <c r="C24" s="77" t="s">
        <v>24</v>
      </c>
      <c r="D24" s="78">
        <v>1000</v>
      </c>
      <c r="E24" s="78">
        <v>0</v>
      </c>
      <c r="F24" s="78">
        <v>0</v>
      </c>
      <c r="G24" s="79" t="s">
        <v>38</v>
      </c>
      <c r="H24" s="79" t="s">
        <v>38</v>
      </c>
      <c r="I24" s="80" t="s">
        <v>38</v>
      </c>
      <c r="J24" s="79"/>
      <c r="K24" s="81"/>
      <c r="L24" s="585"/>
      <c r="M24" s="77" t="s">
        <v>24</v>
      </c>
      <c r="N24" s="78">
        <v>1000</v>
      </c>
      <c r="O24" s="78">
        <v>0</v>
      </c>
      <c r="P24" s="78">
        <v>0</v>
      </c>
      <c r="Q24" s="79" t="s">
        <v>38</v>
      </c>
      <c r="R24" s="79" t="s">
        <v>38</v>
      </c>
      <c r="S24" s="80" t="s">
        <v>38</v>
      </c>
      <c r="T24" s="79"/>
      <c r="U24" s="81"/>
      <c r="V24" s="585"/>
      <c r="W24" s="77" t="s">
        <v>24</v>
      </c>
      <c r="X24" s="78">
        <v>1000</v>
      </c>
      <c r="Y24" s="78">
        <v>0</v>
      </c>
      <c r="Z24" s="78">
        <v>0</v>
      </c>
      <c r="AA24" s="79" t="s">
        <v>38</v>
      </c>
      <c r="AB24" s="79" t="s">
        <v>38</v>
      </c>
      <c r="AC24" s="80" t="s">
        <v>38</v>
      </c>
      <c r="AD24" s="558"/>
      <c r="AE24" s="585"/>
      <c r="AF24" s="77" t="s">
        <v>24</v>
      </c>
      <c r="AG24" s="78">
        <v>1000</v>
      </c>
      <c r="AH24" s="78"/>
      <c r="AI24" s="78"/>
      <c r="AJ24" s="79"/>
      <c r="AK24" s="79"/>
      <c r="AL24" s="80"/>
      <c r="AM24" s="180"/>
      <c r="AN24" s="179"/>
    </row>
    <row r="25" spans="1:40" x14ac:dyDescent="0.25">
      <c r="A25" s="82"/>
      <c r="B25" s="904"/>
      <c r="C25" s="77" t="s">
        <v>25</v>
      </c>
      <c r="D25" s="78">
        <v>1000</v>
      </c>
      <c r="E25" s="78">
        <v>0</v>
      </c>
      <c r="F25" s="78">
        <v>0</v>
      </c>
      <c r="G25" s="79" t="s">
        <v>38</v>
      </c>
      <c r="H25" s="79" t="s">
        <v>38</v>
      </c>
      <c r="I25" s="80" t="s">
        <v>38</v>
      </c>
      <c r="J25" s="79"/>
      <c r="K25" s="81"/>
      <c r="L25" s="585"/>
      <c r="M25" s="77" t="s">
        <v>25</v>
      </c>
      <c r="N25" s="78">
        <v>1000</v>
      </c>
      <c r="O25" s="78">
        <v>0</v>
      </c>
      <c r="P25" s="78">
        <v>0</v>
      </c>
      <c r="Q25" s="79" t="s">
        <v>38</v>
      </c>
      <c r="R25" s="79" t="s">
        <v>38</v>
      </c>
      <c r="S25" s="80" t="s">
        <v>38</v>
      </c>
      <c r="T25" s="79"/>
      <c r="U25" s="81"/>
      <c r="V25" s="585"/>
      <c r="W25" s="77" t="s">
        <v>25</v>
      </c>
      <c r="X25" s="78">
        <v>1000</v>
      </c>
      <c r="Y25" s="78">
        <v>0</v>
      </c>
      <c r="Z25" s="78">
        <v>0</v>
      </c>
      <c r="AA25" s="79" t="s">
        <v>38</v>
      </c>
      <c r="AB25" s="79" t="s">
        <v>38</v>
      </c>
      <c r="AC25" s="80" t="s">
        <v>38</v>
      </c>
      <c r="AD25" s="558"/>
      <c r="AE25" s="585"/>
      <c r="AF25" s="77" t="s">
        <v>25</v>
      </c>
      <c r="AG25" s="78">
        <v>1000</v>
      </c>
      <c r="AH25" s="78"/>
      <c r="AI25" s="78"/>
      <c r="AJ25" s="79"/>
      <c r="AK25" s="79"/>
      <c r="AL25" s="80"/>
      <c r="AM25" s="180"/>
      <c r="AN25" s="179"/>
    </row>
    <row r="26" spans="1:40" x14ac:dyDescent="0.25">
      <c r="A26" s="82"/>
      <c r="B26" s="904"/>
      <c r="C26" s="77" t="s">
        <v>26</v>
      </c>
      <c r="D26" s="78">
        <v>1000</v>
      </c>
      <c r="E26" s="78">
        <v>0</v>
      </c>
      <c r="F26" s="78">
        <v>0</v>
      </c>
      <c r="G26" s="79" t="s">
        <v>38</v>
      </c>
      <c r="H26" s="79" t="s">
        <v>38</v>
      </c>
      <c r="I26" s="80" t="s">
        <v>38</v>
      </c>
      <c r="J26" s="79"/>
      <c r="K26" s="81"/>
      <c r="L26" s="585"/>
      <c r="M26" s="77" t="s">
        <v>26</v>
      </c>
      <c r="N26" s="78">
        <v>1000</v>
      </c>
      <c r="O26" s="78">
        <v>0</v>
      </c>
      <c r="P26" s="78">
        <v>0</v>
      </c>
      <c r="Q26" s="79" t="s">
        <v>38</v>
      </c>
      <c r="R26" s="79" t="s">
        <v>38</v>
      </c>
      <c r="S26" s="80" t="s">
        <v>38</v>
      </c>
      <c r="T26" s="79"/>
      <c r="U26" s="81"/>
      <c r="V26" s="585"/>
      <c r="W26" s="77" t="s">
        <v>26</v>
      </c>
      <c r="X26" s="78">
        <v>1000</v>
      </c>
      <c r="Y26" s="78">
        <v>0</v>
      </c>
      <c r="Z26" s="78">
        <v>0</v>
      </c>
      <c r="AA26" s="79" t="s">
        <v>38</v>
      </c>
      <c r="AB26" s="79" t="s">
        <v>38</v>
      </c>
      <c r="AC26" s="80" t="s">
        <v>38</v>
      </c>
      <c r="AD26" s="558"/>
      <c r="AE26" s="585"/>
      <c r="AF26" s="77" t="s">
        <v>26</v>
      </c>
      <c r="AG26" s="78">
        <v>1000</v>
      </c>
      <c r="AH26" s="78"/>
      <c r="AI26" s="78"/>
      <c r="AJ26" s="79"/>
      <c r="AK26" s="79"/>
      <c r="AL26" s="80"/>
      <c r="AM26" s="180"/>
      <c r="AN26" s="179"/>
    </row>
    <row r="27" spans="1:40" x14ac:dyDescent="0.25">
      <c r="A27" s="82"/>
      <c r="B27" s="904"/>
      <c r="C27" s="77" t="s">
        <v>27</v>
      </c>
      <c r="D27" s="78">
        <v>1000</v>
      </c>
      <c r="E27" s="78">
        <v>0</v>
      </c>
      <c r="F27" s="78">
        <v>0</v>
      </c>
      <c r="G27" s="79" t="s">
        <v>38</v>
      </c>
      <c r="H27" s="79" t="s">
        <v>38</v>
      </c>
      <c r="I27" s="80" t="s">
        <v>38</v>
      </c>
      <c r="J27" s="79"/>
      <c r="K27" s="81"/>
      <c r="L27" s="585"/>
      <c r="M27" s="77" t="s">
        <v>27</v>
      </c>
      <c r="N27" s="78">
        <v>1000</v>
      </c>
      <c r="O27" s="78">
        <v>0</v>
      </c>
      <c r="P27" s="78">
        <v>0</v>
      </c>
      <c r="Q27" s="79" t="s">
        <v>38</v>
      </c>
      <c r="R27" s="79" t="s">
        <v>38</v>
      </c>
      <c r="S27" s="80" t="s">
        <v>38</v>
      </c>
      <c r="T27" s="79"/>
      <c r="U27" s="81"/>
      <c r="V27" s="585"/>
      <c r="W27" s="77" t="s">
        <v>27</v>
      </c>
      <c r="X27" s="78">
        <v>1000</v>
      </c>
      <c r="Y27" s="78">
        <v>0</v>
      </c>
      <c r="Z27" s="78">
        <v>0</v>
      </c>
      <c r="AA27" s="79" t="s">
        <v>38</v>
      </c>
      <c r="AB27" s="79" t="s">
        <v>38</v>
      </c>
      <c r="AC27" s="80" t="s">
        <v>38</v>
      </c>
      <c r="AD27" s="558"/>
      <c r="AE27" s="585"/>
      <c r="AF27" s="77" t="s">
        <v>27</v>
      </c>
      <c r="AG27" s="78">
        <v>1000</v>
      </c>
      <c r="AH27" s="78"/>
      <c r="AI27" s="78"/>
      <c r="AJ27" s="79"/>
      <c r="AK27" s="79"/>
      <c r="AL27" s="80"/>
      <c r="AM27" s="180"/>
      <c r="AN27" s="179"/>
    </row>
    <row r="28" spans="1:40" x14ac:dyDescent="0.25">
      <c r="A28" s="82"/>
      <c r="B28" s="904"/>
      <c r="C28" s="77" t="s">
        <v>28</v>
      </c>
      <c r="D28" s="78">
        <v>1000</v>
      </c>
      <c r="E28" s="78">
        <v>0</v>
      </c>
      <c r="F28" s="78">
        <v>0</v>
      </c>
      <c r="G28" s="79" t="s">
        <v>38</v>
      </c>
      <c r="H28" s="79" t="s">
        <v>38</v>
      </c>
      <c r="I28" s="80" t="s">
        <v>38</v>
      </c>
      <c r="J28" s="79"/>
      <c r="K28" s="81"/>
      <c r="L28" s="585"/>
      <c r="M28" s="77" t="s">
        <v>28</v>
      </c>
      <c r="N28" s="78">
        <v>1000</v>
      </c>
      <c r="O28" s="78">
        <v>0</v>
      </c>
      <c r="P28" s="78">
        <v>0</v>
      </c>
      <c r="Q28" s="79" t="s">
        <v>38</v>
      </c>
      <c r="R28" s="79" t="s">
        <v>38</v>
      </c>
      <c r="S28" s="80" t="s">
        <v>38</v>
      </c>
      <c r="T28" s="79"/>
      <c r="U28" s="81"/>
      <c r="V28" s="585"/>
      <c r="W28" s="77" t="s">
        <v>28</v>
      </c>
      <c r="X28" s="78">
        <v>1000</v>
      </c>
      <c r="Y28" s="78">
        <v>0</v>
      </c>
      <c r="Z28" s="78">
        <v>0</v>
      </c>
      <c r="AA28" s="79" t="s">
        <v>38</v>
      </c>
      <c r="AB28" s="79" t="s">
        <v>38</v>
      </c>
      <c r="AC28" s="80" t="s">
        <v>38</v>
      </c>
      <c r="AD28" s="558"/>
      <c r="AE28" s="585"/>
      <c r="AF28" s="77" t="s">
        <v>28</v>
      </c>
      <c r="AG28" s="78">
        <v>1000</v>
      </c>
      <c r="AH28" s="78"/>
      <c r="AI28" s="78"/>
      <c r="AJ28" s="79"/>
      <c r="AK28" s="79"/>
      <c r="AL28" s="80"/>
      <c r="AM28" s="180"/>
      <c r="AN28" s="179"/>
    </row>
    <row r="29" spans="1:40" x14ac:dyDescent="0.25">
      <c r="A29" s="82"/>
      <c r="B29" s="904"/>
      <c r="C29" s="77" t="s">
        <v>29</v>
      </c>
      <c r="D29" s="78">
        <v>1000</v>
      </c>
      <c r="E29" s="78">
        <v>0</v>
      </c>
      <c r="F29" s="78">
        <v>0</v>
      </c>
      <c r="G29" s="79" t="s">
        <v>38</v>
      </c>
      <c r="H29" s="79" t="s">
        <v>38</v>
      </c>
      <c r="I29" s="80" t="s">
        <v>38</v>
      </c>
      <c r="J29" s="79"/>
      <c r="K29" s="81"/>
      <c r="L29" s="585"/>
      <c r="M29" s="77" t="s">
        <v>29</v>
      </c>
      <c r="N29" s="78">
        <v>1000</v>
      </c>
      <c r="O29" s="78">
        <v>0</v>
      </c>
      <c r="P29" s="78">
        <v>0</v>
      </c>
      <c r="Q29" s="79" t="s">
        <v>38</v>
      </c>
      <c r="R29" s="79" t="s">
        <v>38</v>
      </c>
      <c r="S29" s="80" t="s">
        <v>38</v>
      </c>
      <c r="T29" s="79"/>
      <c r="U29" s="81"/>
      <c r="V29" s="585"/>
      <c r="W29" s="77" t="s">
        <v>29</v>
      </c>
      <c r="X29" s="78">
        <v>1000</v>
      </c>
      <c r="Y29" s="78">
        <v>0</v>
      </c>
      <c r="Z29" s="78">
        <v>0</v>
      </c>
      <c r="AA29" s="79" t="s">
        <v>38</v>
      </c>
      <c r="AB29" s="79" t="s">
        <v>38</v>
      </c>
      <c r="AC29" s="80" t="s">
        <v>38</v>
      </c>
      <c r="AD29" s="558"/>
      <c r="AE29" s="585"/>
      <c r="AF29" s="77" t="s">
        <v>29</v>
      </c>
      <c r="AG29" s="78">
        <v>1000</v>
      </c>
      <c r="AH29" s="78"/>
      <c r="AI29" s="78"/>
      <c r="AJ29" s="79"/>
      <c r="AK29" s="79"/>
      <c r="AL29" s="80"/>
      <c r="AM29" s="180"/>
      <c r="AN29" s="179"/>
    </row>
    <row r="30" spans="1:40" x14ac:dyDescent="0.25">
      <c r="A30" s="82"/>
      <c r="B30" s="904"/>
      <c r="C30" s="83" t="s">
        <v>30</v>
      </c>
      <c r="D30" s="42">
        <v>500</v>
      </c>
      <c r="E30" s="78">
        <v>0</v>
      </c>
      <c r="F30" s="78">
        <v>0</v>
      </c>
      <c r="G30" s="79" t="s">
        <v>38</v>
      </c>
      <c r="H30" s="79" t="s">
        <v>38</v>
      </c>
      <c r="I30" s="80" t="s">
        <v>38</v>
      </c>
      <c r="J30" s="85"/>
      <c r="K30" s="86"/>
      <c r="L30" s="586"/>
      <c r="M30" s="83" t="s">
        <v>30</v>
      </c>
      <c r="N30" s="42">
        <v>500</v>
      </c>
      <c r="O30" s="78">
        <v>0</v>
      </c>
      <c r="P30" s="78">
        <v>0</v>
      </c>
      <c r="Q30" s="79" t="s">
        <v>38</v>
      </c>
      <c r="R30" s="79" t="s">
        <v>38</v>
      </c>
      <c r="S30" s="80" t="s">
        <v>38</v>
      </c>
      <c r="T30" s="79"/>
      <c r="U30" s="81"/>
      <c r="V30" s="586"/>
      <c r="W30" s="83" t="s">
        <v>30</v>
      </c>
      <c r="X30" s="48">
        <v>500</v>
      </c>
      <c r="Y30" s="78">
        <v>0</v>
      </c>
      <c r="Z30" s="78">
        <v>0</v>
      </c>
      <c r="AA30" s="79" t="s">
        <v>38</v>
      </c>
      <c r="AB30" s="79" t="s">
        <v>38</v>
      </c>
      <c r="AC30" s="80" t="s">
        <v>38</v>
      </c>
      <c r="AD30" s="558"/>
      <c r="AE30" s="586"/>
      <c r="AF30" s="83" t="s">
        <v>30</v>
      </c>
      <c r="AG30" s="78">
        <v>1000</v>
      </c>
      <c r="AH30" s="78"/>
      <c r="AI30" s="78"/>
      <c r="AJ30" s="79"/>
      <c r="AK30" s="79"/>
      <c r="AL30" s="80"/>
      <c r="AM30" s="181"/>
      <c r="AN30" s="182"/>
    </row>
    <row r="31" spans="1:40" ht="21" x14ac:dyDescent="0.25">
      <c r="A31" s="88"/>
      <c r="B31" s="905"/>
      <c r="C31" s="89"/>
      <c r="D31" s="90">
        <f>SUM(D19:D30)</f>
        <v>11500</v>
      </c>
      <c r="E31" s="90">
        <f>SUM(E19:E30)</f>
        <v>10</v>
      </c>
      <c r="F31" s="90">
        <f>SUM(F19:F30)</f>
        <v>11500</v>
      </c>
      <c r="G31" s="91"/>
      <c r="H31" s="91"/>
      <c r="I31" s="92"/>
      <c r="J31" s="91"/>
      <c r="K31" s="93"/>
      <c r="L31" s="587"/>
      <c r="M31" s="89"/>
      <c r="N31" s="90">
        <f>SUM(N18:N30)</f>
        <v>23000</v>
      </c>
      <c r="O31" s="90">
        <f>SUM(O18:O30)</f>
        <v>10</v>
      </c>
      <c r="P31" s="90">
        <f>SUM(P18:P30)</f>
        <v>23000</v>
      </c>
      <c r="Q31" s="91"/>
      <c r="R31" s="91"/>
      <c r="S31" s="91"/>
      <c r="T31" s="91"/>
      <c r="U31" s="93"/>
      <c r="V31" s="587"/>
      <c r="W31" s="89"/>
      <c r="X31" s="90">
        <f>SUM(X18:X30)</f>
        <v>34500</v>
      </c>
      <c r="Y31" s="90">
        <f>SUM(Y18:Y30)</f>
        <v>10</v>
      </c>
      <c r="Z31" s="90">
        <f>SUM(Z18:Z30)</f>
        <v>34500</v>
      </c>
      <c r="AA31" s="91"/>
      <c r="AB31" s="91"/>
      <c r="AC31" s="91"/>
      <c r="AD31" s="91"/>
      <c r="AE31" s="587"/>
      <c r="AF31" s="89"/>
      <c r="AG31" s="90">
        <f>SUM(AG18:AG30)</f>
        <v>46500</v>
      </c>
      <c r="AH31" s="90">
        <f>SUM(AH18:AH30)</f>
        <v>20</v>
      </c>
      <c r="AI31" s="90">
        <f>SUM(AI18:AI30)</f>
        <v>49500</v>
      </c>
      <c r="AJ31" s="91"/>
      <c r="AK31" s="91"/>
      <c r="AL31" s="91"/>
      <c r="AM31" s="90"/>
      <c r="AN31" s="91"/>
    </row>
    <row r="32" spans="1:40" x14ac:dyDescent="0.25">
      <c r="B32" s="106"/>
      <c r="C32" s="65"/>
      <c r="D32" s="66"/>
      <c r="E32" s="66"/>
      <c r="F32" s="66"/>
      <c r="G32" s="67"/>
      <c r="H32" s="67"/>
      <c r="I32" s="68"/>
      <c r="J32" s="67"/>
      <c r="K32" s="67"/>
      <c r="L32" s="588"/>
      <c r="M32" s="67"/>
      <c r="N32" s="66"/>
      <c r="O32" s="66"/>
      <c r="P32" s="66"/>
      <c r="Q32" s="67"/>
      <c r="R32" s="67"/>
      <c r="S32" s="67"/>
      <c r="T32" s="67"/>
      <c r="U32" s="67"/>
      <c r="V32" s="588"/>
      <c r="W32" s="67"/>
      <c r="X32" s="66"/>
      <c r="Y32" s="66"/>
      <c r="Z32" s="66"/>
      <c r="AA32" s="67"/>
      <c r="AB32" s="67"/>
      <c r="AC32" s="67"/>
      <c r="AD32" s="67"/>
      <c r="AE32" s="588"/>
      <c r="AF32" s="67"/>
      <c r="AG32" s="66"/>
      <c r="AH32" s="66"/>
      <c r="AI32" s="66"/>
      <c r="AJ32" s="67"/>
      <c r="AK32" s="67"/>
      <c r="AL32" s="67"/>
      <c r="AM32" s="777"/>
      <c r="AN32" s="123"/>
    </row>
    <row r="33" spans="1:40" ht="21" x14ac:dyDescent="0.25">
      <c r="B33" s="107"/>
      <c r="C33" s="70"/>
      <c r="D33" s="71"/>
      <c r="E33" s="72"/>
      <c r="F33" s="73"/>
      <c r="G33" s="72"/>
      <c r="H33" s="73"/>
      <c r="I33" s="73"/>
      <c r="J33" s="73"/>
      <c r="K33" s="74"/>
      <c r="L33" s="584"/>
      <c r="M33" s="75" t="s">
        <v>42</v>
      </c>
      <c r="N33" s="76">
        <f>D46</f>
        <v>12000</v>
      </c>
      <c r="O33" s="76">
        <f>E46</f>
        <v>320</v>
      </c>
      <c r="P33" s="76">
        <f>F46</f>
        <v>10000</v>
      </c>
      <c r="Q33" s="72"/>
      <c r="R33" s="73"/>
      <c r="S33" s="73"/>
      <c r="T33" s="73"/>
      <c r="U33" s="74"/>
      <c r="V33" s="584"/>
      <c r="W33" s="75" t="s">
        <v>42</v>
      </c>
      <c r="X33" s="76">
        <f>N46</f>
        <v>24000</v>
      </c>
      <c r="Y33" s="76">
        <f>O46</f>
        <v>400</v>
      </c>
      <c r="Z33" s="76">
        <f>P46</f>
        <v>24000</v>
      </c>
      <c r="AA33" s="72"/>
      <c r="AB33" s="73"/>
      <c r="AC33" s="73"/>
      <c r="AD33" s="73"/>
      <c r="AE33" s="584"/>
      <c r="AF33" s="75" t="s">
        <v>42</v>
      </c>
      <c r="AG33" s="76">
        <f>X46</f>
        <v>36000</v>
      </c>
      <c r="AH33" s="76">
        <f>Y46</f>
        <v>430</v>
      </c>
      <c r="AI33" s="76">
        <f>Z46</f>
        <v>36410</v>
      </c>
      <c r="AJ33" s="72"/>
      <c r="AK33" s="73"/>
      <c r="AL33" s="73"/>
      <c r="AM33" s="776" t="s">
        <v>221</v>
      </c>
      <c r="AN33" s="183" t="s">
        <v>36</v>
      </c>
    </row>
    <row r="34" spans="1:40" x14ac:dyDescent="0.25">
      <c r="A34" s="97" t="s">
        <v>159</v>
      </c>
      <c r="B34" s="105">
        <v>83</v>
      </c>
      <c r="C34" s="77" t="s">
        <v>19</v>
      </c>
      <c r="D34" s="78">
        <v>1000</v>
      </c>
      <c r="E34" s="78">
        <v>10</v>
      </c>
      <c r="F34" s="78">
        <v>1000</v>
      </c>
      <c r="G34" s="79" t="s">
        <v>38</v>
      </c>
      <c r="H34" s="79">
        <v>82</v>
      </c>
      <c r="I34" s="47">
        <v>43862</v>
      </c>
      <c r="J34" s="79"/>
      <c r="K34" s="81"/>
      <c r="L34" s="585"/>
      <c r="M34" s="77" t="s">
        <v>19</v>
      </c>
      <c r="N34" s="78">
        <v>1000</v>
      </c>
      <c r="O34" s="78">
        <v>0</v>
      </c>
      <c r="P34" s="78">
        <v>3000</v>
      </c>
      <c r="Q34" s="79" t="s">
        <v>38</v>
      </c>
      <c r="R34" s="79">
        <v>761</v>
      </c>
      <c r="S34" s="80">
        <v>44217</v>
      </c>
      <c r="T34" s="79"/>
      <c r="U34" s="81"/>
      <c r="V34" s="585"/>
      <c r="W34" s="77" t="s">
        <v>19</v>
      </c>
      <c r="X34" s="78">
        <v>1000</v>
      </c>
      <c r="Y34" s="78">
        <v>0</v>
      </c>
      <c r="Z34" s="78">
        <v>2000</v>
      </c>
      <c r="AA34" s="79" t="s">
        <v>38</v>
      </c>
      <c r="AB34" s="79">
        <v>1662</v>
      </c>
      <c r="AC34" s="80">
        <v>44562</v>
      </c>
      <c r="AD34" s="651"/>
      <c r="AE34" s="585"/>
      <c r="AF34" s="77" t="s">
        <v>19</v>
      </c>
      <c r="AG34" s="78">
        <v>1000</v>
      </c>
      <c r="AH34" s="78"/>
      <c r="AI34" s="78">
        <v>3000</v>
      </c>
      <c r="AJ34" s="79" t="s">
        <v>50</v>
      </c>
      <c r="AK34" s="79">
        <v>3336</v>
      </c>
      <c r="AL34" s="80">
        <v>44952</v>
      </c>
      <c r="AM34" s="177">
        <f>AG46+AH46-AI46</f>
        <v>-290</v>
      </c>
      <c r="AN34" s="178" t="s">
        <v>979</v>
      </c>
    </row>
    <row r="35" spans="1:40" ht="21" customHeight="1" x14ac:dyDescent="0.25">
      <c r="A35" s="82"/>
      <c r="B35" s="904" t="s">
        <v>163</v>
      </c>
      <c r="C35" s="77" t="s">
        <v>20</v>
      </c>
      <c r="D35" s="78">
        <v>1000</v>
      </c>
      <c r="E35" s="78">
        <v>0</v>
      </c>
      <c r="F35" s="78">
        <v>1000</v>
      </c>
      <c r="G35" s="79" t="s">
        <v>38</v>
      </c>
      <c r="H35" s="79">
        <v>103</v>
      </c>
      <c r="I35" s="80">
        <v>43889</v>
      </c>
      <c r="J35" s="79"/>
      <c r="K35" s="81"/>
      <c r="L35" s="585"/>
      <c r="M35" s="77" t="s">
        <v>20</v>
      </c>
      <c r="N35" s="78">
        <v>1000</v>
      </c>
      <c r="O35" s="78">
        <v>10</v>
      </c>
      <c r="P35" s="78">
        <v>0</v>
      </c>
      <c r="Q35" s="79" t="s">
        <v>38</v>
      </c>
      <c r="R35" s="79" t="s">
        <v>38</v>
      </c>
      <c r="S35" s="80" t="s">
        <v>38</v>
      </c>
      <c r="T35" s="79"/>
      <c r="U35" s="81"/>
      <c r="V35" s="585"/>
      <c r="W35" s="77" t="s">
        <v>20</v>
      </c>
      <c r="X35" s="78">
        <v>1000</v>
      </c>
      <c r="Y35" s="78">
        <v>0</v>
      </c>
      <c r="Z35" s="78">
        <v>0</v>
      </c>
      <c r="AA35" s="79" t="s">
        <v>38</v>
      </c>
      <c r="AB35" s="79" t="s">
        <v>38</v>
      </c>
      <c r="AC35" s="80" t="s">
        <v>38</v>
      </c>
      <c r="AD35" s="558"/>
      <c r="AE35" s="585"/>
      <c r="AF35" s="77" t="s">
        <v>20</v>
      </c>
      <c r="AG35" s="78">
        <v>1000</v>
      </c>
      <c r="AH35" s="78"/>
      <c r="AI35" s="78"/>
      <c r="AJ35" s="79"/>
      <c r="AK35" s="79"/>
      <c r="AL35" s="80"/>
      <c r="AM35" s="180"/>
      <c r="AN35" s="179"/>
    </row>
    <row r="36" spans="1:40" x14ac:dyDescent="0.25">
      <c r="A36" s="82"/>
      <c r="B36" s="904"/>
      <c r="C36" s="77" t="s">
        <v>21</v>
      </c>
      <c r="D36" s="78">
        <v>1000</v>
      </c>
      <c r="E36" s="78">
        <f t="shared" ref="E36:E41" si="0">E37+10</f>
        <v>70</v>
      </c>
      <c r="F36" s="78">
        <v>0</v>
      </c>
      <c r="G36" s="79" t="s">
        <v>38</v>
      </c>
      <c r="H36" s="79" t="s">
        <v>38</v>
      </c>
      <c r="I36" s="80" t="s">
        <v>38</v>
      </c>
      <c r="J36" s="79"/>
      <c r="K36" s="81"/>
      <c r="L36" s="585"/>
      <c r="M36" s="77" t="s">
        <v>21</v>
      </c>
      <c r="N36" s="78">
        <v>1000</v>
      </c>
      <c r="O36" s="78">
        <v>0</v>
      </c>
      <c r="P36" s="78">
        <v>2000</v>
      </c>
      <c r="Q36" s="79" t="s">
        <v>38</v>
      </c>
      <c r="R36" s="79">
        <v>903</v>
      </c>
      <c r="S36" s="80">
        <v>44279</v>
      </c>
      <c r="T36" s="79"/>
      <c r="U36" s="81"/>
      <c r="V36" s="585"/>
      <c r="W36" s="77" t="s">
        <v>21</v>
      </c>
      <c r="X36" s="78">
        <v>1000</v>
      </c>
      <c r="Y36" s="78">
        <v>0</v>
      </c>
      <c r="Z36" s="78">
        <v>1000</v>
      </c>
      <c r="AA36" s="79" t="s">
        <v>38</v>
      </c>
      <c r="AB36" s="79">
        <v>2190</v>
      </c>
      <c r="AC36" s="80">
        <v>44651</v>
      </c>
      <c r="AD36" s="558"/>
      <c r="AE36" s="585"/>
      <c r="AF36" s="77" t="s">
        <v>21</v>
      </c>
      <c r="AG36" s="78">
        <v>1000</v>
      </c>
      <c r="AH36" s="78"/>
      <c r="AI36" s="78"/>
      <c r="AJ36" s="79"/>
      <c r="AK36" s="79"/>
      <c r="AL36" s="80"/>
      <c r="AM36" s="180"/>
      <c r="AN36" s="179" t="s">
        <v>846</v>
      </c>
    </row>
    <row r="37" spans="1:40" x14ac:dyDescent="0.25">
      <c r="A37" s="82"/>
      <c r="B37" s="904"/>
      <c r="C37" s="77" t="s">
        <v>22</v>
      </c>
      <c r="D37" s="78">
        <v>1000</v>
      </c>
      <c r="E37" s="78">
        <f t="shared" si="0"/>
        <v>60</v>
      </c>
      <c r="F37" s="78">
        <v>0</v>
      </c>
      <c r="G37" s="79" t="s">
        <v>38</v>
      </c>
      <c r="H37" s="79" t="s">
        <v>38</v>
      </c>
      <c r="I37" s="80" t="s">
        <v>38</v>
      </c>
      <c r="J37" s="79"/>
      <c r="K37" s="81"/>
      <c r="L37" s="585"/>
      <c r="M37" s="77" t="s">
        <v>22</v>
      </c>
      <c r="N37" s="78">
        <v>1000</v>
      </c>
      <c r="O37" s="78">
        <f>O38+10</f>
        <v>30</v>
      </c>
      <c r="P37" s="78">
        <v>0</v>
      </c>
      <c r="Q37" s="79" t="s">
        <v>38</v>
      </c>
      <c r="R37" s="79" t="s">
        <v>38</v>
      </c>
      <c r="S37" s="80" t="s">
        <v>38</v>
      </c>
      <c r="T37" s="79"/>
      <c r="U37" s="81"/>
      <c r="V37" s="585"/>
      <c r="W37" s="77" t="s">
        <v>22</v>
      </c>
      <c r="X37" s="78">
        <v>1000</v>
      </c>
      <c r="Y37" s="78">
        <v>10</v>
      </c>
      <c r="Z37" s="78">
        <v>0</v>
      </c>
      <c r="AA37" s="79" t="s">
        <v>38</v>
      </c>
      <c r="AB37" s="79" t="s">
        <v>38</v>
      </c>
      <c r="AC37" s="80" t="s">
        <v>38</v>
      </c>
      <c r="AD37" s="558"/>
      <c r="AE37" s="585"/>
      <c r="AF37" s="77" t="s">
        <v>22</v>
      </c>
      <c r="AG37" s="78">
        <v>1000</v>
      </c>
      <c r="AH37" s="78"/>
      <c r="AI37" s="78">
        <v>3000</v>
      </c>
      <c r="AJ37" s="79" t="s">
        <v>50</v>
      </c>
      <c r="AK37" s="79">
        <v>3693</v>
      </c>
      <c r="AL37" s="80">
        <v>45043</v>
      </c>
      <c r="AM37" s="180"/>
      <c r="AN37" s="179"/>
    </row>
    <row r="38" spans="1:40" x14ac:dyDescent="0.25">
      <c r="A38" s="82"/>
      <c r="B38" s="904"/>
      <c r="C38" s="77" t="s">
        <v>23</v>
      </c>
      <c r="D38" s="78">
        <v>1000</v>
      </c>
      <c r="E38" s="78">
        <f t="shared" si="0"/>
        <v>50</v>
      </c>
      <c r="F38" s="78">
        <v>0</v>
      </c>
      <c r="G38" s="79" t="s">
        <v>38</v>
      </c>
      <c r="H38" s="79" t="s">
        <v>38</v>
      </c>
      <c r="I38" s="80" t="s">
        <v>38</v>
      </c>
      <c r="J38" s="79"/>
      <c r="K38" s="81"/>
      <c r="L38" s="585"/>
      <c r="M38" s="77" t="s">
        <v>23</v>
      </c>
      <c r="N38" s="78">
        <v>1000</v>
      </c>
      <c r="O38" s="78">
        <f>O39+10</f>
        <v>20</v>
      </c>
      <c r="P38" s="78">
        <v>0</v>
      </c>
      <c r="Q38" s="79" t="s">
        <v>38</v>
      </c>
      <c r="R38" s="79" t="s">
        <v>38</v>
      </c>
      <c r="S38" s="80" t="s">
        <v>38</v>
      </c>
      <c r="T38" s="79"/>
      <c r="U38" s="81"/>
      <c r="V38" s="585"/>
      <c r="W38" s="77" t="s">
        <v>23</v>
      </c>
      <c r="X38" s="78">
        <v>1000</v>
      </c>
      <c r="Y38" s="78">
        <v>0</v>
      </c>
      <c r="Z38" s="78">
        <v>2000</v>
      </c>
      <c r="AA38" s="79" t="s">
        <v>38</v>
      </c>
      <c r="AB38" s="79">
        <v>2285</v>
      </c>
      <c r="AC38" s="80">
        <v>44682</v>
      </c>
      <c r="AD38" s="558"/>
      <c r="AE38" s="585"/>
      <c r="AF38" s="77" t="s">
        <v>23</v>
      </c>
      <c r="AG38" s="78">
        <v>1000</v>
      </c>
      <c r="AH38" s="78"/>
      <c r="AI38" s="78"/>
      <c r="AJ38" s="79"/>
      <c r="AK38" s="79"/>
      <c r="AL38" s="80"/>
      <c r="AM38" s="180"/>
      <c r="AN38" s="179"/>
    </row>
    <row r="39" spans="1:40" x14ac:dyDescent="0.25">
      <c r="A39" s="82"/>
      <c r="B39" s="904"/>
      <c r="C39" s="77" t="s">
        <v>24</v>
      </c>
      <c r="D39" s="78">
        <v>1000</v>
      </c>
      <c r="E39" s="78">
        <f t="shared" si="0"/>
        <v>40</v>
      </c>
      <c r="F39" s="78">
        <v>0</v>
      </c>
      <c r="G39" s="79" t="s">
        <v>38</v>
      </c>
      <c r="H39" s="79" t="s">
        <v>38</v>
      </c>
      <c r="I39" s="80" t="s">
        <v>38</v>
      </c>
      <c r="J39" s="79"/>
      <c r="K39" s="81"/>
      <c r="L39" s="585"/>
      <c r="M39" s="77" t="s">
        <v>24</v>
      </c>
      <c r="N39" s="78">
        <v>1000</v>
      </c>
      <c r="O39" s="78">
        <f>O40+10</f>
        <v>10</v>
      </c>
      <c r="P39" s="78">
        <v>0</v>
      </c>
      <c r="Q39" s="79" t="s">
        <v>38</v>
      </c>
      <c r="R39" s="79" t="s">
        <v>38</v>
      </c>
      <c r="S39" s="80" t="s">
        <v>38</v>
      </c>
      <c r="T39" s="79"/>
      <c r="U39" s="81"/>
      <c r="V39" s="585"/>
      <c r="W39" s="77" t="s">
        <v>24</v>
      </c>
      <c r="X39" s="78">
        <v>1000</v>
      </c>
      <c r="Y39" s="78">
        <v>0</v>
      </c>
      <c r="Z39" s="78">
        <v>1000</v>
      </c>
      <c r="AA39" s="79" t="s">
        <v>233</v>
      </c>
      <c r="AB39" s="79">
        <v>2429</v>
      </c>
      <c r="AC39" s="80">
        <v>44729</v>
      </c>
      <c r="AD39" s="558"/>
      <c r="AE39" s="585"/>
      <c r="AF39" s="77" t="s">
        <v>24</v>
      </c>
      <c r="AG39" s="78">
        <v>1000</v>
      </c>
      <c r="AH39" s="78"/>
      <c r="AI39" s="78"/>
      <c r="AJ39" s="79"/>
      <c r="AK39" s="79"/>
      <c r="AL39" s="80"/>
      <c r="AM39" s="180"/>
      <c r="AN39" s="179"/>
    </row>
    <row r="40" spans="1:40" x14ac:dyDescent="0.25">
      <c r="A40" s="82"/>
      <c r="B40" s="904"/>
      <c r="C40" s="77" t="s">
        <v>25</v>
      </c>
      <c r="D40" s="78">
        <v>1000</v>
      </c>
      <c r="E40" s="78">
        <f t="shared" si="0"/>
        <v>30</v>
      </c>
      <c r="F40" s="78">
        <v>0</v>
      </c>
      <c r="G40" s="79" t="s">
        <v>38</v>
      </c>
      <c r="H40" s="79" t="s">
        <v>38</v>
      </c>
      <c r="I40" s="80" t="s">
        <v>38</v>
      </c>
      <c r="J40" s="79"/>
      <c r="K40" s="81"/>
      <c r="L40" s="585"/>
      <c r="M40" s="77" t="s">
        <v>25</v>
      </c>
      <c r="N40" s="78">
        <v>1000</v>
      </c>
      <c r="O40" s="78">
        <v>0</v>
      </c>
      <c r="P40" s="78">
        <v>4000</v>
      </c>
      <c r="Q40" s="79" t="s">
        <v>38</v>
      </c>
      <c r="R40" s="79">
        <v>1063</v>
      </c>
      <c r="S40" s="80">
        <v>44405</v>
      </c>
      <c r="T40" s="79"/>
      <c r="U40" s="81"/>
      <c r="V40" s="585"/>
      <c r="W40" s="77" t="s">
        <v>25</v>
      </c>
      <c r="X40" s="78">
        <v>1000</v>
      </c>
      <c r="Y40" s="78">
        <v>0</v>
      </c>
      <c r="Z40" s="78">
        <v>1000</v>
      </c>
      <c r="AA40" s="79" t="s">
        <v>47</v>
      </c>
      <c r="AB40" s="79">
        <v>2560</v>
      </c>
      <c r="AC40" s="80">
        <v>44772</v>
      </c>
      <c r="AD40" s="558"/>
      <c r="AE40" s="585"/>
      <c r="AF40" s="77" t="s">
        <v>25</v>
      </c>
      <c r="AG40" s="78">
        <v>1000</v>
      </c>
      <c r="AH40" s="78"/>
      <c r="AI40" s="78">
        <v>3310</v>
      </c>
      <c r="AJ40" s="79" t="s">
        <v>47</v>
      </c>
      <c r="AK40" s="79">
        <v>4013</v>
      </c>
      <c r="AL40" s="80">
        <v>45134</v>
      </c>
      <c r="AM40" s="180"/>
      <c r="AN40" s="179"/>
    </row>
    <row r="41" spans="1:40" x14ac:dyDescent="0.25">
      <c r="A41" s="82"/>
      <c r="B41" s="904"/>
      <c r="C41" s="77" t="s">
        <v>26</v>
      </c>
      <c r="D41" s="78">
        <v>1000</v>
      </c>
      <c r="E41" s="78">
        <f t="shared" si="0"/>
        <v>20</v>
      </c>
      <c r="F41" s="78">
        <v>0</v>
      </c>
      <c r="G41" s="79" t="s">
        <v>38</v>
      </c>
      <c r="H41" s="79" t="s">
        <v>38</v>
      </c>
      <c r="I41" s="80" t="s">
        <v>38</v>
      </c>
      <c r="J41" s="79"/>
      <c r="K41" s="81"/>
      <c r="L41" s="585"/>
      <c r="M41" s="77" t="s">
        <v>26</v>
      </c>
      <c r="N41" s="78">
        <v>1000</v>
      </c>
      <c r="O41" s="78">
        <v>10</v>
      </c>
      <c r="P41" s="78">
        <v>0</v>
      </c>
      <c r="Q41" s="79" t="s">
        <v>38</v>
      </c>
      <c r="R41" s="79" t="s">
        <v>38</v>
      </c>
      <c r="S41" s="80" t="s">
        <v>38</v>
      </c>
      <c r="T41" s="79"/>
      <c r="U41" s="81"/>
      <c r="V41" s="585"/>
      <c r="W41" s="77" t="s">
        <v>26</v>
      </c>
      <c r="X41" s="78">
        <v>1000</v>
      </c>
      <c r="Y41" s="78">
        <v>0</v>
      </c>
      <c r="Z41" s="78">
        <v>1000</v>
      </c>
      <c r="AA41" s="79" t="s">
        <v>47</v>
      </c>
      <c r="AB41" s="79">
        <v>2634</v>
      </c>
      <c r="AC41" s="80">
        <v>44785</v>
      </c>
      <c r="AD41" s="558"/>
      <c r="AE41" s="585"/>
      <c r="AF41" s="77" t="s">
        <v>26</v>
      </c>
      <c r="AG41" s="78">
        <v>1000</v>
      </c>
      <c r="AH41" s="78"/>
      <c r="AI41" s="78"/>
      <c r="AJ41" s="79"/>
      <c r="AK41" s="79"/>
      <c r="AL41" s="80"/>
      <c r="AM41" s="180"/>
      <c r="AN41" s="179"/>
    </row>
    <row r="42" spans="1:40" x14ac:dyDescent="0.25">
      <c r="A42" s="82"/>
      <c r="B42" s="904"/>
      <c r="C42" s="77" t="s">
        <v>27</v>
      </c>
      <c r="D42" s="78">
        <v>1000</v>
      </c>
      <c r="E42" s="78">
        <v>10</v>
      </c>
      <c r="F42" s="78">
        <v>7000</v>
      </c>
      <c r="G42" s="79" t="s">
        <v>38</v>
      </c>
      <c r="H42" s="79">
        <v>510</v>
      </c>
      <c r="I42" s="47">
        <v>44107</v>
      </c>
      <c r="J42" s="79"/>
      <c r="K42" s="81"/>
      <c r="L42" s="585"/>
      <c r="M42" s="77" t="s">
        <v>27</v>
      </c>
      <c r="N42" s="78">
        <v>1000</v>
      </c>
      <c r="O42" s="78">
        <v>0</v>
      </c>
      <c r="P42" s="78">
        <v>2000</v>
      </c>
      <c r="Q42" s="79" t="s">
        <v>38</v>
      </c>
      <c r="R42" s="79">
        <v>1283</v>
      </c>
      <c r="S42" s="80">
        <v>44448</v>
      </c>
      <c r="T42" s="79"/>
      <c r="U42" s="81"/>
      <c r="V42" s="585"/>
      <c r="W42" s="77" t="s">
        <v>27</v>
      </c>
      <c r="X42" s="78">
        <v>1000</v>
      </c>
      <c r="Y42" s="87">
        <v>10</v>
      </c>
      <c r="Z42" s="78">
        <v>1000</v>
      </c>
      <c r="AA42" s="79" t="s">
        <v>47</v>
      </c>
      <c r="AB42" s="79">
        <v>2880</v>
      </c>
      <c r="AC42" s="80">
        <v>44835</v>
      </c>
      <c r="AD42" s="558"/>
      <c r="AE42" s="585"/>
      <c r="AF42" s="77" t="s">
        <v>27</v>
      </c>
      <c r="AG42" s="78">
        <v>1000</v>
      </c>
      <c r="AH42" s="87"/>
      <c r="AI42" s="78"/>
      <c r="AJ42" s="79"/>
      <c r="AK42" s="79"/>
      <c r="AL42" s="80"/>
      <c r="AM42" s="180"/>
      <c r="AN42" s="179"/>
    </row>
    <row r="43" spans="1:40" x14ac:dyDescent="0.25">
      <c r="A43" s="82"/>
      <c r="B43" s="904"/>
      <c r="C43" s="77" t="s">
        <v>28</v>
      </c>
      <c r="D43" s="78">
        <v>1000</v>
      </c>
      <c r="E43" s="78">
        <v>0</v>
      </c>
      <c r="F43" s="78">
        <v>1000</v>
      </c>
      <c r="G43" s="79" t="s">
        <v>38</v>
      </c>
      <c r="H43" s="79">
        <v>597</v>
      </c>
      <c r="I43" s="80">
        <v>44130</v>
      </c>
      <c r="J43" s="79"/>
      <c r="K43" s="81"/>
      <c r="L43" s="585"/>
      <c r="M43" s="77" t="s">
        <v>28</v>
      </c>
      <c r="N43" s="78">
        <v>1000</v>
      </c>
      <c r="O43" s="78">
        <v>0</v>
      </c>
      <c r="P43" s="78">
        <v>1000</v>
      </c>
      <c r="Q43" s="79" t="s">
        <v>38</v>
      </c>
      <c r="R43" s="79">
        <v>1352</v>
      </c>
      <c r="S43" s="80">
        <v>44479</v>
      </c>
      <c r="T43" s="79"/>
      <c r="U43" s="81"/>
      <c r="V43" s="585"/>
      <c r="W43" s="77" t="s">
        <v>28</v>
      </c>
      <c r="X43" s="78">
        <v>1000</v>
      </c>
      <c r="Y43" s="78">
        <v>10</v>
      </c>
      <c r="Z43" s="78">
        <v>0</v>
      </c>
      <c r="AA43" s="79" t="s">
        <v>38</v>
      </c>
      <c r="AB43" s="79" t="s">
        <v>38</v>
      </c>
      <c r="AC43" s="80" t="s">
        <v>38</v>
      </c>
      <c r="AD43" s="558"/>
      <c r="AE43" s="585"/>
      <c r="AF43" s="77" t="s">
        <v>28</v>
      </c>
      <c r="AG43" s="78"/>
      <c r="AH43" s="78"/>
      <c r="AI43" s="78"/>
      <c r="AJ43" s="79"/>
      <c r="AK43" s="79"/>
      <c r="AL43" s="80"/>
      <c r="AM43" s="180"/>
      <c r="AN43" s="179"/>
    </row>
    <row r="44" spans="1:40" x14ac:dyDescent="0.25">
      <c r="A44" s="82"/>
      <c r="B44" s="904"/>
      <c r="C44" s="77" t="s">
        <v>29</v>
      </c>
      <c r="D44" s="78">
        <v>1000</v>
      </c>
      <c r="E44" s="78">
        <f>E45+10</f>
        <v>20</v>
      </c>
      <c r="F44" s="78">
        <v>0</v>
      </c>
      <c r="G44" s="79" t="s">
        <v>38</v>
      </c>
      <c r="H44" s="79">
        <v>761</v>
      </c>
      <c r="I44" s="80" t="s">
        <v>38</v>
      </c>
      <c r="J44" s="79"/>
      <c r="K44" s="81"/>
      <c r="L44" s="585"/>
      <c r="M44" s="77" t="s">
        <v>29</v>
      </c>
      <c r="N44" s="78">
        <v>1000</v>
      </c>
      <c r="O44" s="78">
        <v>0</v>
      </c>
      <c r="P44" s="78">
        <v>2000</v>
      </c>
      <c r="Q44" s="79" t="s">
        <v>38</v>
      </c>
      <c r="R44" s="79">
        <v>1525</v>
      </c>
      <c r="S44" s="80">
        <v>44507</v>
      </c>
      <c r="T44" s="79"/>
      <c r="U44" s="81"/>
      <c r="V44" s="585"/>
      <c r="W44" s="77" t="s">
        <v>29</v>
      </c>
      <c r="X44" s="78">
        <v>1000</v>
      </c>
      <c r="Y44" s="78">
        <v>0</v>
      </c>
      <c r="Z44" s="78">
        <v>3410</v>
      </c>
      <c r="AA44" s="79" t="s">
        <v>47</v>
      </c>
      <c r="AB44" s="79">
        <v>3064</v>
      </c>
      <c r="AC44" s="80">
        <v>44895</v>
      </c>
      <c r="AD44" s="558"/>
      <c r="AE44" s="585"/>
      <c r="AF44" s="77" t="s">
        <v>29</v>
      </c>
      <c r="AG44" s="78"/>
      <c r="AH44" s="78"/>
      <c r="AI44" s="78"/>
      <c r="AJ44" s="79"/>
      <c r="AK44" s="79"/>
      <c r="AL44" s="80"/>
      <c r="AM44" s="180"/>
      <c r="AN44" s="179"/>
    </row>
    <row r="45" spans="1:40" x14ac:dyDescent="0.25">
      <c r="A45" s="82"/>
      <c r="B45" s="904"/>
      <c r="C45" s="83" t="s">
        <v>30</v>
      </c>
      <c r="D45" s="84">
        <v>1000</v>
      </c>
      <c r="E45" s="78">
        <v>10</v>
      </c>
      <c r="F45" s="78">
        <v>0</v>
      </c>
      <c r="G45" s="79" t="s">
        <v>38</v>
      </c>
      <c r="H45" s="79">
        <v>761</v>
      </c>
      <c r="I45" s="80" t="s">
        <v>38</v>
      </c>
      <c r="J45" s="85"/>
      <c r="K45" s="86"/>
      <c r="L45" s="586"/>
      <c r="M45" s="83" t="s">
        <v>30</v>
      </c>
      <c r="N45" s="84">
        <v>1000</v>
      </c>
      <c r="O45" s="78">
        <v>0</v>
      </c>
      <c r="P45" s="78">
        <v>0</v>
      </c>
      <c r="Q45" s="79" t="s">
        <v>38</v>
      </c>
      <c r="R45" s="79" t="s">
        <v>38</v>
      </c>
      <c r="S45" s="80" t="s">
        <v>38</v>
      </c>
      <c r="T45" s="79"/>
      <c r="U45" s="81"/>
      <c r="V45" s="586"/>
      <c r="W45" s="83" t="s">
        <v>30</v>
      </c>
      <c r="X45" s="84">
        <v>1000</v>
      </c>
      <c r="Y45" s="78">
        <v>0</v>
      </c>
      <c r="Z45" s="78">
        <v>0</v>
      </c>
      <c r="AA45" s="79" t="s">
        <v>38</v>
      </c>
      <c r="AB45" s="79" t="s">
        <v>38</v>
      </c>
      <c r="AC45" s="80" t="s">
        <v>38</v>
      </c>
      <c r="AD45" s="558"/>
      <c r="AE45" s="586"/>
      <c r="AF45" s="83" t="s">
        <v>30</v>
      </c>
      <c r="AG45" s="84"/>
      <c r="AH45" s="78"/>
      <c r="AI45" s="78"/>
      <c r="AJ45" s="79"/>
      <c r="AK45" s="79"/>
      <c r="AL45" s="80"/>
      <c r="AM45" s="181"/>
      <c r="AN45" s="182"/>
    </row>
    <row r="46" spans="1:40" ht="21" x14ac:dyDescent="0.25">
      <c r="A46" s="88"/>
      <c r="B46" s="905"/>
      <c r="C46" s="89"/>
      <c r="D46" s="90">
        <f>SUM(D34:D45)</f>
        <v>12000</v>
      </c>
      <c r="E46" s="90">
        <f>SUM(E34:E45)</f>
        <v>320</v>
      </c>
      <c r="F46" s="90">
        <f>SUM(F34:F45)</f>
        <v>10000</v>
      </c>
      <c r="G46" s="91"/>
      <c r="H46" s="91"/>
      <c r="I46" s="92"/>
      <c r="J46" s="91"/>
      <c r="K46" s="93"/>
      <c r="L46" s="587"/>
      <c r="M46" s="89"/>
      <c r="N46" s="90">
        <f>SUM(N33:N45)</f>
        <v>24000</v>
      </c>
      <c r="O46" s="90">
        <f>SUM(O33:O45)</f>
        <v>400</v>
      </c>
      <c r="P46" s="90">
        <f>SUM(P33:P45)</f>
        <v>24000</v>
      </c>
      <c r="Q46" s="91"/>
      <c r="R46" s="91"/>
      <c r="S46" s="91"/>
      <c r="T46" s="91"/>
      <c r="U46" s="93"/>
      <c r="V46" s="587"/>
      <c r="W46" s="89"/>
      <c r="X46" s="90">
        <f>SUM(X33:X45)</f>
        <v>36000</v>
      </c>
      <c r="Y46" s="90">
        <f>SUM(Y33:Y45)</f>
        <v>430</v>
      </c>
      <c r="Z46" s="90">
        <f>SUM(Z33:Z45)</f>
        <v>36410</v>
      </c>
      <c r="AA46" s="91"/>
      <c r="AB46" s="91"/>
      <c r="AC46" s="91"/>
      <c r="AD46" s="91"/>
      <c r="AE46" s="587"/>
      <c r="AF46" s="89"/>
      <c r="AG46" s="90">
        <f>SUM(AG33:AG45)</f>
        <v>45000</v>
      </c>
      <c r="AH46" s="90">
        <f>SUM(AH33:AH45)</f>
        <v>430</v>
      </c>
      <c r="AI46" s="90">
        <f>SUM(AI33:AI45)</f>
        <v>45720</v>
      </c>
      <c r="AJ46" s="91"/>
      <c r="AK46" s="91"/>
      <c r="AL46" s="91"/>
      <c r="AM46" s="90"/>
      <c r="AN46" s="91"/>
    </row>
    <row r="47" spans="1:40" x14ac:dyDescent="0.25">
      <c r="B47" s="106"/>
      <c r="C47" s="65"/>
      <c r="D47" s="66"/>
      <c r="E47" s="66"/>
      <c r="F47" s="66"/>
      <c r="G47" s="67"/>
      <c r="H47" s="67"/>
      <c r="I47" s="68"/>
      <c r="J47" s="67"/>
      <c r="K47" s="67"/>
      <c r="L47" s="588"/>
      <c r="M47" s="67"/>
      <c r="N47" s="66"/>
      <c r="O47" s="66"/>
      <c r="P47" s="66"/>
      <c r="Q47" s="67"/>
      <c r="R47" s="67"/>
      <c r="S47" s="67"/>
      <c r="T47" s="67"/>
      <c r="U47" s="67"/>
      <c r="V47" s="588"/>
      <c r="W47" s="67"/>
      <c r="X47" s="66"/>
      <c r="Y47" s="66"/>
      <c r="Z47" s="66"/>
      <c r="AA47" s="67"/>
      <c r="AB47" s="67"/>
      <c r="AC47" s="67"/>
      <c r="AD47" s="67"/>
      <c r="AE47" s="588"/>
      <c r="AF47" s="67"/>
      <c r="AG47" s="66"/>
      <c r="AH47" s="66"/>
      <c r="AI47" s="66"/>
      <c r="AJ47" s="67"/>
      <c r="AK47" s="67"/>
      <c r="AL47" s="67"/>
      <c r="AM47" s="777"/>
      <c r="AN47" s="123"/>
    </row>
    <row r="48" spans="1:40" ht="21" x14ac:dyDescent="0.25">
      <c r="B48" s="107"/>
      <c r="C48" s="70"/>
      <c r="D48" s="71"/>
      <c r="E48" s="72"/>
      <c r="F48" s="73"/>
      <c r="G48" s="72"/>
      <c r="H48" s="73"/>
      <c r="I48" s="73"/>
      <c r="J48" s="73"/>
      <c r="K48" s="74"/>
      <c r="L48" s="584"/>
      <c r="M48" s="75" t="s">
        <v>42</v>
      </c>
      <c r="N48" s="76">
        <f>D61</f>
        <v>11500</v>
      </c>
      <c r="O48" s="76">
        <f>E61</f>
        <v>10</v>
      </c>
      <c r="P48" s="76">
        <f>F61</f>
        <v>11500</v>
      </c>
      <c r="Q48" s="72"/>
      <c r="R48" s="73"/>
      <c r="S48" s="73"/>
      <c r="T48" s="73"/>
      <c r="U48" s="74"/>
      <c r="V48" s="584"/>
      <c r="W48" s="75" t="s">
        <v>42</v>
      </c>
      <c r="X48" s="76">
        <f>N61</f>
        <v>23000</v>
      </c>
      <c r="Y48" s="76">
        <f>O61</f>
        <v>10</v>
      </c>
      <c r="Z48" s="76">
        <f>P61</f>
        <v>23000</v>
      </c>
      <c r="AA48" s="72"/>
      <c r="AB48" s="73"/>
      <c r="AC48" s="73"/>
      <c r="AD48" s="73"/>
      <c r="AE48" s="584"/>
      <c r="AF48" s="75" t="s">
        <v>42</v>
      </c>
      <c r="AG48" s="76">
        <f>X61</f>
        <v>34500</v>
      </c>
      <c r="AH48" s="76">
        <f>Y61</f>
        <v>10</v>
      </c>
      <c r="AI48" s="76">
        <f>Z61</f>
        <v>34500</v>
      </c>
      <c r="AJ48" s="72"/>
      <c r="AK48" s="73"/>
      <c r="AL48" s="73"/>
      <c r="AM48" s="776" t="s">
        <v>221</v>
      </c>
      <c r="AN48" s="183" t="s">
        <v>36</v>
      </c>
    </row>
    <row r="49" spans="1:40" ht="45" x14ac:dyDescent="0.25">
      <c r="A49" s="97" t="s">
        <v>159</v>
      </c>
      <c r="B49" s="105">
        <v>84</v>
      </c>
      <c r="C49" s="77" t="s">
        <v>19</v>
      </c>
      <c r="D49" s="78">
        <v>1000</v>
      </c>
      <c r="E49" s="78">
        <v>10</v>
      </c>
      <c r="F49" s="78">
        <v>0</v>
      </c>
      <c r="G49" s="79" t="s">
        <v>38</v>
      </c>
      <c r="H49" s="79" t="s">
        <v>38</v>
      </c>
      <c r="I49" s="80" t="s">
        <v>38</v>
      </c>
      <c r="J49" s="79"/>
      <c r="K49" s="81"/>
      <c r="L49" s="585"/>
      <c r="M49" s="77" t="s">
        <v>19</v>
      </c>
      <c r="N49" s="78">
        <v>1000</v>
      </c>
      <c r="O49" s="78"/>
      <c r="P49" s="78">
        <v>11500</v>
      </c>
      <c r="Q49" s="79" t="s">
        <v>38</v>
      </c>
      <c r="R49" s="79">
        <v>770</v>
      </c>
      <c r="S49" s="80">
        <v>44228</v>
      </c>
      <c r="T49" s="101" t="s">
        <v>982</v>
      </c>
      <c r="U49" s="81"/>
      <c r="V49" s="585"/>
      <c r="W49" s="77" t="s">
        <v>19</v>
      </c>
      <c r="X49" s="78">
        <v>1000</v>
      </c>
      <c r="Y49" s="78">
        <v>0</v>
      </c>
      <c r="Z49" s="78">
        <v>11500</v>
      </c>
      <c r="AA49" s="79" t="s">
        <v>44</v>
      </c>
      <c r="AB49" s="79">
        <v>1826</v>
      </c>
      <c r="AC49" s="80">
        <v>44570</v>
      </c>
      <c r="AD49" s="651"/>
      <c r="AE49" s="585"/>
      <c r="AF49" s="77" t="s">
        <v>19</v>
      </c>
      <c r="AG49" s="78">
        <v>1000</v>
      </c>
      <c r="AH49" s="78"/>
      <c r="AI49" s="78">
        <v>1000</v>
      </c>
      <c r="AJ49" s="79" t="s">
        <v>44</v>
      </c>
      <c r="AK49" s="79">
        <v>3199</v>
      </c>
      <c r="AL49" s="80">
        <v>44928</v>
      </c>
      <c r="AM49" s="198">
        <f>AG61+AH61-AI61</f>
        <v>0</v>
      </c>
      <c r="AN49" s="178" t="s">
        <v>1028</v>
      </c>
    </row>
    <row r="50" spans="1:40" ht="21" customHeight="1" x14ac:dyDescent="0.25">
      <c r="A50" s="82"/>
      <c r="B50" s="904" t="s">
        <v>290</v>
      </c>
      <c r="C50" s="77" t="s">
        <v>20</v>
      </c>
      <c r="D50" s="78">
        <v>1000</v>
      </c>
      <c r="E50" s="78">
        <v>0</v>
      </c>
      <c r="F50" s="78">
        <v>11500</v>
      </c>
      <c r="G50" s="79" t="s">
        <v>38</v>
      </c>
      <c r="H50" s="79">
        <v>29</v>
      </c>
      <c r="I50" s="80">
        <v>43866</v>
      </c>
      <c r="J50" s="79"/>
      <c r="K50" s="81"/>
      <c r="L50" s="585"/>
      <c r="M50" s="77" t="s">
        <v>20</v>
      </c>
      <c r="N50" s="78">
        <v>1000</v>
      </c>
      <c r="O50" s="78">
        <v>0</v>
      </c>
      <c r="P50" s="78"/>
      <c r="Q50" s="79"/>
      <c r="R50" s="79"/>
      <c r="S50" s="80"/>
      <c r="T50" s="79"/>
      <c r="U50" s="81"/>
      <c r="V50" s="585"/>
      <c r="W50" s="77" t="s">
        <v>20</v>
      </c>
      <c r="X50" s="78">
        <v>1000</v>
      </c>
      <c r="Y50" s="78">
        <v>0</v>
      </c>
      <c r="Z50" s="78">
        <v>0</v>
      </c>
      <c r="AA50" s="79" t="s">
        <v>38</v>
      </c>
      <c r="AB50" s="79" t="s">
        <v>38</v>
      </c>
      <c r="AC50" s="80" t="s">
        <v>38</v>
      </c>
      <c r="AD50" s="558"/>
      <c r="AE50" s="585"/>
      <c r="AF50" s="77" t="s">
        <v>20</v>
      </c>
      <c r="AG50" s="78">
        <v>1000</v>
      </c>
      <c r="AH50" s="78"/>
      <c r="AI50" s="78">
        <v>1000</v>
      </c>
      <c r="AJ50" s="79" t="s">
        <v>44</v>
      </c>
      <c r="AK50" s="79">
        <v>3418</v>
      </c>
      <c r="AL50" s="80">
        <v>44970</v>
      </c>
      <c r="AM50" s="180"/>
      <c r="AN50" s="179"/>
    </row>
    <row r="51" spans="1:40" x14ac:dyDescent="0.25">
      <c r="A51" s="82"/>
      <c r="B51" s="904"/>
      <c r="C51" s="77" t="s">
        <v>21</v>
      </c>
      <c r="D51" s="78">
        <v>1000</v>
      </c>
      <c r="E51" s="78">
        <v>0</v>
      </c>
      <c r="F51" s="78">
        <v>0</v>
      </c>
      <c r="G51" s="79" t="s">
        <v>38</v>
      </c>
      <c r="H51" s="79" t="s">
        <v>38</v>
      </c>
      <c r="I51" s="80" t="s">
        <v>38</v>
      </c>
      <c r="J51" s="79"/>
      <c r="K51" s="81"/>
      <c r="L51" s="585"/>
      <c r="M51" s="77" t="s">
        <v>21</v>
      </c>
      <c r="N51" s="78">
        <v>1000</v>
      </c>
      <c r="O51" s="78">
        <v>0</v>
      </c>
      <c r="P51" s="78">
        <v>0</v>
      </c>
      <c r="Q51" s="79" t="s">
        <v>38</v>
      </c>
      <c r="R51" s="79" t="s">
        <v>38</v>
      </c>
      <c r="S51" s="80" t="s">
        <v>38</v>
      </c>
      <c r="T51" s="79"/>
      <c r="U51" s="81"/>
      <c r="V51" s="585"/>
      <c r="W51" s="77" t="s">
        <v>21</v>
      </c>
      <c r="X51" s="78">
        <v>1000</v>
      </c>
      <c r="Y51" s="78">
        <v>0</v>
      </c>
      <c r="Z51" s="78">
        <v>0</v>
      </c>
      <c r="AA51" s="79" t="s">
        <v>38</v>
      </c>
      <c r="AB51" s="79" t="s">
        <v>38</v>
      </c>
      <c r="AC51" s="80" t="s">
        <v>38</v>
      </c>
      <c r="AD51" s="558"/>
      <c r="AE51" s="585"/>
      <c r="AF51" s="77" t="s">
        <v>21</v>
      </c>
      <c r="AG51" s="78">
        <v>1000</v>
      </c>
      <c r="AH51" s="78"/>
      <c r="AI51" s="78">
        <v>1000</v>
      </c>
      <c r="AJ51" s="79" t="s">
        <v>44</v>
      </c>
      <c r="AK51" s="79">
        <v>3558</v>
      </c>
      <c r="AL51" s="80">
        <v>45008</v>
      </c>
      <c r="AM51" s="180"/>
      <c r="AN51" s="179"/>
    </row>
    <row r="52" spans="1:40" x14ac:dyDescent="0.25">
      <c r="A52" s="82"/>
      <c r="B52" s="904"/>
      <c r="C52" s="77" t="s">
        <v>22</v>
      </c>
      <c r="D52" s="78">
        <v>1000</v>
      </c>
      <c r="E52" s="78">
        <v>0</v>
      </c>
      <c r="F52" s="78">
        <v>0</v>
      </c>
      <c r="G52" s="79" t="s">
        <v>38</v>
      </c>
      <c r="H52" s="79" t="s">
        <v>38</v>
      </c>
      <c r="I52" s="80" t="s">
        <v>38</v>
      </c>
      <c r="J52" s="79"/>
      <c r="K52" s="81"/>
      <c r="L52" s="585"/>
      <c r="M52" s="77" t="s">
        <v>22</v>
      </c>
      <c r="N52" s="78">
        <v>1000</v>
      </c>
      <c r="O52" s="78">
        <v>0</v>
      </c>
      <c r="P52" s="78">
        <v>0</v>
      </c>
      <c r="Q52" s="79" t="s">
        <v>38</v>
      </c>
      <c r="R52" s="79" t="s">
        <v>38</v>
      </c>
      <c r="S52" s="80" t="s">
        <v>38</v>
      </c>
      <c r="T52" s="79"/>
      <c r="U52" s="81"/>
      <c r="V52" s="585"/>
      <c r="W52" s="77" t="s">
        <v>22</v>
      </c>
      <c r="X52" s="78">
        <v>1000</v>
      </c>
      <c r="Y52" s="78">
        <v>0</v>
      </c>
      <c r="Z52" s="78">
        <v>0</v>
      </c>
      <c r="AA52" s="79" t="s">
        <v>38</v>
      </c>
      <c r="AB52" s="79" t="s">
        <v>38</v>
      </c>
      <c r="AC52" s="80" t="s">
        <v>38</v>
      </c>
      <c r="AD52" s="558"/>
      <c r="AE52" s="585"/>
      <c r="AF52" s="77" t="s">
        <v>22</v>
      </c>
      <c r="AG52" s="78">
        <v>1000</v>
      </c>
      <c r="AH52" s="78"/>
      <c r="AI52" s="78">
        <v>1000</v>
      </c>
      <c r="AJ52" s="79" t="s">
        <v>942</v>
      </c>
      <c r="AK52" s="79">
        <v>3676</v>
      </c>
      <c r="AL52" s="80">
        <v>45042</v>
      </c>
      <c r="AM52" s="180"/>
      <c r="AN52" s="179"/>
    </row>
    <row r="53" spans="1:40" x14ac:dyDescent="0.25">
      <c r="A53" s="82"/>
      <c r="B53" s="904"/>
      <c r="C53" s="77" t="s">
        <v>23</v>
      </c>
      <c r="D53" s="78">
        <v>1000</v>
      </c>
      <c r="E53" s="78">
        <v>0</v>
      </c>
      <c r="F53" s="78">
        <v>0</v>
      </c>
      <c r="G53" s="79" t="s">
        <v>38</v>
      </c>
      <c r="H53" s="79" t="s">
        <v>38</v>
      </c>
      <c r="I53" s="80" t="s">
        <v>38</v>
      </c>
      <c r="J53" s="79"/>
      <c r="K53" s="81"/>
      <c r="L53" s="585"/>
      <c r="M53" s="77" t="s">
        <v>23</v>
      </c>
      <c r="N53" s="78">
        <v>1000</v>
      </c>
      <c r="O53" s="78">
        <v>0</v>
      </c>
      <c r="P53" s="78">
        <v>0</v>
      </c>
      <c r="Q53" s="79" t="s">
        <v>38</v>
      </c>
      <c r="R53" s="79" t="s">
        <v>38</v>
      </c>
      <c r="S53" s="80" t="s">
        <v>38</v>
      </c>
      <c r="T53" s="79"/>
      <c r="U53" s="81"/>
      <c r="V53" s="585"/>
      <c r="W53" s="77" t="s">
        <v>23</v>
      </c>
      <c r="X53" s="78">
        <v>1000</v>
      </c>
      <c r="Y53" s="78">
        <v>0</v>
      </c>
      <c r="Z53" s="78">
        <v>0</v>
      </c>
      <c r="AA53" s="79" t="s">
        <v>38</v>
      </c>
      <c r="AB53" s="79" t="s">
        <v>38</v>
      </c>
      <c r="AC53" s="80" t="s">
        <v>38</v>
      </c>
      <c r="AD53" s="558"/>
      <c r="AE53" s="585"/>
      <c r="AF53" s="77" t="s">
        <v>23</v>
      </c>
      <c r="AG53" s="78">
        <v>1000</v>
      </c>
      <c r="AH53" s="78"/>
      <c r="AI53" s="78">
        <v>1010</v>
      </c>
      <c r="AJ53" s="79" t="s">
        <v>942</v>
      </c>
      <c r="AK53" s="79">
        <v>3786</v>
      </c>
      <c r="AL53" s="80">
        <v>45076</v>
      </c>
      <c r="AM53" s="180"/>
      <c r="AN53" s="179"/>
    </row>
    <row r="54" spans="1:40" x14ac:dyDescent="0.25">
      <c r="A54" s="82"/>
      <c r="B54" s="904"/>
      <c r="C54" s="77" t="s">
        <v>24</v>
      </c>
      <c r="D54" s="78">
        <v>1000</v>
      </c>
      <c r="E54" s="78">
        <v>0</v>
      </c>
      <c r="F54" s="78">
        <v>0</v>
      </c>
      <c r="G54" s="79" t="s">
        <v>38</v>
      </c>
      <c r="H54" s="79" t="s">
        <v>38</v>
      </c>
      <c r="I54" s="80" t="s">
        <v>38</v>
      </c>
      <c r="J54" s="79"/>
      <c r="K54" s="81"/>
      <c r="L54" s="585"/>
      <c r="M54" s="77" t="s">
        <v>24</v>
      </c>
      <c r="N54" s="78">
        <v>1000</v>
      </c>
      <c r="O54" s="78">
        <v>0</v>
      </c>
      <c r="P54" s="78">
        <v>0</v>
      </c>
      <c r="Q54" s="79" t="s">
        <v>38</v>
      </c>
      <c r="R54" s="79" t="s">
        <v>38</v>
      </c>
      <c r="S54" s="80" t="s">
        <v>38</v>
      </c>
      <c r="T54" s="79"/>
      <c r="U54" s="81"/>
      <c r="V54" s="585"/>
      <c r="W54" s="77" t="s">
        <v>24</v>
      </c>
      <c r="X54" s="78">
        <v>1000</v>
      </c>
      <c r="Y54" s="78">
        <v>0</v>
      </c>
      <c r="Z54" s="78">
        <v>0</v>
      </c>
      <c r="AA54" s="79" t="s">
        <v>38</v>
      </c>
      <c r="AB54" s="79" t="s">
        <v>38</v>
      </c>
      <c r="AC54" s="80" t="s">
        <v>38</v>
      </c>
      <c r="AD54" s="558"/>
      <c r="AE54" s="585"/>
      <c r="AF54" s="77" t="s">
        <v>24</v>
      </c>
      <c r="AG54" s="78">
        <v>1000</v>
      </c>
      <c r="AH54" s="78"/>
      <c r="AI54" s="78">
        <v>1000</v>
      </c>
      <c r="AJ54" s="79" t="s">
        <v>942</v>
      </c>
      <c r="AK54" s="79">
        <v>3848</v>
      </c>
      <c r="AL54" s="80">
        <v>45096</v>
      </c>
      <c r="AM54" s="180" t="s">
        <v>250</v>
      </c>
      <c r="AN54" s="179"/>
    </row>
    <row r="55" spans="1:40" x14ac:dyDescent="0.25">
      <c r="A55" s="82"/>
      <c r="B55" s="904"/>
      <c r="C55" s="77" t="s">
        <v>25</v>
      </c>
      <c r="D55" s="78">
        <v>1000</v>
      </c>
      <c r="E55" s="78">
        <v>0</v>
      </c>
      <c r="F55" s="78">
        <v>0</v>
      </c>
      <c r="G55" s="79" t="s">
        <v>38</v>
      </c>
      <c r="H55" s="79" t="s">
        <v>38</v>
      </c>
      <c r="I55" s="80" t="s">
        <v>38</v>
      </c>
      <c r="J55" s="79"/>
      <c r="K55" s="81"/>
      <c r="L55" s="585"/>
      <c r="M55" s="77" t="s">
        <v>25</v>
      </c>
      <c r="N55" s="78">
        <v>1000</v>
      </c>
      <c r="O55" s="78">
        <v>0</v>
      </c>
      <c r="P55" s="78">
        <v>0</v>
      </c>
      <c r="Q55" s="79" t="s">
        <v>38</v>
      </c>
      <c r="R55" s="79" t="s">
        <v>38</v>
      </c>
      <c r="S55" s="80" t="s">
        <v>38</v>
      </c>
      <c r="T55" s="79"/>
      <c r="U55" s="81"/>
      <c r="V55" s="585"/>
      <c r="W55" s="77" t="s">
        <v>25</v>
      </c>
      <c r="X55" s="78">
        <v>1000</v>
      </c>
      <c r="Y55" s="78">
        <v>0</v>
      </c>
      <c r="Z55" s="78">
        <v>0</v>
      </c>
      <c r="AA55" s="79" t="s">
        <v>38</v>
      </c>
      <c r="AB55" s="79" t="s">
        <v>38</v>
      </c>
      <c r="AC55" s="80" t="s">
        <v>38</v>
      </c>
      <c r="AD55" s="558"/>
      <c r="AE55" s="585"/>
      <c r="AF55" s="77" t="s">
        <v>25</v>
      </c>
      <c r="AG55" s="78">
        <v>1000</v>
      </c>
      <c r="AH55" s="78"/>
      <c r="AI55" s="78">
        <v>1000</v>
      </c>
      <c r="AJ55" s="79" t="s">
        <v>942</v>
      </c>
      <c r="AK55" s="79">
        <v>3989</v>
      </c>
      <c r="AL55" s="80">
        <v>45132</v>
      </c>
      <c r="AM55" s="180"/>
      <c r="AN55" s="179"/>
    </row>
    <row r="56" spans="1:40" x14ac:dyDescent="0.25">
      <c r="A56" s="82"/>
      <c r="B56" s="904"/>
      <c r="C56" s="77" t="s">
        <v>26</v>
      </c>
      <c r="D56" s="78">
        <v>1000</v>
      </c>
      <c r="E56" s="78">
        <v>0</v>
      </c>
      <c r="F56" s="78">
        <v>0</v>
      </c>
      <c r="G56" s="79" t="s">
        <v>38</v>
      </c>
      <c r="H56" s="79" t="s">
        <v>38</v>
      </c>
      <c r="I56" s="80" t="s">
        <v>38</v>
      </c>
      <c r="J56" s="79"/>
      <c r="K56" s="81"/>
      <c r="L56" s="585"/>
      <c r="M56" s="77" t="s">
        <v>26</v>
      </c>
      <c r="N56" s="78">
        <v>1000</v>
      </c>
      <c r="O56" s="78">
        <v>0</v>
      </c>
      <c r="P56" s="78">
        <v>0</v>
      </c>
      <c r="Q56" s="79" t="s">
        <v>38</v>
      </c>
      <c r="R56" s="79" t="s">
        <v>38</v>
      </c>
      <c r="S56" s="80" t="s">
        <v>38</v>
      </c>
      <c r="T56" s="79"/>
      <c r="U56" s="81"/>
      <c r="V56" s="585"/>
      <c r="W56" s="77" t="s">
        <v>26</v>
      </c>
      <c r="X56" s="78">
        <v>1000</v>
      </c>
      <c r="Y56" s="78">
        <v>0</v>
      </c>
      <c r="Z56" s="78">
        <v>0</v>
      </c>
      <c r="AA56" s="79" t="s">
        <v>38</v>
      </c>
      <c r="AB56" s="79" t="s">
        <v>38</v>
      </c>
      <c r="AC56" s="80" t="s">
        <v>38</v>
      </c>
      <c r="AD56" s="558"/>
      <c r="AE56" s="585"/>
      <c r="AF56" s="77" t="s">
        <v>26</v>
      </c>
      <c r="AG56" s="78">
        <v>1000</v>
      </c>
      <c r="AH56" s="78"/>
      <c r="AI56" s="78">
        <v>1000</v>
      </c>
      <c r="AJ56" s="79" t="s">
        <v>942</v>
      </c>
      <c r="AK56" s="79">
        <v>4103</v>
      </c>
      <c r="AL56" s="80">
        <v>45168</v>
      </c>
      <c r="AM56" s="180"/>
      <c r="AN56" s="179"/>
    </row>
    <row r="57" spans="1:40" x14ac:dyDescent="0.25">
      <c r="A57" s="82"/>
      <c r="B57" s="904"/>
      <c r="C57" s="77" t="s">
        <v>27</v>
      </c>
      <c r="D57" s="78">
        <v>1000</v>
      </c>
      <c r="E57" s="78">
        <v>0</v>
      </c>
      <c r="F57" s="78">
        <v>0</v>
      </c>
      <c r="G57" s="79" t="s">
        <v>38</v>
      </c>
      <c r="H57" s="79" t="s">
        <v>38</v>
      </c>
      <c r="I57" s="80" t="s">
        <v>38</v>
      </c>
      <c r="J57" s="79"/>
      <c r="K57" s="81"/>
      <c r="L57" s="585"/>
      <c r="M57" s="77" t="s">
        <v>27</v>
      </c>
      <c r="N57" s="78">
        <v>1000</v>
      </c>
      <c r="O57" s="78">
        <v>0</v>
      </c>
      <c r="P57" s="78">
        <v>0</v>
      </c>
      <c r="Q57" s="79" t="s">
        <v>38</v>
      </c>
      <c r="R57" s="79" t="s">
        <v>38</v>
      </c>
      <c r="S57" s="80" t="s">
        <v>38</v>
      </c>
      <c r="T57" s="79"/>
      <c r="U57" s="81"/>
      <c r="V57" s="585"/>
      <c r="W57" s="77" t="s">
        <v>27</v>
      </c>
      <c r="X57" s="78">
        <v>1000</v>
      </c>
      <c r="Y57" s="78">
        <v>0</v>
      </c>
      <c r="Z57" s="78">
        <v>0</v>
      </c>
      <c r="AA57" s="79" t="s">
        <v>38</v>
      </c>
      <c r="AB57" s="79" t="s">
        <v>38</v>
      </c>
      <c r="AC57" s="80" t="s">
        <v>38</v>
      </c>
      <c r="AD57" s="558"/>
      <c r="AE57" s="585"/>
      <c r="AF57" s="77" t="s">
        <v>27</v>
      </c>
      <c r="AG57" s="78"/>
      <c r="AH57" s="78"/>
      <c r="AI57" s="78"/>
      <c r="AJ57" s="79"/>
      <c r="AK57" s="79"/>
      <c r="AL57" s="80"/>
      <c r="AM57" s="180"/>
      <c r="AN57" s="179"/>
    </row>
    <row r="58" spans="1:40" x14ac:dyDescent="0.25">
      <c r="A58" s="82"/>
      <c r="B58" s="904"/>
      <c r="C58" s="77" t="s">
        <v>28</v>
      </c>
      <c r="D58" s="78">
        <v>1000</v>
      </c>
      <c r="E58" s="78">
        <v>0</v>
      </c>
      <c r="F58" s="78">
        <v>0</v>
      </c>
      <c r="G58" s="79" t="s">
        <v>38</v>
      </c>
      <c r="H58" s="79" t="s">
        <v>38</v>
      </c>
      <c r="I58" s="80" t="s">
        <v>38</v>
      </c>
      <c r="J58" s="79"/>
      <c r="K58" s="81"/>
      <c r="L58" s="585"/>
      <c r="M58" s="77" t="s">
        <v>28</v>
      </c>
      <c r="N58" s="78">
        <v>1000</v>
      </c>
      <c r="O58" s="78">
        <v>0</v>
      </c>
      <c r="P58" s="78">
        <v>0</v>
      </c>
      <c r="Q58" s="79" t="s">
        <v>38</v>
      </c>
      <c r="R58" s="79" t="s">
        <v>38</v>
      </c>
      <c r="S58" s="80" t="s">
        <v>38</v>
      </c>
      <c r="T58" s="79"/>
      <c r="U58" s="81"/>
      <c r="V58" s="585"/>
      <c r="W58" s="77" t="s">
        <v>28</v>
      </c>
      <c r="X58" s="78">
        <v>1000</v>
      </c>
      <c r="Y58" s="78">
        <v>0</v>
      </c>
      <c r="Z58" s="78">
        <v>0</v>
      </c>
      <c r="AA58" s="79" t="s">
        <v>38</v>
      </c>
      <c r="AB58" s="79" t="s">
        <v>38</v>
      </c>
      <c r="AC58" s="80" t="s">
        <v>38</v>
      </c>
      <c r="AD58" s="558"/>
      <c r="AE58" s="585"/>
      <c r="AF58" s="77" t="s">
        <v>28</v>
      </c>
      <c r="AG58" s="78"/>
      <c r="AH58" s="78"/>
      <c r="AI58" s="78"/>
      <c r="AJ58" s="79"/>
      <c r="AK58" s="79"/>
      <c r="AL58" s="80"/>
      <c r="AM58" s="180"/>
      <c r="AN58" s="179"/>
    </row>
    <row r="59" spans="1:40" x14ac:dyDescent="0.25">
      <c r="A59" s="82"/>
      <c r="B59" s="904"/>
      <c r="C59" s="77" t="s">
        <v>29</v>
      </c>
      <c r="D59" s="78">
        <v>1000</v>
      </c>
      <c r="E59" s="78">
        <v>0</v>
      </c>
      <c r="F59" s="78">
        <v>0</v>
      </c>
      <c r="G59" s="79" t="s">
        <v>38</v>
      </c>
      <c r="H59" s="79" t="s">
        <v>38</v>
      </c>
      <c r="I59" s="80" t="s">
        <v>38</v>
      </c>
      <c r="J59" s="79"/>
      <c r="K59" s="81"/>
      <c r="L59" s="585"/>
      <c r="M59" s="77" t="s">
        <v>29</v>
      </c>
      <c r="N59" s="78">
        <v>1000</v>
      </c>
      <c r="O59" s="78">
        <v>0</v>
      </c>
      <c r="P59" s="78">
        <v>0</v>
      </c>
      <c r="Q59" s="79" t="s">
        <v>38</v>
      </c>
      <c r="R59" s="79" t="s">
        <v>38</v>
      </c>
      <c r="S59" s="80" t="s">
        <v>38</v>
      </c>
      <c r="T59" s="79"/>
      <c r="U59" s="81"/>
      <c r="V59" s="585"/>
      <c r="W59" s="77" t="s">
        <v>29</v>
      </c>
      <c r="X59" s="78">
        <v>1000</v>
      </c>
      <c r="Y59" s="78">
        <v>0</v>
      </c>
      <c r="Z59" s="78">
        <v>0</v>
      </c>
      <c r="AA59" s="79" t="s">
        <v>38</v>
      </c>
      <c r="AB59" s="79" t="s">
        <v>38</v>
      </c>
      <c r="AC59" s="80" t="s">
        <v>38</v>
      </c>
      <c r="AD59" s="558"/>
      <c r="AE59" s="585"/>
      <c r="AF59" s="77" t="s">
        <v>29</v>
      </c>
      <c r="AG59" s="78"/>
      <c r="AH59" s="78"/>
      <c r="AI59" s="78"/>
      <c r="AJ59" s="79"/>
      <c r="AK59" s="79"/>
      <c r="AL59" s="80"/>
      <c r="AM59" s="180"/>
      <c r="AN59" s="179"/>
    </row>
    <row r="60" spans="1:40" x14ac:dyDescent="0.25">
      <c r="A60" s="82"/>
      <c r="B60" s="904"/>
      <c r="C60" s="83" t="s">
        <v>30</v>
      </c>
      <c r="D60" s="42">
        <v>500</v>
      </c>
      <c r="E60" s="78">
        <v>0</v>
      </c>
      <c r="F60" s="78">
        <v>0</v>
      </c>
      <c r="G60" s="79" t="s">
        <v>38</v>
      </c>
      <c r="H60" s="79" t="s">
        <v>38</v>
      </c>
      <c r="I60" s="80" t="s">
        <v>38</v>
      </c>
      <c r="J60" s="85"/>
      <c r="K60" s="86"/>
      <c r="L60" s="586"/>
      <c r="M60" s="83" t="s">
        <v>30</v>
      </c>
      <c r="N60" s="43">
        <v>500</v>
      </c>
      <c r="O60" s="78">
        <v>0</v>
      </c>
      <c r="P60" s="78">
        <v>0</v>
      </c>
      <c r="Q60" s="79" t="s">
        <v>38</v>
      </c>
      <c r="R60" s="79" t="s">
        <v>38</v>
      </c>
      <c r="S60" s="80" t="s">
        <v>38</v>
      </c>
      <c r="T60" s="79"/>
      <c r="U60" s="81"/>
      <c r="V60" s="586"/>
      <c r="W60" s="83" t="s">
        <v>30</v>
      </c>
      <c r="X60" s="48">
        <v>500</v>
      </c>
      <c r="Y60" s="78">
        <v>0</v>
      </c>
      <c r="Z60" s="78">
        <v>0</v>
      </c>
      <c r="AA60" s="79" t="s">
        <v>38</v>
      </c>
      <c r="AB60" s="79" t="s">
        <v>38</v>
      </c>
      <c r="AC60" s="80" t="s">
        <v>38</v>
      </c>
      <c r="AD60" s="558"/>
      <c r="AE60" s="586"/>
      <c r="AF60" s="83" t="s">
        <v>30</v>
      </c>
      <c r="AG60" s="48"/>
      <c r="AH60" s="78"/>
      <c r="AI60" s="78"/>
      <c r="AJ60" s="79"/>
      <c r="AK60" s="79"/>
      <c r="AL60" s="80"/>
      <c r="AM60" s="181"/>
      <c r="AN60" s="182"/>
    </row>
    <row r="61" spans="1:40" ht="21" x14ac:dyDescent="0.25">
      <c r="A61" s="88"/>
      <c r="B61" s="905"/>
      <c r="C61" s="89"/>
      <c r="D61" s="90">
        <f>SUM(D49:D60)</f>
        <v>11500</v>
      </c>
      <c r="E61" s="90">
        <f>SUM(E49:E60)</f>
        <v>10</v>
      </c>
      <c r="F61" s="90">
        <f>SUM(F49:F60)</f>
        <v>11500</v>
      </c>
      <c r="G61" s="91"/>
      <c r="H61" s="91"/>
      <c r="I61" s="92"/>
      <c r="J61" s="91"/>
      <c r="K61" s="93"/>
      <c r="L61" s="587"/>
      <c r="M61" s="89"/>
      <c r="N61" s="90">
        <f>SUM(N48:N60)</f>
        <v>23000</v>
      </c>
      <c r="O61" s="90">
        <f>SUM(O48:O60)</f>
        <v>10</v>
      </c>
      <c r="P61" s="90">
        <f>SUM(P48:P60)</f>
        <v>23000</v>
      </c>
      <c r="Q61" s="91"/>
      <c r="R61" s="91"/>
      <c r="S61" s="91"/>
      <c r="T61" s="91"/>
      <c r="U61" s="93"/>
      <c r="V61" s="587"/>
      <c r="W61" s="89"/>
      <c r="X61" s="90">
        <f>SUM(X48:X60)</f>
        <v>34500</v>
      </c>
      <c r="Y61" s="90">
        <f>SUM(Y48:Y60)</f>
        <v>10</v>
      </c>
      <c r="Z61" s="90">
        <f>SUM(Z48:Z60)</f>
        <v>34500</v>
      </c>
      <c r="AA61" s="91"/>
      <c r="AB61" s="91"/>
      <c r="AC61" s="91"/>
      <c r="AD61" s="91"/>
      <c r="AE61" s="587"/>
      <c r="AF61" s="89"/>
      <c r="AG61" s="90">
        <f>SUM(AG48:AG60)</f>
        <v>42500</v>
      </c>
      <c r="AH61" s="90">
        <f>SUM(AH48:AH60)</f>
        <v>10</v>
      </c>
      <c r="AI61" s="90">
        <f>SUM(AI48:AI60)</f>
        <v>42510</v>
      </c>
      <c r="AJ61" s="91"/>
      <c r="AK61" s="91"/>
      <c r="AL61" s="91"/>
      <c r="AM61" s="90"/>
      <c r="AN61" s="91"/>
    </row>
    <row r="62" spans="1:40" x14ac:dyDescent="0.25">
      <c r="B62" s="106"/>
      <c r="C62" s="65"/>
      <c r="D62" s="66"/>
      <c r="E62" s="66"/>
      <c r="F62" s="66"/>
      <c r="G62" s="67"/>
      <c r="H62" s="67"/>
      <c r="I62" s="68"/>
      <c r="J62" s="67"/>
      <c r="K62" s="67"/>
      <c r="L62" s="588"/>
      <c r="M62" s="67"/>
      <c r="N62" s="66"/>
      <c r="O62" s="66"/>
      <c r="P62" s="66"/>
      <c r="Q62" s="67"/>
      <c r="R62" s="67"/>
      <c r="S62" s="67"/>
      <c r="T62" s="67"/>
      <c r="U62" s="67"/>
      <c r="V62" s="588"/>
      <c r="W62" s="67"/>
      <c r="X62" s="66"/>
      <c r="Y62" s="66"/>
      <c r="Z62" s="66"/>
      <c r="AA62" s="67"/>
      <c r="AB62" s="67"/>
      <c r="AC62" s="67"/>
      <c r="AD62" s="67"/>
      <c r="AE62" s="588"/>
      <c r="AF62" s="67"/>
      <c r="AG62" s="66"/>
      <c r="AH62" s="66"/>
      <c r="AI62" s="66"/>
      <c r="AJ62" s="67"/>
      <c r="AK62" s="67"/>
      <c r="AL62" s="67"/>
      <c r="AM62" s="777"/>
      <c r="AN62" s="123"/>
    </row>
    <row r="63" spans="1:40" ht="21" x14ac:dyDescent="0.25">
      <c r="B63" s="107"/>
      <c r="C63" s="70"/>
      <c r="D63" s="71"/>
      <c r="E63" s="72"/>
      <c r="F63" s="73"/>
      <c r="G63" s="72"/>
      <c r="H63" s="73"/>
      <c r="I63" s="73"/>
      <c r="J63" s="73"/>
      <c r="K63" s="74"/>
      <c r="L63" s="584"/>
      <c r="M63" s="75" t="s">
        <v>42</v>
      </c>
      <c r="N63" s="76">
        <f>D76</f>
        <v>11500</v>
      </c>
      <c r="O63" s="76">
        <f>E76</f>
        <v>210</v>
      </c>
      <c r="P63" s="76">
        <f>F76</f>
        <v>11500</v>
      </c>
      <c r="Q63" s="72"/>
      <c r="R63" s="73"/>
      <c r="S63" s="73"/>
      <c r="T63" s="73"/>
      <c r="U63" s="74"/>
      <c r="V63" s="584"/>
      <c r="W63" s="75" t="s">
        <v>42</v>
      </c>
      <c r="X63" s="76">
        <f>N76</f>
        <v>23000</v>
      </c>
      <c r="Y63" s="76">
        <f>O76</f>
        <v>210</v>
      </c>
      <c r="Z63" s="76">
        <f>P76</f>
        <v>23000</v>
      </c>
      <c r="AA63" s="72"/>
      <c r="AB63" s="73"/>
      <c r="AC63" s="73"/>
      <c r="AD63" s="73"/>
      <c r="AE63" s="584"/>
      <c r="AF63" s="75" t="s">
        <v>42</v>
      </c>
      <c r="AG63" s="76">
        <f>X76</f>
        <v>34500</v>
      </c>
      <c r="AH63" s="76">
        <f>Y76</f>
        <v>210</v>
      </c>
      <c r="AI63" s="76">
        <f>Z76</f>
        <v>34500</v>
      </c>
      <c r="AJ63" s="72"/>
      <c r="AK63" s="73"/>
      <c r="AL63" s="73"/>
      <c r="AM63" s="776" t="s">
        <v>221</v>
      </c>
      <c r="AN63" s="183" t="s">
        <v>36</v>
      </c>
    </row>
    <row r="64" spans="1:40" x14ac:dyDescent="0.25">
      <c r="A64" s="97" t="s">
        <v>159</v>
      </c>
      <c r="B64" s="105">
        <v>85</v>
      </c>
      <c r="C64" s="77" t="s">
        <v>19</v>
      </c>
      <c r="D64" s="78">
        <v>1000</v>
      </c>
      <c r="E64" s="78">
        <v>0</v>
      </c>
      <c r="F64" s="78">
        <v>1000</v>
      </c>
      <c r="G64" s="79" t="s">
        <v>38</v>
      </c>
      <c r="H64" s="79">
        <v>1</v>
      </c>
      <c r="I64" s="80">
        <v>43846</v>
      </c>
      <c r="J64" s="79"/>
      <c r="K64" s="81"/>
      <c r="L64" s="585"/>
      <c r="M64" s="77" t="s">
        <v>19</v>
      </c>
      <c r="N64" s="78">
        <v>1000</v>
      </c>
      <c r="O64" s="78">
        <v>0</v>
      </c>
      <c r="P64" s="78">
        <v>11500</v>
      </c>
      <c r="Q64" s="79" t="s">
        <v>38</v>
      </c>
      <c r="R64" s="79">
        <v>697</v>
      </c>
      <c r="S64" s="80">
        <v>44203</v>
      </c>
      <c r="T64" s="79"/>
      <c r="U64" s="81"/>
      <c r="V64" s="585"/>
      <c r="W64" s="77" t="s">
        <v>19</v>
      </c>
      <c r="X64" s="78">
        <v>1000</v>
      </c>
      <c r="Y64" s="78">
        <v>0</v>
      </c>
      <c r="Z64" s="78">
        <v>11500</v>
      </c>
      <c r="AA64" s="79" t="s">
        <v>38</v>
      </c>
      <c r="AB64" s="79">
        <v>1631</v>
      </c>
      <c r="AC64" s="80">
        <v>44564</v>
      </c>
      <c r="AD64" s="651"/>
      <c r="AE64" s="585"/>
      <c r="AF64" s="77" t="s">
        <v>19</v>
      </c>
      <c r="AG64" s="78">
        <v>1000</v>
      </c>
      <c r="AH64" s="78"/>
      <c r="AI64" s="78">
        <v>3000</v>
      </c>
      <c r="AJ64" s="79" t="s">
        <v>940</v>
      </c>
      <c r="AK64" s="79">
        <v>3309</v>
      </c>
      <c r="AL64" s="80">
        <v>44937</v>
      </c>
      <c r="AM64" s="177">
        <f>AG76+AH76-AI76</f>
        <v>210</v>
      </c>
      <c r="AN64" s="178" t="s">
        <v>979</v>
      </c>
    </row>
    <row r="65" spans="1:40" ht="21" customHeight="1" x14ac:dyDescent="0.25">
      <c r="A65" s="82"/>
      <c r="B65" s="904" t="s">
        <v>297</v>
      </c>
      <c r="C65" s="77" t="s">
        <v>20</v>
      </c>
      <c r="D65" s="78">
        <v>1000</v>
      </c>
      <c r="E65" s="78">
        <f t="shared" ref="E65:E70" si="1">E66+10</f>
        <v>60</v>
      </c>
      <c r="F65" s="78">
        <v>0</v>
      </c>
      <c r="G65" s="79" t="s">
        <v>38</v>
      </c>
      <c r="H65" s="79" t="s">
        <v>38</v>
      </c>
      <c r="I65" s="80" t="s">
        <v>38</v>
      </c>
      <c r="J65" s="79"/>
      <c r="K65" s="81"/>
      <c r="L65" s="585"/>
      <c r="M65" s="77" t="s">
        <v>20</v>
      </c>
      <c r="N65" s="78">
        <v>1000</v>
      </c>
      <c r="O65" s="78">
        <v>0</v>
      </c>
      <c r="P65" s="78">
        <v>0</v>
      </c>
      <c r="Q65" s="79" t="s">
        <v>38</v>
      </c>
      <c r="R65" s="79" t="s">
        <v>38</v>
      </c>
      <c r="S65" s="80" t="s">
        <v>38</v>
      </c>
      <c r="T65" s="79"/>
      <c r="U65" s="81"/>
      <c r="V65" s="585"/>
      <c r="W65" s="77" t="s">
        <v>20</v>
      </c>
      <c r="X65" s="78">
        <v>1000</v>
      </c>
      <c r="Y65" s="78">
        <v>0</v>
      </c>
      <c r="Z65" s="78">
        <v>0</v>
      </c>
      <c r="AA65" s="79" t="s">
        <v>38</v>
      </c>
      <c r="AB65" s="79" t="s">
        <v>38</v>
      </c>
      <c r="AC65" s="80" t="s">
        <v>38</v>
      </c>
      <c r="AD65" s="558"/>
      <c r="AE65" s="585"/>
      <c r="AF65" s="77" t="s">
        <v>20</v>
      </c>
      <c r="AG65" s="78">
        <v>1000</v>
      </c>
      <c r="AH65" s="78"/>
      <c r="AI65" s="78"/>
      <c r="AJ65" s="79"/>
      <c r="AK65" s="79"/>
      <c r="AL65" s="80"/>
      <c r="AM65" s="180"/>
      <c r="AN65" s="179"/>
    </row>
    <row r="66" spans="1:40" x14ac:dyDescent="0.25">
      <c r="A66" s="82"/>
      <c r="B66" s="904"/>
      <c r="C66" s="77" t="s">
        <v>21</v>
      </c>
      <c r="D66" s="78">
        <v>1000</v>
      </c>
      <c r="E66" s="78">
        <f t="shared" si="1"/>
        <v>50</v>
      </c>
      <c r="F66" s="78">
        <v>0</v>
      </c>
      <c r="G66" s="79" t="s">
        <v>38</v>
      </c>
      <c r="H66" s="79" t="s">
        <v>38</v>
      </c>
      <c r="I66" s="80" t="s">
        <v>38</v>
      </c>
      <c r="J66" s="79"/>
      <c r="K66" s="81"/>
      <c r="L66" s="585"/>
      <c r="M66" s="77" t="s">
        <v>21</v>
      </c>
      <c r="N66" s="78">
        <v>1000</v>
      </c>
      <c r="O66" s="78">
        <v>0</v>
      </c>
      <c r="P66" s="78">
        <v>0</v>
      </c>
      <c r="Q66" s="79" t="s">
        <v>38</v>
      </c>
      <c r="R66" s="79" t="s">
        <v>38</v>
      </c>
      <c r="S66" s="80" t="s">
        <v>38</v>
      </c>
      <c r="T66" s="79"/>
      <c r="U66" s="81"/>
      <c r="V66" s="585"/>
      <c r="W66" s="77" t="s">
        <v>21</v>
      </c>
      <c r="X66" s="78">
        <v>1000</v>
      </c>
      <c r="Y66" s="78">
        <v>0</v>
      </c>
      <c r="Z66" s="78">
        <v>0</v>
      </c>
      <c r="AA66" s="79" t="s">
        <v>38</v>
      </c>
      <c r="AB66" s="79" t="s">
        <v>38</v>
      </c>
      <c r="AC66" s="80" t="s">
        <v>38</v>
      </c>
      <c r="AD66" s="558"/>
      <c r="AE66" s="585"/>
      <c r="AF66" s="77" t="s">
        <v>21</v>
      </c>
      <c r="AG66" s="78">
        <v>1000</v>
      </c>
      <c r="AH66" s="78"/>
      <c r="AI66" s="78"/>
      <c r="AJ66" s="79"/>
      <c r="AK66" s="79"/>
      <c r="AL66" s="80"/>
      <c r="AM66" s="180"/>
      <c r="AN66" s="179"/>
    </row>
    <row r="67" spans="1:40" ht="45" x14ac:dyDescent="0.25">
      <c r="A67" s="82"/>
      <c r="B67" s="904"/>
      <c r="C67" s="77" t="s">
        <v>22</v>
      </c>
      <c r="D67" s="78">
        <v>1000</v>
      </c>
      <c r="E67" s="78">
        <f t="shared" si="1"/>
        <v>40</v>
      </c>
      <c r="F67" s="78">
        <v>0</v>
      </c>
      <c r="G67" s="79" t="s">
        <v>38</v>
      </c>
      <c r="H67" s="79" t="s">
        <v>38</v>
      </c>
      <c r="I67" s="80" t="s">
        <v>38</v>
      </c>
      <c r="J67" s="79"/>
      <c r="K67" s="81"/>
      <c r="L67" s="585"/>
      <c r="M67" s="77" t="s">
        <v>22</v>
      </c>
      <c r="N67" s="78">
        <v>1000</v>
      </c>
      <c r="O67" s="78">
        <v>0</v>
      </c>
      <c r="P67" s="78">
        <v>0</v>
      </c>
      <c r="Q67" s="79" t="s">
        <v>38</v>
      </c>
      <c r="R67" s="79" t="s">
        <v>38</v>
      </c>
      <c r="S67" s="80" t="s">
        <v>38</v>
      </c>
      <c r="T67" s="79"/>
      <c r="U67" s="81"/>
      <c r="V67" s="585"/>
      <c r="W67" s="77" t="s">
        <v>22</v>
      </c>
      <c r="X67" s="78">
        <v>1000</v>
      </c>
      <c r="Y67" s="78">
        <v>0</v>
      </c>
      <c r="Z67" s="78">
        <v>0</v>
      </c>
      <c r="AA67" s="79" t="s">
        <v>38</v>
      </c>
      <c r="AB67" s="79" t="s">
        <v>38</v>
      </c>
      <c r="AC67" s="80" t="s">
        <v>38</v>
      </c>
      <c r="AD67" s="558"/>
      <c r="AE67" s="585"/>
      <c r="AF67" s="77" t="s">
        <v>22</v>
      </c>
      <c r="AG67" s="78">
        <v>1000</v>
      </c>
      <c r="AH67" s="78"/>
      <c r="AI67" s="78">
        <v>3000</v>
      </c>
      <c r="AJ67" s="79" t="s">
        <v>940</v>
      </c>
      <c r="AK67" s="79">
        <v>3699</v>
      </c>
      <c r="AL67" s="102" t="s">
        <v>1000</v>
      </c>
      <c r="AM67" s="180"/>
      <c r="AN67" s="179"/>
    </row>
    <row r="68" spans="1:40" x14ac:dyDescent="0.25">
      <c r="A68" s="82"/>
      <c r="B68" s="904"/>
      <c r="C68" s="77" t="s">
        <v>23</v>
      </c>
      <c r="D68" s="78">
        <v>1000</v>
      </c>
      <c r="E68" s="78">
        <f t="shared" si="1"/>
        <v>30</v>
      </c>
      <c r="F68" s="78">
        <v>0</v>
      </c>
      <c r="G68" s="79" t="s">
        <v>38</v>
      </c>
      <c r="H68" s="79" t="s">
        <v>38</v>
      </c>
      <c r="I68" s="80" t="s">
        <v>38</v>
      </c>
      <c r="J68" s="79"/>
      <c r="K68" s="81"/>
      <c r="L68" s="585"/>
      <c r="M68" s="77" t="s">
        <v>23</v>
      </c>
      <c r="N68" s="78">
        <v>1000</v>
      </c>
      <c r="O68" s="78">
        <v>0</v>
      </c>
      <c r="P68" s="78">
        <v>0</v>
      </c>
      <c r="Q68" s="79" t="s">
        <v>38</v>
      </c>
      <c r="R68" s="79" t="s">
        <v>38</v>
      </c>
      <c r="S68" s="80" t="s">
        <v>38</v>
      </c>
      <c r="T68" s="79"/>
      <c r="U68" s="81"/>
      <c r="V68" s="585"/>
      <c r="W68" s="77" t="s">
        <v>23</v>
      </c>
      <c r="X68" s="78">
        <v>1000</v>
      </c>
      <c r="Y68" s="78">
        <v>0</v>
      </c>
      <c r="Z68" s="78">
        <v>0</v>
      </c>
      <c r="AA68" s="79" t="s">
        <v>38</v>
      </c>
      <c r="AB68" s="79" t="s">
        <v>38</v>
      </c>
      <c r="AC68" s="80" t="s">
        <v>38</v>
      </c>
      <c r="AD68" s="558"/>
      <c r="AE68" s="585"/>
      <c r="AF68" s="77" t="s">
        <v>23</v>
      </c>
      <c r="AG68" s="78">
        <v>1000</v>
      </c>
      <c r="AH68" s="78"/>
      <c r="AI68" s="78"/>
      <c r="AJ68" s="79"/>
      <c r="AK68" s="79"/>
      <c r="AL68" s="80"/>
      <c r="AM68" s="180">
        <v>210</v>
      </c>
      <c r="AN68" s="179" t="s">
        <v>856</v>
      </c>
    </row>
    <row r="69" spans="1:40" x14ac:dyDescent="0.25">
      <c r="A69" s="82"/>
      <c r="B69" s="904"/>
      <c r="C69" s="77" t="s">
        <v>24</v>
      </c>
      <c r="D69" s="78">
        <v>1000</v>
      </c>
      <c r="E69" s="78">
        <f t="shared" si="1"/>
        <v>20</v>
      </c>
      <c r="F69" s="78">
        <v>0</v>
      </c>
      <c r="G69" s="79" t="s">
        <v>38</v>
      </c>
      <c r="H69" s="79" t="s">
        <v>38</v>
      </c>
      <c r="I69" s="80" t="s">
        <v>38</v>
      </c>
      <c r="J69" s="79"/>
      <c r="K69" s="81"/>
      <c r="L69" s="585"/>
      <c r="M69" s="77" t="s">
        <v>24</v>
      </c>
      <c r="N69" s="78">
        <v>1000</v>
      </c>
      <c r="O69" s="78">
        <v>0</v>
      </c>
      <c r="P69" s="78">
        <v>0</v>
      </c>
      <c r="Q69" s="79" t="s">
        <v>38</v>
      </c>
      <c r="R69" s="79" t="s">
        <v>38</v>
      </c>
      <c r="S69" s="80" t="s">
        <v>38</v>
      </c>
      <c r="T69" s="79"/>
      <c r="U69" s="81"/>
      <c r="V69" s="585"/>
      <c r="W69" s="77" t="s">
        <v>24</v>
      </c>
      <c r="X69" s="78">
        <v>1000</v>
      </c>
      <c r="Y69" s="78">
        <v>0</v>
      </c>
      <c r="Z69" s="78">
        <v>0</v>
      </c>
      <c r="AA69" s="79" t="s">
        <v>38</v>
      </c>
      <c r="AB69" s="79" t="s">
        <v>38</v>
      </c>
      <c r="AC69" s="80" t="s">
        <v>38</v>
      </c>
      <c r="AD69" s="558"/>
      <c r="AE69" s="585"/>
      <c r="AF69" s="77" t="s">
        <v>24</v>
      </c>
      <c r="AG69" s="78">
        <v>1000</v>
      </c>
      <c r="AH69" s="78"/>
      <c r="AI69" s="78"/>
      <c r="AJ69" s="79"/>
      <c r="AK69" s="79"/>
      <c r="AL69" s="80"/>
      <c r="AM69" s="180"/>
      <c r="AN69" s="179"/>
    </row>
    <row r="70" spans="1:40" x14ac:dyDescent="0.25">
      <c r="A70" s="82"/>
      <c r="B70" s="904"/>
      <c r="C70" s="77" t="s">
        <v>25</v>
      </c>
      <c r="D70" s="78">
        <v>1000</v>
      </c>
      <c r="E70" s="78">
        <f t="shared" si="1"/>
        <v>10</v>
      </c>
      <c r="F70" s="78">
        <v>0</v>
      </c>
      <c r="G70" s="79" t="s">
        <v>38</v>
      </c>
      <c r="H70" s="79" t="s">
        <v>38</v>
      </c>
      <c r="I70" s="80" t="s">
        <v>38</v>
      </c>
      <c r="J70" s="79"/>
      <c r="K70" s="81"/>
      <c r="L70" s="585"/>
      <c r="M70" s="77" t="s">
        <v>25</v>
      </c>
      <c r="N70" s="78">
        <v>1000</v>
      </c>
      <c r="O70" s="78">
        <v>0</v>
      </c>
      <c r="P70" s="78">
        <v>0</v>
      </c>
      <c r="Q70" s="79" t="s">
        <v>38</v>
      </c>
      <c r="R70" s="79" t="s">
        <v>38</v>
      </c>
      <c r="S70" s="80" t="s">
        <v>38</v>
      </c>
      <c r="T70" s="79"/>
      <c r="U70" s="81"/>
      <c r="V70" s="585"/>
      <c r="W70" s="77" t="s">
        <v>25</v>
      </c>
      <c r="X70" s="78">
        <v>1000</v>
      </c>
      <c r="Y70" s="78">
        <v>0</v>
      </c>
      <c r="Z70" s="78">
        <v>0</v>
      </c>
      <c r="AA70" s="79" t="s">
        <v>38</v>
      </c>
      <c r="AB70" s="79" t="s">
        <v>38</v>
      </c>
      <c r="AC70" s="80" t="s">
        <v>38</v>
      </c>
      <c r="AD70" s="558"/>
      <c r="AE70" s="585"/>
      <c r="AF70" s="77" t="s">
        <v>25</v>
      </c>
      <c r="AG70" s="78">
        <v>1000</v>
      </c>
      <c r="AH70" s="78"/>
      <c r="AI70" s="78">
        <v>3000</v>
      </c>
      <c r="AJ70" s="79" t="s">
        <v>50</v>
      </c>
      <c r="AK70" s="79">
        <v>3986</v>
      </c>
      <c r="AL70" s="80">
        <v>45112</v>
      </c>
      <c r="AM70" s="180"/>
      <c r="AN70" s="179"/>
    </row>
    <row r="71" spans="1:40" x14ac:dyDescent="0.25">
      <c r="A71" s="82"/>
      <c r="B71" s="904"/>
      <c r="C71" s="77" t="s">
        <v>26</v>
      </c>
      <c r="D71" s="78">
        <v>1000</v>
      </c>
      <c r="E71" s="78">
        <v>0</v>
      </c>
      <c r="F71" s="78">
        <v>10500</v>
      </c>
      <c r="G71" s="79" t="s">
        <v>38</v>
      </c>
      <c r="H71" s="79">
        <v>76</v>
      </c>
      <c r="I71" s="80">
        <v>44067</v>
      </c>
      <c r="J71" s="79"/>
      <c r="K71" s="81"/>
      <c r="L71" s="585"/>
      <c r="M71" s="77" t="s">
        <v>26</v>
      </c>
      <c r="N71" s="78">
        <v>1000</v>
      </c>
      <c r="O71" s="78">
        <v>0</v>
      </c>
      <c r="P71" s="78">
        <v>0</v>
      </c>
      <c r="Q71" s="79" t="s">
        <v>38</v>
      </c>
      <c r="R71" s="79" t="s">
        <v>38</v>
      </c>
      <c r="S71" s="80" t="s">
        <v>38</v>
      </c>
      <c r="T71" s="79"/>
      <c r="U71" s="81"/>
      <c r="V71" s="585"/>
      <c r="W71" s="77" t="s">
        <v>26</v>
      </c>
      <c r="X71" s="78">
        <v>1000</v>
      </c>
      <c r="Y71" s="78">
        <v>0</v>
      </c>
      <c r="Z71" s="78">
        <v>0</v>
      </c>
      <c r="AA71" s="79" t="s">
        <v>38</v>
      </c>
      <c r="AB71" s="79" t="s">
        <v>38</v>
      </c>
      <c r="AC71" s="80" t="s">
        <v>38</v>
      </c>
      <c r="AD71" s="558"/>
      <c r="AE71" s="585"/>
      <c r="AF71" s="77" t="s">
        <v>26</v>
      </c>
      <c r="AG71" s="78">
        <v>1000</v>
      </c>
      <c r="AH71" s="78"/>
      <c r="AI71" s="78"/>
      <c r="AJ71" s="79"/>
      <c r="AK71" s="79"/>
      <c r="AL71" s="80"/>
      <c r="AM71" s="180"/>
      <c r="AN71" s="179"/>
    </row>
    <row r="72" spans="1:40" x14ac:dyDescent="0.25">
      <c r="A72" s="82"/>
      <c r="B72" s="904"/>
      <c r="C72" s="77" t="s">
        <v>27</v>
      </c>
      <c r="D72" s="78">
        <v>1000</v>
      </c>
      <c r="E72" s="78">
        <v>0</v>
      </c>
      <c r="F72" s="78">
        <v>0</v>
      </c>
      <c r="G72" s="79" t="s">
        <v>38</v>
      </c>
      <c r="H72" s="79" t="s">
        <v>38</v>
      </c>
      <c r="I72" s="80" t="s">
        <v>38</v>
      </c>
      <c r="J72" s="79"/>
      <c r="K72" s="81"/>
      <c r="L72" s="585"/>
      <c r="M72" s="77" t="s">
        <v>27</v>
      </c>
      <c r="N72" s="78">
        <v>1000</v>
      </c>
      <c r="O72" s="78">
        <v>0</v>
      </c>
      <c r="P72" s="78">
        <v>0</v>
      </c>
      <c r="Q72" s="79" t="s">
        <v>38</v>
      </c>
      <c r="R72" s="79" t="s">
        <v>38</v>
      </c>
      <c r="S72" s="80" t="s">
        <v>38</v>
      </c>
      <c r="T72" s="79"/>
      <c r="U72" s="81"/>
      <c r="V72" s="585"/>
      <c r="W72" s="77" t="s">
        <v>27</v>
      </c>
      <c r="X72" s="78">
        <v>1000</v>
      </c>
      <c r="Y72" s="78">
        <v>0</v>
      </c>
      <c r="Z72" s="78">
        <v>0</v>
      </c>
      <c r="AA72" s="79" t="s">
        <v>38</v>
      </c>
      <c r="AB72" s="79" t="s">
        <v>38</v>
      </c>
      <c r="AC72" s="80" t="s">
        <v>38</v>
      </c>
      <c r="AD72" s="558"/>
      <c r="AE72" s="585"/>
      <c r="AF72" s="77" t="s">
        <v>27</v>
      </c>
      <c r="AG72" s="78">
        <v>1000</v>
      </c>
      <c r="AH72" s="78"/>
      <c r="AI72" s="78"/>
      <c r="AJ72" s="79"/>
      <c r="AK72" s="79"/>
      <c r="AL72" s="80"/>
      <c r="AM72" s="180"/>
      <c r="AN72" s="179"/>
    </row>
    <row r="73" spans="1:40" x14ac:dyDescent="0.25">
      <c r="A73" s="82"/>
      <c r="B73" s="904"/>
      <c r="C73" s="77" t="s">
        <v>28</v>
      </c>
      <c r="D73" s="78">
        <v>1000</v>
      </c>
      <c r="E73" s="78">
        <v>0</v>
      </c>
      <c r="F73" s="78">
        <v>0</v>
      </c>
      <c r="G73" s="79" t="s">
        <v>38</v>
      </c>
      <c r="H73" s="79" t="s">
        <v>38</v>
      </c>
      <c r="I73" s="80" t="s">
        <v>38</v>
      </c>
      <c r="J73" s="79"/>
      <c r="K73" s="81"/>
      <c r="L73" s="585"/>
      <c r="M73" s="77" t="s">
        <v>28</v>
      </c>
      <c r="N73" s="78">
        <v>1000</v>
      </c>
      <c r="O73" s="78">
        <v>0</v>
      </c>
      <c r="P73" s="78">
        <v>0</v>
      </c>
      <c r="Q73" s="79" t="s">
        <v>38</v>
      </c>
      <c r="R73" s="79" t="s">
        <v>38</v>
      </c>
      <c r="S73" s="80" t="s">
        <v>38</v>
      </c>
      <c r="T73" s="79"/>
      <c r="U73" s="81"/>
      <c r="V73" s="585"/>
      <c r="W73" s="77" t="s">
        <v>28</v>
      </c>
      <c r="X73" s="78">
        <v>1000</v>
      </c>
      <c r="Y73" s="78">
        <v>0</v>
      </c>
      <c r="Z73" s="78">
        <v>0</v>
      </c>
      <c r="AA73" s="79" t="s">
        <v>38</v>
      </c>
      <c r="AB73" s="79" t="s">
        <v>38</v>
      </c>
      <c r="AC73" s="80" t="s">
        <v>38</v>
      </c>
      <c r="AD73" s="558"/>
      <c r="AE73" s="585"/>
      <c r="AF73" s="77" t="s">
        <v>28</v>
      </c>
      <c r="AG73" s="78"/>
      <c r="AH73" s="78"/>
      <c r="AI73" s="78"/>
      <c r="AJ73" s="79"/>
      <c r="AK73" s="79"/>
      <c r="AL73" s="80"/>
      <c r="AM73" s="180"/>
      <c r="AN73" s="179"/>
    </row>
    <row r="74" spans="1:40" x14ac:dyDescent="0.25">
      <c r="A74" s="82"/>
      <c r="B74" s="904"/>
      <c r="C74" s="77" t="s">
        <v>29</v>
      </c>
      <c r="D74" s="78">
        <v>1000</v>
      </c>
      <c r="E74" s="78">
        <v>0</v>
      </c>
      <c r="F74" s="78">
        <v>0</v>
      </c>
      <c r="G74" s="79" t="s">
        <v>38</v>
      </c>
      <c r="H74" s="79" t="s">
        <v>38</v>
      </c>
      <c r="I74" s="80" t="s">
        <v>38</v>
      </c>
      <c r="J74" s="79"/>
      <c r="K74" s="81"/>
      <c r="L74" s="585"/>
      <c r="M74" s="77" t="s">
        <v>29</v>
      </c>
      <c r="N74" s="78">
        <v>1000</v>
      </c>
      <c r="O74" s="78">
        <v>0</v>
      </c>
      <c r="P74" s="78">
        <v>0</v>
      </c>
      <c r="Q74" s="79" t="s">
        <v>38</v>
      </c>
      <c r="R74" s="79" t="s">
        <v>38</v>
      </c>
      <c r="S74" s="80" t="s">
        <v>38</v>
      </c>
      <c r="T74" s="79"/>
      <c r="U74" s="81"/>
      <c r="V74" s="585"/>
      <c r="W74" s="77" t="s">
        <v>29</v>
      </c>
      <c r="X74" s="78">
        <v>1000</v>
      </c>
      <c r="Y74" s="78">
        <v>0</v>
      </c>
      <c r="Z74" s="78">
        <v>0</v>
      </c>
      <c r="AA74" s="79" t="s">
        <v>38</v>
      </c>
      <c r="AB74" s="79" t="s">
        <v>38</v>
      </c>
      <c r="AC74" s="80" t="s">
        <v>38</v>
      </c>
      <c r="AD74" s="558"/>
      <c r="AE74" s="585"/>
      <c r="AF74" s="77" t="s">
        <v>29</v>
      </c>
      <c r="AG74" s="78"/>
      <c r="AH74" s="78"/>
      <c r="AI74" s="78"/>
      <c r="AJ74" s="79"/>
      <c r="AK74" s="79"/>
      <c r="AL74" s="80"/>
      <c r="AM74" s="180"/>
      <c r="AN74" s="179"/>
    </row>
    <row r="75" spans="1:40" x14ac:dyDescent="0.25">
      <c r="A75" s="82"/>
      <c r="B75" s="904"/>
      <c r="C75" s="83" t="s">
        <v>30</v>
      </c>
      <c r="D75" s="42">
        <v>500</v>
      </c>
      <c r="E75" s="78">
        <v>0</v>
      </c>
      <c r="F75" s="78">
        <v>0</v>
      </c>
      <c r="G75" s="79" t="s">
        <v>38</v>
      </c>
      <c r="H75" s="79" t="s">
        <v>38</v>
      </c>
      <c r="I75" s="80" t="s">
        <v>38</v>
      </c>
      <c r="J75" s="85"/>
      <c r="K75" s="86"/>
      <c r="L75" s="586"/>
      <c r="M75" s="83" t="s">
        <v>30</v>
      </c>
      <c r="N75" s="42">
        <v>500</v>
      </c>
      <c r="O75" s="78">
        <v>0</v>
      </c>
      <c r="P75" s="78">
        <v>0</v>
      </c>
      <c r="Q75" s="79" t="s">
        <v>38</v>
      </c>
      <c r="R75" s="79" t="s">
        <v>38</v>
      </c>
      <c r="S75" s="80" t="s">
        <v>38</v>
      </c>
      <c r="T75" s="79"/>
      <c r="U75" s="81"/>
      <c r="V75" s="586"/>
      <c r="W75" s="83" t="s">
        <v>30</v>
      </c>
      <c r="X75" s="42">
        <v>500</v>
      </c>
      <c r="Y75" s="78">
        <v>0</v>
      </c>
      <c r="Z75" s="78">
        <v>0</v>
      </c>
      <c r="AA75" s="79" t="s">
        <v>38</v>
      </c>
      <c r="AB75" s="79" t="s">
        <v>38</v>
      </c>
      <c r="AC75" s="80" t="s">
        <v>38</v>
      </c>
      <c r="AD75" s="558"/>
      <c r="AE75" s="586"/>
      <c r="AF75" s="83" t="s">
        <v>30</v>
      </c>
      <c r="AG75" s="42"/>
      <c r="AH75" s="78"/>
      <c r="AI75" s="78"/>
      <c r="AJ75" s="79"/>
      <c r="AK75" s="79"/>
      <c r="AL75" s="80"/>
      <c r="AM75" s="181"/>
      <c r="AN75" s="182"/>
    </row>
    <row r="76" spans="1:40" ht="21" x14ac:dyDescent="0.25">
      <c r="A76" s="88"/>
      <c r="B76" s="905"/>
      <c r="C76" s="89"/>
      <c r="D76" s="90">
        <f>SUM(D64:D75)</f>
        <v>11500</v>
      </c>
      <c r="E76" s="90">
        <f>SUM(E64:E75)</f>
        <v>210</v>
      </c>
      <c r="F76" s="90">
        <f>SUM(F64:F75)</f>
        <v>11500</v>
      </c>
      <c r="G76" s="91"/>
      <c r="H76" s="91"/>
      <c r="I76" s="92"/>
      <c r="J76" s="91"/>
      <c r="K76" s="93"/>
      <c r="L76" s="587"/>
      <c r="M76" s="89"/>
      <c r="N76" s="90">
        <f>SUM(N63:N75)</f>
        <v>23000</v>
      </c>
      <c r="O76" s="90">
        <f>SUM(O63:O75)</f>
        <v>210</v>
      </c>
      <c r="P76" s="90">
        <f>SUM(P63:P75)</f>
        <v>23000</v>
      </c>
      <c r="Q76" s="91"/>
      <c r="R76" s="91"/>
      <c r="S76" s="91"/>
      <c r="T76" s="91"/>
      <c r="U76" s="93"/>
      <c r="V76" s="587"/>
      <c r="W76" s="89"/>
      <c r="X76" s="90">
        <f>SUM(X63:X75)</f>
        <v>34500</v>
      </c>
      <c r="Y76" s="90">
        <f>SUM(Y63:Y75)</f>
        <v>210</v>
      </c>
      <c r="Z76" s="90">
        <f>SUM(Z63:Z75)</f>
        <v>34500</v>
      </c>
      <c r="AA76" s="91"/>
      <c r="AB76" s="91"/>
      <c r="AC76" s="91"/>
      <c r="AD76" s="91"/>
      <c r="AE76" s="587"/>
      <c r="AF76" s="89"/>
      <c r="AG76" s="90">
        <f>SUM(AG63:AG75)</f>
        <v>43500</v>
      </c>
      <c r="AH76" s="90">
        <f>SUM(AH63:AH75)</f>
        <v>210</v>
      </c>
      <c r="AI76" s="90">
        <f>SUM(AI63:AI75)</f>
        <v>43500</v>
      </c>
      <c r="AJ76" s="91"/>
      <c r="AK76" s="91"/>
      <c r="AL76" s="91"/>
      <c r="AM76" s="90"/>
      <c r="AN76" s="91"/>
    </row>
    <row r="77" spans="1:40" x14ac:dyDescent="0.25">
      <c r="A77" s="479"/>
      <c r="B77" s="435"/>
      <c r="C77" s="436"/>
      <c r="D77" s="437"/>
      <c r="E77" s="437"/>
      <c r="F77" s="437"/>
      <c r="G77" s="438"/>
      <c r="H77" s="438"/>
      <c r="I77" s="439"/>
      <c r="J77" s="438"/>
      <c r="K77" s="438"/>
      <c r="L77" s="588"/>
      <c r="M77" s="438"/>
      <c r="N77" s="437"/>
      <c r="O77" s="437"/>
      <c r="P77" s="437"/>
      <c r="Q77" s="438"/>
      <c r="R77" s="438"/>
      <c r="S77" s="438"/>
      <c r="T77" s="438"/>
      <c r="U77" s="438"/>
      <c r="V77" s="588"/>
      <c r="W77" s="438"/>
      <c r="X77" s="437"/>
      <c r="Y77" s="437"/>
      <c r="Z77" s="437"/>
      <c r="AA77" s="438"/>
      <c r="AB77" s="438"/>
      <c r="AC77" s="438"/>
      <c r="AD77" s="438"/>
      <c r="AE77" s="588"/>
      <c r="AF77" s="438"/>
      <c r="AG77" s="437"/>
      <c r="AH77" s="437"/>
      <c r="AI77" s="437"/>
      <c r="AJ77" s="438"/>
      <c r="AK77" s="438"/>
      <c r="AL77" s="438"/>
      <c r="AM77" s="795"/>
      <c r="AN77" s="440"/>
    </row>
    <row r="78" spans="1:40" ht="21" x14ac:dyDescent="0.25">
      <c r="A78" s="479"/>
      <c r="B78" s="441"/>
      <c r="C78" s="442"/>
      <c r="D78" s="443"/>
      <c r="E78" s="444"/>
      <c r="F78" s="445"/>
      <c r="G78" s="444"/>
      <c r="H78" s="445"/>
      <c r="I78" s="445"/>
      <c r="J78" s="445"/>
      <c r="K78" s="446"/>
      <c r="L78" s="584"/>
      <c r="M78" s="447" t="s">
        <v>42</v>
      </c>
      <c r="N78" s="448">
        <f>D91</f>
        <v>12000</v>
      </c>
      <c r="O78" s="448">
        <f>E91</f>
        <v>260</v>
      </c>
      <c r="P78" s="448">
        <f>F91</f>
        <v>13000</v>
      </c>
      <c r="Q78" s="444"/>
      <c r="R78" s="445"/>
      <c r="S78" s="445"/>
      <c r="T78" s="445"/>
      <c r="U78" s="446"/>
      <c r="V78" s="584"/>
      <c r="W78" s="447" t="s">
        <v>42</v>
      </c>
      <c r="X78" s="448">
        <f>N91</f>
        <v>23500</v>
      </c>
      <c r="Y78" s="448">
        <f>O91</f>
        <v>260</v>
      </c>
      <c r="Z78" s="448">
        <f>P91</f>
        <v>24500</v>
      </c>
      <c r="AA78" s="444"/>
      <c r="AB78" s="445"/>
      <c r="AC78" s="445"/>
      <c r="AD78" s="445"/>
      <c r="AE78" s="584"/>
      <c r="AF78" s="447" t="s">
        <v>42</v>
      </c>
      <c r="AG78" s="448">
        <f>X91</f>
        <v>35000</v>
      </c>
      <c r="AH78" s="448">
        <f>Y91</f>
        <v>260</v>
      </c>
      <c r="AI78" s="448">
        <f>Z91</f>
        <v>36000</v>
      </c>
      <c r="AJ78" s="444"/>
      <c r="AK78" s="445"/>
      <c r="AL78" s="445"/>
      <c r="AM78" s="796" t="s">
        <v>221</v>
      </c>
      <c r="AN78" s="449" t="s">
        <v>36</v>
      </c>
    </row>
    <row r="79" spans="1:40" x14ac:dyDescent="0.25">
      <c r="A79" s="450" t="s">
        <v>159</v>
      </c>
      <c r="B79" s="451">
        <v>86</v>
      </c>
      <c r="C79" s="452" t="s">
        <v>19</v>
      </c>
      <c r="D79" s="453">
        <v>1000</v>
      </c>
      <c r="E79" s="453">
        <f>E80+10</f>
        <v>20</v>
      </c>
      <c r="F79" s="453">
        <v>0</v>
      </c>
      <c r="G79" s="454" t="s">
        <v>38</v>
      </c>
      <c r="H79" s="454" t="s">
        <v>38</v>
      </c>
      <c r="I79" s="455" t="s">
        <v>38</v>
      </c>
      <c r="J79" s="454"/>
      <c r="K79" s="456"/>
      <c r="L79" s="585"/>
      <c r="M79" s="452" t="s">
        <v>19</v>
      </c>
      <c r="N79" s="453">
        <v>1000</v>
      </c>
      <c r="O79" s="453">
        <v>0</v>
      </c>
      <c r="P79" s="453">
        <v>11500</v>
      </c>
      <c r="Q79" s="454" t="s">
        <v>38</v>
      </c>
      <c r="R79" s="454">
        <v>778</v>
      </c>
      <c r="S79" s="455">
        <v>44224</v>
      </c>
      <c r="T79" s="454"/>
      <c r="U79" s="456"/>
      <c r="V79" s="585"/>
      <c r="W79" s="452" t="s">
        <v>19</v>
      </c>
      <c r="X79" s="453">
        <v>1000</v>
      </c>
      <c r="Y79" s="453">
        <v>0</v>
      </c>
      <c r="Z79" s="453">
        <v>11500</v>
      </c>
      <c r="AA79" s="454" t="s">
        <v>38</v>
      </c>
      <c r="AB79" s="454">
        <v>1854</v>
      </c>
      <c r="AC79" s="455">
        <v>44575</v>
      </c>
      <c r="AD79" s="711"/>
      <c r="AE79" s="585"/>
      <c r="AF79" s="452" t="s">
        <v>19</v>
      </c>
      <c r="AG79" s="453">
        <v>1000</v>
      </c>
      <c r="AH79" s="453"/>
      <c r="AI79" s="453">
        <v>3000</v>
      </c>
      <c r="AJ79" s="454" t="s">
        <v>941</v>
      </c>
      <c r="AK79" s="454">
        <v>3311</v>
      </c>
      <c r="AL79" s="455">
        <v>44938</v>
      </c>
      <c r="AM79" s="480">
        <f>AG91+AH91-AI91</f>
        <v>-740</v>
      </c>
      <c r="AN79" s="458" t="s">
        <v>1027</v>
      </c>
    </row>
    <row r="80" spans="1:40" ht="21" customHeight="1" x14ac:dyDescent="0.25">
      <c r="A80" s="481"/>
      <c r="B80" s="906" t="s">
        <v>294</v>
      </c>
      <c r="C80" s="452" t="s">
        <v>20</v>
      </c>
      <c r="D80" s="453">
        <v>1000</v>
      </c>
      <c r="E80" s="453">
        <f>E81+10</f>
        <v>10</v>
      </c>
      <c r="F80" s="453">
        <v>0</v>
      </c>
      <c r="G80" s="454" t="s">
        <v>38</v>
      </c>
      <c r="H80" s="454" t="s">
        <v>38</v>
      </c>
      <c r="I80" s="455" t="s">
        <v>38</v>
      </c>
      <c r="J80" s="454"/>
      <c r="K80" s="456"/>
      <c r="L80" s="585"/>
      <c r="M80" s="452" t="s">
        <v>20</v>
      </c>
      <c r="N80" s="453">
        <v>1000</v>
      </c>
      <c r="O80" s="453">
        <v>0</v>
      </c>
      <c r="P80" s="453">
        <v>0</v>
      </c>
      <c r="Q80" s="454" t="s">
        <v>38</v>
      </c>
      <c r="R80" s="454" t="s">
        <v>38</v>
      </c>
      <c r="S80" s="455" t="s">
        <v>38</v>
      </c>
      <c r="T80" s="454"/>
      <c r="U80" s="456"/>
      <c r="V80" s="585"/>
      <c r="W80" s="452" t="s">
        <v>20</v>
      </c>
      <c r="X80" s="453">
        <v>1000</v>
      </c>
      <c r="Y80" s="453">
        <v>0</v>
      </c>
      <c r="Z80" s="453">
        <v>0</v>
      </c>
      <c r="AA80" s="454" t="s">
        <v>38</v>
      </c>
      <c r="AB80" s="454" t="s">
        <v>38</v>
      </c>
      <c r="AC80" s="455" t="s">
        <v>38</v>
      </c>
      <c r="AD80" s="712"/>
      <c r="AE80" s="585"/>
      <c r="AF80" s="452" t="s">
        <v>20</v>
      </c>
      <c r="AG80" s="453">
        <v>1000</v>
      </c>
      <c r="AH80" s="453"/>
      <c r="AI80" s="453"/>
      <c r="AJ80" s="454"/>
      <c r="AK80" s="454"/>
      <c r="AL80" s="455"/>
      <c r="AM80" s="464"/>
      <c r="AN80" s="460"/>
    </row>
    <row r="81" spans="1:40" x14ac:dyDescent="0.25">
      <c r="A81" s="481"/>
      <c r="B81" s="906"/>
      <c r="C81" s="452" t="s">
        <v>21</v>
      </c>
      <c r="D81" s="453">
        <v>1000</v>
      </c>
      <c r="E81" s="453">
        <v>0</v>
      </c>
      <c r="F81" s="453">
        <v>3000</v>
      </c>
      <c r="G81" s="454" t="s">
        <v>38</v>
      </c>
      <c r="H81" s="454">
        <v>133</v>
      </c>
      <c r="I81" s="455">
        <v>43901</v>
      </c>
      <c r="J81" s="454"/>
      <c r="K81" s="456"/>
      <c r="L81" s="585"/>
      <c r="M81" s="452" t="s">
        <v>21</v>
      </c>
      <c r="N81" s="453">
        <v>1000</v>
      </c>
      <c r="O81" s="453">
        <v>0</v>
      </c>
      <c r="P81" s="453">
        <v>0</v>
      </c>
      <c r="Q81" s="454" t="s">
        <v>38</v>
      </c>
      <c r="R81" s="454" t="s">
        <v>38</v>
      </c>
      <c r="S81" s="455" t="s">
        <v>38</v>
      </c>
      <c r="T81" s="454"/>
      <c r="U81" s="456"/>
      <c r="V81" s="585"/>
      <c r="W81" s="452" t="s">
        <v>21</v>
      </c>
      <c r="X81" s="453">
        <v>1000</v>
      </c>
      <c r="Y81" s="453">
        <v>0</v>
      </c>
      <c r="Z81" s="453">
        <v>0</v>
      </c>
      <c r="AA81" s="454" t="s">
        <v>38</v>
      </c>
      <c r="AB81" s="454" t="s">
        <v>38</v>
      </c>
      <c r="AC81" s="455" t="s">
        <v>38</v>
      </c>
      <c r="AD81" s="712"/>
      <c r="AE81" s="585"/>
      <c r="AF81" s="452" t="s">
        <v>21</v>
      </c>
      <c r="AG81" s="453">
        <v>1000</v>
      </c>
      <c r="AH81" s="453"/>
      <c r="AI81" s="453"/>
      <c r="AJ81" s="454"/>
      <c r="AK81" s="454"/>
      <c r="AL81" s="455"/>
      <c r="AM81" s="464"/>
      <c r="AN81" s="460"/>
    </row>
    <row r="82" spans="1:40" x14ac:dyDescent="0.25">
      <c r="A82" s="481"/>
      <c r="B82" s="906"/>
      <c r="C82" s="452" t="s">
        <v>22</v>
      </c>
      <c r="D82" s="453">
        <v>1000</v>
      </c>
      <c r="E82" s="453">
        <v>0</v>
      </c>
      <c r="F82" s="453">
        <v>1000</v>
      </c>
      <c r="G82" s="454" t="s">
        <v>38</v>
      </c>
      <c r="H82" s="454">
        <v>207</v>
      </c>
      <c r="I82" s="455">
        <v>43949</v>
      </c>
      <c r="J82" s="454"/>
      <c r="K82" s="456"/>
      <c r="L82" s="585"/>
      <c r="M82" s="452" t="s">
        <v>22</v>
      </c>
      <c r="N82" s="453">
        <v>1000</v>
      </c>
      <c r="O82" s="453">
        <v>0</v>
      </c>
      <c r="P82" s="453">
        <v>0</v>
      </c>
      <c r="Q82" s="454" t="s">
        <v>38</v>
      </c>
      <c r="R82" s="454" t="s">
        <v>38</v>
      </c>
      <c r="S82" s="455" t="s">
        <v>38</v>
      </c>
      <c r="T82" s="454"/>
      <c r="U82" s="456"/>
      <c r="V82" s="585"/>
      <c r="W82" s="452" t="s">
        <v>22</v>
      </c>
      <c r="X82" s="453">
        <v>1000</v>
      </c>
      <c r="Y82" s="453">
        <v>0</v>
      </c>
      <c r="Z82" s="453">
        <v>0</v>
      </c>
      <c r="AA82" s="454" t="s">
        <v>38</v>
      </c>
      <c r="AB82" s="454" t="s">
        <v>38</v>
      </c>
      <c r="AC82" s="455" t="s">
        <v>38</v>
      </c>
      <c r="AD82" s="712"/>
      <c r="AE82" s="585"/>
      <c r="AF82" s="452" t="s">
        <v>22</v>
      </c>
      <c r="AG82" s="453">
        <v>1000</v>
      </c>
      <c r="AH82" s="453"/>
      <c r="AI82" s="453">
        <v>3000</v>
      </c>
      <c r="AJ82" s="454" t="s">
        <v>940</v>
      </c>
      <c r="AK82" s="454">
        <v>3650</v>
      </c>
      <c r="AL82" s="455">
        <v>45031</v>
      </c>
      <c r="AM82" s="464"/>
      <c r="AN82" s="460"/>
    </row>
    <row r="83" spans="1:40" x14ac:dyDescent="0.25">
      <c r="A83" s="481"/>
      <c r="B83" s="906"/>
      <c r="C83" s="452" t="s">
        <v>23</v>
      </c>
      <c r="D83" s="453">
        <v>1000</v>
      </c>
      <c r="E83" s="453">
        <v>10</v>
      </c>
      <c r="F83" s="453">
        <v>0</v>
      </c>
      <c r="G83" s="454" t="s">
        <v>38</v>
      </c>
      <c r="H83" s="454" t="s">
        <v>38</v>
      </c>
      <c r="I83" s="455" t="s">
        <v>38</v>
      </c>
      <c r="J83" s="454"/>
      <c r="K83" s="456"/>
      <c r="L83" s="585"/>
      <c r="M83" s="452" t="s">
        <v>23</v>
      </c>
      <c r="N83" s="453">
        <v>1000</v>
      </c>
      <c r="O83" s="453">
        <v>0</v>
      </c>
      <c r="P83" s="453">
        <v>0</v>
      </c>
      <c r="Q83" s="454" t="s">
        <v>38</v>
      </c>
      <c r="R83" s="454" t="s">
        <v>38</v>
      </c>
      <c r="S83" s="455" t="s">
        <v>38</v>
      </c>
      <c r="T83" s="454"/>
      <c r="U83" s="456"/>
      <c r="V83" s="585"/>
      <c r="W83" s="452" t="s">
        <v>23</v>
      </c>
      <c r="X83" s="453">
        <v>1000</v>
      </c>
      <c r="Y83" s="453">
        <v>0</v>
      </c>
      <c r="Z83" s="453">
        <v>0</v>
      </c>
      <c r="AA83" s="454" t="s">
        <v>38</v>
      </c>
      <c r="AB83" s="454" t="s">
        <v>38</v>
      </c>
      <c r="AC83" s="455" t="s">
        <v>38</v>
      </c>
      <c r="AD83" s="712"/>
      <c r="AE83" s="585"/>
      <c r="AF83" s="452" t="s">
        <v>23</v>
      </c>
      <c r="AG83" s="453">
        <v>1000</v>
      </c>
      <c r="AH83" s="453"/>
      <c r="AI83" s="453"/>
      <c r="AJ83" s="454"/>
      <c r="AK83" s="454"/>
      <c r="AL83" s="455"/>
      <c r="AM83" s="464"/>
      <c r="AN83" s="460"/>
    </row>
    <row r="84" spans="1:40" x14ac:dyDescent="0.25">
      <c r="A84" s="481"/>
      <c r="B84" s="906"/>
      <c r="C84" s="452" t="s">
        <v>24</v>
      </c>
      <c r="D84" s="453">
        <v>1000</v>
      </c>
      <c r="E84" s="453">
        <v>10</v>
      </c>
      <c r="F84" s="453">
        <v>2000</v>
      </c>
      <c r="G84" s="454" t="s">
        <v>38</v>
      </c>
      <c r="H84" s="454">
        <v>308</v>
      </c>
      <c r="I84" s="455">
        <v>44004</v>
      </c>
      <c r="J84" s="454"/>
      <c r="K84" s="456"/>
      <c r="L84" s="585"/>
      <c r="M84" s="452" t="s">
        <v>24</v>
      </c>
      <c r="N84" s="453">
        <v>1000</v>
      </c>
      <c r="O84" s="453">
        <v>0</v>
      </c>
      <c r="P84" s="453">
        <v>0</v>
      </c>
      <c r="Q84" s="454" t="s">
        <v>38</v>
      </c>
      <c r="R84" s="454" t="s">
        <v>38</v>
      </c>
      <c r="S84" s="455" t="s">
        <v>38</v>
      </c>
      <c r="T84" s="454"/>
      <c r="U84" s="456"/>
      <c r="V84" s="585"/>
      <c r="W84" s="452" t="s">
        <v>24</v>
      </c>
      <c r="X84" s="453">
        <v>1000</v>
      </c>
      <c r="Y84" s="453">
        <v>0</v>
      </c>
      <c r="Z84" s="453">
        <v>0</v>
      </c>
      <c r="AA84" s="454" t="s">
        <v>38</v>
      </c>
      <c r="AB84" s="454" t="s">
        <v>38</v>
      </c>
      <c r="AC84" s="455" t="s">
        <v>38</v>
      </c>
      <c r="AD84" s="712"/>
      <c r="AE84" s="585"/>
      <c r="AF84" s="452" t="s">
        <v>24</v>
      </c>
      <c r="AG84" s="453">
        <v>1000</v>
      </c>
      <c r="AH84" s="453"/>
      <c r="AI84" s="453"/>
      <c r="AJ84" s="454"/>
      <c r="AK84" s="454"/>
      <c r="AL84" s="455"/>
      <c r="AM84" s="464"/>
      <c r="AN84" s="460"/>
    </row>
    <row r="85" spans="1:40" x14ac:dyDescent="0.25">
      <c r="A85" s="481"/>
      <c r="B85" s="906"/>
      <c r="C85" s="452" t="s">
        <v>25</v>
      </c>
      <c r="D85" s="453">
        <v>1000</v>
      </c>
      <c r="E85" s="453">
        <f>E86+10</f>
        <v>60</v>
      </c>
      <c r="F85" s="453">
        <v>1000</v>
      </c>
      <c r="G85" s="454" t="s">
        <v>38</v>
      </c>
      <c r="H85" s="454">
        <v>90</v>
      </c>
      <c r="I85" s="455">
        <v>44040</v>
      </c>
      <c r="J85" s="454"/>
      <c r="K85" s="456"/>
      <c r="L85" s="585"/>
      <c r="M85" s="452" t="s">
        <v>25</v>
      </c>
      <c r="N85" s="453">
        <v>1000</v>
      </c>
      <c r="O85" s="453">
        <v>0</v>
      </c>
      <c r="P85" s="453">
        <v>0</v>
      </c>
      <c r="Q85" s="454" t="s">
        <v>38</v>
      </c>
      <c r="R85" s="454" t="s">
        <v>38</v>
      </c>
      <c r="S85" s="455" t="s">
        <v>38</v>
      </c>
      <c r="T85" s="454"/>
      <c r="U85" s="456"/>
      <c r="V85" s="585"/>
      <c r="W85" s="452" t="s">
        <v>25</v>
      </c>
      <c r="X85" s="453">
        <v>1000</v>
      </c>
      <c r="Y85" s="453">
        <v>0</v>
      </c>
      <c r="Z85" s="453">
        <v>0</v>
      </c>
      <c r="AA85" s="454" t="s">
        <v>38</v>
      </c>
      <c r="AB85" s="454" t="s">
        <v>38</v>
      </c>
      <c r="AC85" s="455" t="s">
        <v>38</v>
      </c>
      <c r="AD85" s="712"/>
      <c r="AE85" s="585"/>
      <c r="AF85" s="452" t="s">
        <v>25</v>
      </c>
      <c r="AG85" s="453">
        <v>1000</v>
      </c>
      <c r="AH85" s="453"/>
      <c r="AI85" s="453">
        <v>3000</v>
      </c>
      <c r="AJ85" s="454" t="s">
        <v>940</v>
      </c>
      <c r="AK85" s="454">
        <v>3981</v>
      </c>
      <c r="AL85" s="455">
        <v>45118</v>
      </c>
      <c r="AM85" s="464"/>
      <c r="AN85" s="460"/>
    </row>
    <row r="86" spans="1:40" x14ac:dyDescent="0.25">
      <c r="A86" s="481"/>
      <c r="B86" s="906"/>
      <c r="C86" s="452" t="s">
        <v>26</v>
      </c>
      <c r="D86" s="453">
        <v>1000</v>
      </c>
      <c r="E86" s="453">
        <f>E87+10</f>
        <v>50</v>
      </c>
      <c r="F86" s="453">
        <v>0</v>
      </c>
      <c r="G86" s="454" t="s">
        <v>38</v>
      </c>
      <c r="H86" s="454" t="s">
        <v>38</v>
      </c>
      <c r="I86" s="455" t="s">
        <v>38</v>
      </c>
      <c r="J86" s="454"/>
      <c r="K86" s="456"/>
      <c r="L86" s="585"/>
      <c r="M86" s="452" t="s">
        <v>26</v>
      </c>
      <c r="N86" s="453">
        <v>1000</v>
      </c>
      <c r="O86" s="453">
        <v>0</v>
      </c>
      <c r="P86" s="453">
        <v>0</v>
      </c>
      <c r="Q86" s="454" t="s">
        <v>38</v>
      </c>
      <c r="R86" s="454" t="s">
        <v>38</v>
      </c>
      <c r="S86" s="455" t="s">
        <v>38</v>
      </c>
      <c r="T86" s="454"/>
      <c r="U86" s="456"/>
      <c r="V86" s="585"/>
      <c r="W86" s="452" t="s">
        <v>26</v>
      </c>
      <c r="X86" s="453">
        <v>1000</v>
      </c>
      <c r="Y86" s="453">
        <v>0</v>
      </c>
      <c r="Z86" s="453">
        <v>0</v>
      </c>
      <c r="AA86" s="454" t="s">
        <v>38</v>
      </c>
      <c r="AB86" s="454" t="s">
        <v>38</v>
      </c>
      <c r="AC86" s="455" t="s">
        <v>38</v>
      </c>
      <c r="AD86" s="712"/>
      <c r="AE86" s="585"/>
      <c r="AF86" s="452" t="s">
        <v>26</v>
      </c>
      <c r="AG86" s="453">
        <v>1000</v>
      </c>
      <c r="AH86" s="453"/>
      <c r="AI86" s="453"/>
      <c r="AJ86" s="454"/>
      <c r="AK86" s="454"/>
      <c r="AL86" s="455"/>
      <c r="AM86" s="464"/>
      <c r="AN86" s="460"/>
    </row>
    <row r="87" spans="1:40" x14ac:dyDescent="0.25">
      <c r="A87" s="481"/>
      <c r="B87" s="906"/>
      <c r="C87" s="452" t="s">
        <v>27</v>
      </c>
      <c r="D87" s="453">
        <v>1000</v>
      </c>
      <c r="E87" s="453">
        <f>E88+10</f>
        <v>40</v>
      </c>
      <c r="F87" s="453">
        <v>0</v>
      </c>
      <c r="G87" s="454" t="s">
        <v>38</v>
      </c>
      <c r="H87" s="454" t="s">
        <v>38</v>
      </c>
      <c r="I87" s="455" t="s">
        <v>38</v>
      </c>
      <c r="J87" s="454"/>
      <c r="K87" s="456"/>
      <c r="L87" s="585"/>
      <c r="M87" s="452" t="s">
        <v>27</v>
      </c>
      <c r="N87" s="453">
        <v>1000</v>
      </c>
      <c r="O87" s="453">
        <v>0</v>
      </c>
      <c r="P87" s="453">
        <v>0</v>
      </c>
      <c r="Q87" s="454" t="s">
        <v>38</v>
      </c>
      <c r="R87" s="454" t="s">
        <v>38</v>
      </c>
      <c r="S87" s="455" t="s">
        <v>38</v>
      </c>
      <c r="T87" s="454"/>
      <c r="U87" s="456"/>
      <c r="V87" s="585"/>
      <c r="W87" s="452" t="s">
        <v>27</v>
      </c>
      <c r="X87" s="453">
        <v>1000</v>
      </c>
      <c r="Y87" s="453">
        <v>0</v>
      </c>
      <c r="Z87" s="453">
        <v>0</v>
      </c>
      <c r="AA87" s="454" t="s">
        <v>38</v>
      </c>
      <c r="AB87" s="454" t="s">
        <v>38</v>
      </c>
      <c r="AC87" s="455" t="s">
        <v>38</v>
      </c>
      <c r="AD87" s="712"/>
      <c r="AE87" s="585"/>
      <c r="AF87" s="452" t="s">
        <v>27</v>
      </c>
      <c r="AG87" s="453">
        <v>1000</v>
      </c>
      <c r="AH87" s="453"/>
      <c r="AI87" s="453"/>
      <c r="AJ87" s="454"/>
      <c r="AK87" s="454"/>
      <c r="AL87" s="455"/>
      <c r="AM87" s="464"/>
      <c r="AN87" s="460"/>
    </row>
    <row r="88" spans="1:40" x14ac:dyDescent="0.25">
      <c r="A88" s="481"/>
      <c r="B88" s="906"/>
      <c r="C88" s="452" t="s">
        <v>28</v>
      </c>
      <c r="D88" s="453">
        <v>1000</v>
      </c>
      <c r="E88" s="453">
        <f>E89+10</f>
        <v>30</v>
      </c>
      <c r="F88" s="453">
        <v>0</v>
      </c>
      <c r="G88" s="454" t="s">
        <v>38</v>
      </c>
      <c r="H88" s="454" t="s">
        <v>38</v>
      </c>
      <c r="I88" s="455" t="s">
        <v>38</v>
      </c>
      <c r="J88" s="454"/>
      <c r="K88" s="456"/>
      <c r="L88" s="585"/>
      <c r="M88" s="452" t="s">
        <v>28</v>
      </c>
      <c r="N88" s="453">
        <v>1000</v>
      </c>
      <c r="O88" s="453">
        <v>0</v>
      </c>
      <c r="P88" s="453">
        <v>0</v>
      </c>
      <c r="Q88" s="454" t="s">
        <v>38</v>
      </c>
      <c r="R88" s="454" t="s">
        <v>38</v>
      </c>
      <c r="S88" s="455" t="s">
        <v>38</v>
      </c>
      <c r="T88" s="454"/>
      <c r="U88" s="456"/>
      <c r="V88" s="585"/>
      <c r="W88" s="452" t="s">
        <v>28</v>
      </c>
      <c r="X88" s="453">
        <v>1000</v>
      </c>
      <c r="Y88" s="453">
        <v>0</v>
      </c>
      <c r="Z88" s="453">
        <v>0</v>
      </c>
      <c r="AA88" s="454" t="s">
        <v>38</v>
      </c>
      <c r="AB88" s="454" t="s">
        <v>38</v>
      </c>
      <c r="AC88" s="455" t="s">
        <v>38</v>
      </c>
      <c r="AD88" s="712"/>
      <c r="AE88" s="585"/>
      <c r="AF88" s="452" t="s">
        <v>28</v>
      </c>
      <c r="AG88" s="453"/>
      <c r="AH88" s="453"/>
      <c r="AI88" s="453"/>
      <c r="AJ88" s="454"/>
      <c r="AK88" s="454"/>
      <c r="AL88" s="455"/>
      <c r="AM88" s="464"/>
      <c r="AN88" s="460"/>
    </row>
    <row r="89" spans="1:40" x14ac:dyDescent="0.25">
      <c r="A89" s="481"/>
      <c r="B89" s="906"/>
      <c r="C89" s="452" t="s">
        <v>29</v>
      </c>
      <c r="D89" s="453">
        <v>1000</v>
      </c>
      <c r="E89" s="453">
        <f>E90+10</f>
        <v>20</v>
      </c>
      <c r="F89" s="453">
        <v>0</v>
      </c>
      <c r="G89" s="454" t="s">
        <v>38</v>
      </c>
      <c r="H89" s="454" t="s">
        <v>38</v>
      </c>
      <c r="I89" s="455" t="s">
        <v>38</v>
      </c>
      <c r="J89" s="454"/>
      <c r="K89" s="456"/>
      <c r="L89" s="585"/>
      <c r="M89" s="452" t="s">
        <v>29</v>
      </c>
      <c r="N89" s="453">
        <v>1000</v>
      </c>
      <c r="O89" s="453">
        <v>0</v>
      </c>
      <c r="P89" s="453">
        <v>0</v>
      </c>
      <c r="Q89" s="454" t="s">
        <v>38</v>
      </c>
      <c r="R89" s="454" t="s">
        <v>38</v>
      </c>
      <c r="S89" s="455" t="s">
        <v>38</v>
      </c>
      <c r="T89" s="454"/>
      <c r="U89" s="456"/>
      <c r="V89" s="585"/>
      <c r="W89" s="452" t="s">
        <v>29</v>
      </c>
      <c r="X89" s="453">
        <v>1000</v>
      </c>
      <c r="Y89" s="453">
        <v>0</v>
      </c>
      <c r="Z89" s="453">
        <v>0</v>
      </c>
      <c r="AA89" s="454" t="s">
        <v>38</v>
      </c>
      <c r="AB89" s="454" t="s">
        <v>38</v>
      </c>
      <c r="AC89" s="455" t="s">
        <v>38</v>
      </c>
      <c r="AD89" s="712"/>
      <c r="AE89" s="585"/>
      <c r="AF89" s="452" t="s">
        <v>29</v>
      </c>
      <c r="AG89" s="453"/>
      <c r="AH89" s="453"/>
      <c r="AI89" s="453"/>
      <c r="AJ89" s="454"/>
      <c r="AK89" s="454"/>
      <c r="AL89" s="455"/>
      <c r="AM89" s="464"/>
      <c r="AN89" s="460"/>
    </row>
    <row r="90" spans="1:40" x14ac:dyDescent="0.25">
      <c r="A90" s="481"/>
      <c r="B90" s="906"/>
      <c r="C90" s="465" t="s">
        <v>30</v>
      </c>
      <c r="D90" s="466">
        <v>1000</v>
      </c>
      <c r="E90" s="453">
        <v>10</v>
      </c>
      <c r="F90" s="453">
        <v>6000</v>
      </c>
      <c r="G90" s="454" t="s">
        <v>38</v>
      </c>
      <c r="H90" s="454">
        <v>774</v>
      </c>
      <c r="I90" s="483">
        <v>44223</v>
      </c>
      <c r="J90" s="467"/>
      <c r="K90" s="468"/>
      <c r="L90" s="586"/>
      <c r="M90" s="465" t="s">
        <v>30</v>
      </c>
      <c r="N90" s="470">
        <v>500</v>
      </c>
      <c r="O90" s="453">
        <v>0</v>
      </c>
      <c r="P90" s="453">
        <v>0</v>
      </c>
      <c r="Q90" s="454" t="s">
        <v>38</v>
      </c>
      <c r="R90" s="454" t="s">
        <v>38</v>
      </c>
      <c r="S90" s="455" t="s">
        <v>38</v>
      </c>
      <c r="T90" s="454"/>
      <c r="U90" s="456"/>
      <c r="V90" s="586"/>
      <c r="W90" s="465" t="s">
        <v>30</v>
      </c>
      <c r="X90" s="470">
        <v>500</v>
      </c>
      <c r="Y90" s="453">
        <v>0</v>
      </c>
      <c r="Z90" s="453">
        <v>0</v>
      </c>
      <c r="AA90" s="454" t="s">
        <v>38</v>
      </c>
      <c r="AB90" s="454" t="s">
        <v>38</v>
      </c>
      <c r="AC90" s="455" t="s">
        <v>38</v>
      </c>
      <c r="AD90" s="712"/>
      <c r="AE90" s="586"/>
      <c r="AF90" s="465" t="s">
        <v>30</v>
      </c>
      <c r="AG90" s="470"/>
      <c r="AH90" s="453"/>
      <c r="AI90" s="453"/>
      <c r="AJ90" s="454"/>
      <c r="AK90" s="454"/>
      <c r="AL90" s="455"/>
      <c r="AM90" s="471"/>
      <c r="AN90" s="472"/>
    </row>
    <row r="91" spans="1:40" ht="21" x14ac:dyDescent="0.25">
      <c r="A91" s="482"/>
      <c r="B91" s="907"/>
      <c r="C91" s="474"/>
      <c r="D91" s="475">
        <f>SUM(D79:D90)</f>
        <v>12000</v>
      </c>
      <c r="E91" s="475">
        <f>SUM(E79:E90)</f>
        <v>260</v>
      </c>
      <c r="F91" s="475">
        <f>SUM(F79:F90)</f>
        <v>13000</v>
      </c>
      <c r="G91" s="476"/>
      <c r="H91" s="476"/>
      <c r="I91" s="477"/>
      <c r="J91" s="476"/>
      <c r="K91" s="478"/>
      <c r="L91" s="587"/>
      <c r="M91" s="474"/>
      <c r="N91" s="475">
        <f>SUM(N78:N90)</f>
        <v>23500</v>
      </c>
      <c r="O91" s="475">
        <f>SUM(O78:O90)</f>
        <v>260</v>
      </c>
      <c r="P91" s="475">
        <f>SUM(P78:P90)</f>
        <v>24500</v>
      </c>
      <c r="Q91" s="476"/>
      <c r="R91" s="476"/>
      <c r="S91" s="476"/>
      <c r="T91" s="476"/>
      <c r="U91" s="478"/>
      <c r="V91" s="587"/>
      <c r="W91" s="474"/>
      <c r="X91" s="475">
        <f>SUM(X78:X90)</f>
        <v>35000</v>
      </c>
      <c r="Y91" s="475">
        <f>SUM(Y78:Y90)</f>
        <v>260</v>
      </c>
      <c r="Z91" s="475">
        <f>SUM(Z78:Z90)</f>
        <v>36000</v>
      </c>
      <c r="AA91" s="476"/>
      <c r="AB91" s="476"/>
      <c r="AC91" s="476"/>
      <c r="AD91" s="476"/>
      <c r="AE91" s="587"/>
      <c r="AF91" s="474"/>
      <c r="AG91" s="475">
        <f>SUM(AG78:AG90)</f>
        <v>44000</v>
      </c>
      <c r="AH91" s="475">
        <f>SUM(AH78:AH90)</f>
        <v>260</v>
      </c>
      <c r="AI91" s="475">
        <f>SUM(AI78:AI90)</f>
        <v>45000</v>
      </c>
      <c r="AJ91" s="476"/>
      <c r="AK91" s="476"/>
      <c r="AL91" s="476"/>
      <c r="AM91" s="475"/>
      <c r="AN91" s="476"/>
    </row>
    <row r="92" spans="1:40" x14ac:dyDescent="0.25">
      <c r="A92" s="337"/>
      <c r="B92" s="330"/>
      <c r="C92" s="344"/>
      <c r="D92" s="345"/>
      <c r="E92" s="345"/>
      <c r="F92" s="345"/>
      <c r="G92" s="346"/>
      <c r="H92" s="346"/>
      <c r="I92" s="347"/>
      <c r="J92" s="346"/>
      <c r="K92" s="346"/>
      <c r="L92" s="588"/>
      <c r="M92" s="346"/>
      <c r="N92" s="345"/>
      <c r="O92" s="345"/>
      <c r="P92" s="345"/>
      <c r="Q92" s="346"/>
      <c r="R92" s="346"/>
      <c r="S92" s="346"/>
      <c r="T92" s="346"/>
      <c r="U92" s="346"/>
      <c r="V92" s="588"/>
      <c r="W92" s="346"/>
      <c r="X92" s="345"/>
      <c r="Y92" s="345"/>
      <c r="Z92" s="345"/>
      <c r="AA92" s="346"/>
      <c r="AB92" s="346"/>
      <c r="AC92" s="346"/>
      <c r="AD92" s="346"/>
      <c r="AE92" s="588"/>
      <c r="AF92" s="346"/>
      <c r="AG92" s="345"/>
      <c r="AH92" s="345"/>
      <c r="AI92" s="345"/>
      <c r="AJ92" s="346"/>
      <c r="AK92" s="346"/>
      <c r="AL92" s="346"/>
      <c r="AM92" s="778"/>
      <c r="AN92" s="348"/>
    </row>
    <row r="93" spans="1:40" ht="21" x14ac:dyDescent="0.25">
      <c r="A93" s="337"/>
      <c r="B93" s="331"/>
      <c r="C93" s="350"/>
      <c r="D93" s="351"/>
      <c r="E93" s="352"/>
      <c r="F93" s="353"/>
      <c r="G93" s="352"/>
      <c r="H93" s="353"/>
      <c r="I93" s="353"/>
      <c r="J93" s="353"/>
      <c r="K93" s="354"/>
      <c r="L93" s="584"/>
      <c r="M93" s="355" t="s">
        <v>42</v>
      </c>
      <c r="N93" s="356">
        <f>D106</f>
        <v>12000</v>
      </c>
      <c r="O93" s="356">
        <f>E106</f>
        <v>2820</v>
      </c>
      <c r="P93" s="356">
        <f>F106</f>
        <v>0</v>
      </c>
      <c r="Q93" s="352"/>
      <c r="R93" s="353"/>
      <c r="S93" s="353"/>
      <c r="T93" s="353"/>
      <c r="U93" s="354"/>
      <c r="V93" s="584"/>
      <c r="W93" s="355" t="s">
        <v>42</v>
      </c>
      <c r="X93" s="356">
        <f>N106</f>
        <v>24000</v>
      </c>
      <c r="Y93" s="356">
        <f>O106</f>
        <v>4200</v>
      </c>
      <c r="Z93" s="356">
        <f>P106</f>
        <v>0</v>
      </c>
      <c r="AA93" s="352"/>
      <c r="AB93" s="353"/>
      <c r="AC93" s="353"/>
      <c r="AD93" s="353"/>
      <c r="AE93" s="584"/>
      <c r="AF93" s="355" t="s">
        <v>42</v>
      </c>
      <c r="AG93" s="356">
        <f>X106</f>
        <v>36000</v>
      </c>
      <c r="AH93" s="356">
        <f>Y106</f>
        <v>4360</v>
      </c>
      <c r="AI93" s="356">
        <f>Z106</f>
        <v>40360</v>
      </c>
      <c r="AJ93" s="352"/>
      <c r="AK93" s="353"/>
      <c r="AL93" s="353"/>
      <c r="AM93" s="776" t="s">
        <v>221</v>
      </c>
      <c r="AN93" s="183" t="s">
        <v>36</v>
      </c>
    </row>
    <row r="94" spans="1:40" x14ac:dyDescent="0.25">
      <c r="A94" s="368" t="s">
        <v>159</v>
      </c>
      <c r="B94" s="332">
        <v>87</v>
      </c>
      <c r="C94" s="357" t="s">
        <v>19</v>
      </c>
      <c r="D94" s="124">
        <v>1000</v>
      </c>
      <c r="E94" s="124">
        <f t="shared" ref="E94:E103" si="2">E95+10</f>
        <v>290</v>
      </c>
      <c r="F94" s="124">
        <v>0</v>
      </c>
      <c r="G94" s="125" t="s">
        <v>38</v>
      </c>
      <c r="H94" s="125" t="s">
        <v>38</v>
      </c>
      <c r="I94" s="129" t="s">
        <v>38</v>
      </c>
      <c r="J94" s="125"/>
      <c r="K94" s="358"/>
      <c r="L94" s="589"/>
      <c r="M94" s="357" t="s">
        <v>19</v>
      </c>
      <c r="N94" s="124">
        <v>1000</v>
      </c>
      <c r="O94" s="124">
        <f t="shared" ref="O94:O103" si="3">O95+10</f>
        <v>170</v>
      </c>
      <c r="P94" s="124">
        <v>0</v>
      </c>
      <c r="Q94" s="125" t="s">
        <v>38</v>
      </c>
      <c r="R94" s="125" t="s">
        <v>38</v>
      </c>
      <c r="S94" s="129" t="s">
        <v>38</v>
      </c>
      <c r="T94" s="125"/>
      <c r="U94" s="358"/>
      <c r="V94" s="589"/>
      <c r="W94" s="357" t="s">
        <v>19</v>
      </c>
      <c r="X94" s="124">
        <v>1000</v>
      </c>
      <c r="Y94" s="124">
        <f>Y95+10</f>
        <v>50</v>
      </c>
      <c r="Z94" s="124">
        <v>0</v>
      </c>
      <c r="AA94" s="125" t="s">
        <v>38</v>
      </c>
      <c r="AB94" s="125" t="s">
        <v>38</v>
      </c>
      <c r="AC94" s="129" t="s">
        <v>38</v>
      </c>
      <c r="AD94" s="426"/>
      <c r="AE94" s="589"/>
      <c r="AF94" s="357" t="s">
        <v>19</v>
      </c>
      <c r="AG94" s="124">
        <v>1000</v>
      </c>
      <c r="AH94" s="124"/>
      <c r="AI94" s="124">
        <v>3000</v>
      </c>
      <c r="AJ94" s="125" t="s">
        <v>44</v>
      </c>
      <c r="AK94" s="125">
        <v>3217</v>
      </c>
      <c r="AL94" s="129">
        <v>44929</v>
      </c>
      <c r="AM94" s="333">
        <f>AG106+AH106-AI106</f>
        <v>0</v>
      </c>
      <c r="AN94" s="334" t="s">
        <v>998</v>
      </c>
    </row>
    <row r="95" spans="1:40" ht="21" customHeight="1" x14ac:dyDescent="0.25">
      <c r="A95" s="369"/>
      <c r="B95" s="877" t="s">
        <v>164</v>
      </c>
      <c r="C95" s="357" t="s">
        <v>20</v>
      </c>
      <c r="D95" s="124">
        <v>1000</v>
      </c>
      <c r="E95" s="124">
        <f t="shared" si="2"/>
        <v>280</v>
      </c>
      <c r="F95" s="124">
        <v>0</v>
      </c>
      <c r="G95" s="125" t="s">
        <v>38</v>
      </c>
      <c r="H95" s="125" t="s">
        <v>38</v>
      </c>
      <c r="I95" s="129" t="s">
        <v>38</v>
      </c>
      <c r="J95" s="125"/>
      <c r="K95" s="358"/>
      <c r="L95" s="589"/>
      <c r="M95" s="357" t="s">
        <v>20</v>
      </c>
      <c r="N95" s="124">
        <v>1000</v>
      </c>
      <c r="O95" s="124">
        <f t="shared" si="3"/>
        <v>160</v>
      </c>
      <c r="P95" s="124">
        <v>0</v>
      </c>
      <c r="Q95" s="125" t="s">
        <v>38</v>
      </c>
      <c r="R95" s="125" t="s">
        <v>38</v>
      </c>
      <c r="S95" s="129" t="s">
        <v>38</v>
      </c>
      <c r="T95" s="125"/>
      <c r="U95" s="358"/>
      <c r="V95" s="589"/>
      <c r="W95" s="357" t="s">
        <v>20</v>
      </c>
      <c r="X95" s="124">
        <v>1000</v>
      </c>
      <c r="Y95" s="124">
        <f>Y96+10</f>
        <v>40</v>
      </c>
      <c r="Z95" s="124">
        <v>0</v>
      </c>
      <c r="AA95" s="125" t="s">
        <v>38</v>
      </c>
      <c r="AB95" s="125" t="s">
        <v>38</v>
      </c>
      <c r="AC95" s="129" t="s">
        <v>38</v>
      </c>
      <c r="AD95" s="629"/>
      <c r="AE95" s="589"/>
      <c r="AF95" s="357" t="s">
        <v>20</v>
      </c>
      <c r="AG95" s="124">
        <v>1000</v>
      </c>
      <c r="AH95" s="124"/>
      <c r="AI95" s="124"/>
      <c r="AJ95" s="125"/>
      <c r="AK95" s="125"/>
      <c r="AL95" s="129"/>
      <c r="AM95" s="336"/>
      <c r="AN95" s="335"/>
    </row>
    <row r="96" spans="1:40" x14ac:dyDescent="0.25">
      <c r="A96" s="369"/>
      <c r="B96" s="877"/>
      <c r="C96" s="357" t="s">
        <v>21</v>
      </c>
      <c r="D96" s="124">
        <v>1000</v>
      </c>
      <c r="E96" s="124">
        <f t="shared" si="2"/>
        <v>270</v>
      </c>
      <c r="F96" s="124">
        <v>0</v>
      </c>
      <c r="G96" s="125" t="s">
        <v>38</v>
      </c>
      <c r="H96" s="125" t="s">
        <v>38</v>
      </c>
      <c r="I96" s="129" t="s">
        <v>38</v>
      </c>
      <c r="J96" s="125"/>
      <c r="K96" s="358"/>
      <c r="L96" s="589"/>
      <c r="M96" s="357" t="s">
        <v>21</v>
      </c>
      <c r="N96" s="124">
        <v>1000</v>
      </c>
      <c r="O96" s="124">
        <f t="shared" si="3"/>
        <v>150</v>
      </c>
      <c r="P96" s="124">
        <v>0</v>
      </c>
      <c r="Q96" s="125" t="s">
        <v>38</v>
      </c>
      <c r="R96" s="125" t="s">
        <v>38</v>
      </c>
      <c r="S96" s="129" t="s">
        <v>38</v>
      </c>
      <c r="T96" s="125"/>
      <c r="U96" s="358"/>
      <c r="V96" s="589"/>
      <c r="W96" s="357" t="s">
        <v>21</v>
      </c>
      <c r="X96" s="124">
        <v>1000</v>
      </c>
      <c r="Y96" s="124">
        <f>Y97+10</f>
        <v>30</v>
      </c>
      <c r="Z96" s="124">
        <v>0</v>
      </c>
      <c r="AA96" s="125" t="s">
        <v>38</v>
      </c>
      <c r="AB96" s="125" t="s">
        <v>38</v>
      </c>
      <c r="AC96" s="129" t="s">
        <v>38</v>
      </c>
      <c r="AD96" s="629"/>
      <c r="AE96" s="589"/>
      <c r="AF96" s="357" t="s">
        <v>21</v>
      </c>
      <c r="AG96" s="124">
        <v>1000</v>
      </c>
      <c r="AH96" s="124"/>
      <c r="AI96" s="124"/>
      <c r="AJ96" s="125"/>
      <c r="AK96" s="125"/>
      <c r="AL96" s="129"/>
      <c r="AM96" s="336"/>
      <c r="AN96" s="335"/>
    </row>
    <row r="97" spans="1:40" x14ac:dyDescent="0.25">
      <c r="A97" s="369"/>
      <c r="B97" s="877"/>
      <c r="C97" s="357" t="s">
        <v>22</v>
      </c>
      <c r="D97" s="124">
        <v>1000</v>
      </c>
      <c r="E97" s="124">
        <f t="shared" si="2"/>
        <v>260</v>
      </c>
      <c r="F97" s="124">
        <v>0</v>
      </c>
      <c r="G97" s="125" t="s">
        <v>38</v>
      </c>
      <c r="H97" s="125" t="s">
        <v>38</v>
      </c>
      <c r="I97" s="129" t="s">
        <v>38</v>
      </c>
      <c r="J97" s="125"/>
      <c r="K97" s="358"/>
      <c r="L97" s="585"/>
      <c r="M97" s="357" t="s">
        <v>22</v>
      </c>
      <c r="N97" s="124">
        <v>1000</v>
      </c>
      <c r="O97" s="124">
        <f t="shared" si="3"/>
        <v>140</v>
      </c>
      <c r="P97" s="124">
        <v>0</v>
      </c>
      <c r="Q97" s="125" t="s">
        <v>38</v>
      </c>
      <c r="R97" s="125" t="s">
        <v>38</v>
      </c>
      <c r="S97" s="129" t="s">
        <v>38</v>
      </c>
      <c r="T97" s="125"/>
      <c r="U97" s="358"/>
      <c r="V97" s="585"/>
      <c r="W97" s="357" t="s">
        <v>22</v>
      </c>
      <c r="X97" s="124">
        <v>1000</v>
      </c>
      <c r="Y97" s="124">
        <f>Y98+10</f>
        <v>20</v>
      </c>
      <c r="Z97" s="124">
        <v>0</v>
      </c>
      <c r="AA97" s="125" t="s">
        <v>38</v>
      </c>
      <c r="AB97" s="125" t="s">
        <v>38</v>
      </c>
      <c r="AC97" s="129" t="s">
        <v>38</v>
      </c>
      <c r="AD97" s="629"/>
      <c r="AE97" s="585"/>
      <c r="AF97" s="357" t="s">
        <v>22</v>
      </c>
      <c r="AG97" s="124">
        <v>1000</v>
      </c>
      <c r="AH97" s="124"/>
      <c r="AI97" s="124">
        <v>3000</v>
      </c>
      <c r="AJ97" s="125" t="s">
        <v>44</v>
      </c>
      <c r="AK97" s="125">
        <v>3666</v>
      </c>
      <c r="AL97" s="129">
        <v>45033</v>
      </c>
      <c r="AM97" s="336"/>
      <c r="AN97" s="335" t="s">
        <v>250</v>
      </c>
    </row>
    <row r="98" spans="1:40" x14ac:dyDescent="0.25">
      <c r="A98" s="369"/>
      <c r="B98" s="877"/>
      <c r="C98" s="357" t="s">
        <v>23</v>
      </c>
      <c r="D98" s="124">
        <v>1000</v>
      </c>
      <c r="E98" s="124">
        <f t="shared" si="2"/>
        <v>250</v>
      </c>
      <c r="F98" s="124">
        <v>0</v>
      </c>
      <c r="G98" s="125" t="s">
        <v>38</v>
      </c>
      <c r="H98" s="125" t="s">
        <v>38</v>
      </c>
      <c r="I98" s="129" t="s">
        <v>38</v>
      </c>
      <c r="J98" s="125"/>
      <c r="K98" s="358"/>
      <c r="L98" s="589"/>
      <c r="M98" s="357" t="s">
        <v>23</v>
      </c>
      <c r="N98" s="124">
        <v>1000</v>
      </c>
      <c r="O98" s="124">
        <f t="shared" si="3"/>
        <v>130</v>
      </c>
      <c r="P98" s="124">
        <v>0</v>
      </c>
      <c r="Q98" s="125" t="s">
        <v>38</v>
      </c>
      <c r="R98" s="125" t="s">
        <v>38</v>
      </c>
      <c r="S98" s="129" t="s">
        <v>38</v>
      </c>
      <c r="T98" s="125"/>
      <c r="U98" s="358"/>
      <c r="V98" s="589"/>
      <c r="W98" s="357" t="s">
        <v>23</v>
      </c>
      <c r="X98" s="124">
        <v>1000</v>
      </c>
      <c r="Y98" s="124">
        <f>Y99+10</f>
        <v>10</v>
      </c>
      <c r="Z98" s="124">
        <v>0</v>
      </c>
      <c r="AA98" s="125" t="s">
        <v>38</v>
      </c>
      <c r="AB98" s="125" t="s">
        <v>38</v>
      </c>
      <c r="AC98" s="129" t="s">
        <v>38</v>
      </c>
      <c r="AD98" s="629"/>
      <c r="AE98" s="589"/>
      <c r="AF98" s="357" t="s">
        <v>23</v>
      </c>
      <c r="AG98" s="124">
        <v>1000</v>
      </c>
      <c r="AH98" s="124"/>
      <c r="AI98" s="124"/>
      <c r="AJ98" s="125"/>
      <c r="AK98" s="125"/>
      <c r="AL98" s="129"/>
      <c r="AM98" s="336"/>
      <c r="AN98" s="335"/>
    </row>
    <row r="99" spans="1:40" x14ac:dyDescent="0.25">
      <c r="A99" s="369"/>
      <c r="B99" s="877"/>
      <c r="C99" s="357" t="s">
        <v>24</v>
      </c>
      <c r="D99" s="124">
        <v>1000</v>
      </c>
      <c r="E99" s="124">
        <f t="shared" si="2"/>
        <v>240</v>
      </c>
      <c r="F99" s="124">
        <v>0</v>
      </c>
      <c r="G99" s="125" t="s">
        <v>38</v>
      </c>
      <c r="H99" s="125" t="s">
        <v>38</v>
      </c>
      <c r="I99" s="129" t="s">
        <v>38</v>
      </c>
      <c r="J99" s="125"/>
      <c r="K99" s="358"/>
      <c r="L99" s="589"/>
      <c r="M99" s="357" t="s">
        <v>24</v>
      </c>
      <c r="N99" s="124">
        <v>1000</v>
      </c>
      <c r="O99" s="124">
        <f t="shared" si="3"/>
        <v>120</v>
      </c>
      <c r="P99" s="124">
        <v>0</v>
      </c>
      <c r="Q99" s="125" t="s">
        <v>38</v>
      </c>
      <c r="R99" s="125" t="s">
        <v>38</v>
      </c>
      <c r="S99" s="129" t="s">
        <v>38</v>
      </c>
      <c r="T99" s="125"/>
      <c r="U99" s="358"/>
      <c r="V99" s="589"/>
      <c r="W99" s="357" t="s">
        <v>24</v>
      </c>
      <c r="X99" s="124">
        <v>1000</v>
      </c>
      <c r="Y99" s="124">
        <v>0</v>
      </c>
      <c r="Z99" s="167">
        <v>34350</v>
      </c>
      <c r="AA99" s="402" t="s">
        <v>44</v>
      </c>
      <c r="AB99" s="402">
        <v>2456</v>
      </c>
      <c r="AC99" s="403">
        <v>44741</v>
      </c>
      <c r="AD99" s="705"/>
      <c r="AE99" s="589"/>
      <c r="AF99" s="357" t="s">
        <v>24</v>
      </c>
      <c r="AG99" s="124">
        <v>1000</v>
      </c>
      <c r="AH99" s="124"/>
      <c r="AI99" s="167"/>
      <c r="AJ99" s="402"/>
      <c r="AK99" s="402"/>
      <c r="AL99" s="403"/>
      <c r="AM99" s="336"/>
      <c r="AN99" s="335"/>
    </row>
    <row r="100" spans="1:40" x14ac:dyDescent="0.25">
      <c r="A100" s="369"/>
      <c r="B100" s="877"/>
      <c r="C100" s="357" t="s">
        <v>25</v>
      </c>
      <c r="D100" s="124">
        <v>1000</v>
      </c>
      <c r="E100" s="124">
        <f t="shared" si="2"/>
        <v>230</v>
      </c>
      <c r="F100" s="124">
        <v>0</v>
      </c>
      <c r="G100" s="125" t="s">
        <v>38</v>
      </c>
      <c r="H100" s="125" t="s">
        <v>38</v>
      </c>
      <c r="I100" s="129" t="s">
        <v>38</v>
      </c>
      <c r="J100" s="125"/>
      <c r="K100" s="358"/>
      <c r="L100" s="589"/>
      <c r="M100" s="357" t="s">
        <v>25</v>
      </c>
      <c r="N100" s="124">
        <v>1000</v>
      </c>
      <c r="O100" s="124">
        <f t="shared" si="3"/>
        <v>110</v>
      </c>
      <c r="P100" s="124">
        <v>0</v>
      </c>
      <c r="Q100" s="125" t="s">
        <v>38</v>
      </c>
      <c r="R100" s="125" t="s">
        <v>38</v>
      </c>
      <c r="S100" s="129" t="s">
        <v>38</v>
      </c>
      <c r="T100" s="125"/>
      <c r="U100" s="358"/>
      <c r="V100" s="589"/>
      <c r="W100" s="357" t="s">
        <v>25</v>
      </c>
      <c r="X100" s="124">
        <v>1000</v>
      </c>
      <c r="Y100" s="124">
        <v>10</v>
      </c>
      <c r="Z100" s="124">
        <v>0</v>
      </c>
      <c r="AA100" s="125" t="s">
        <v>38</v>
      </c>
      <c r="AB100" s="125" t="s">
        <v>38</v>
      </c>
      <c r="AC100" s="129" t="s">
        <v>38</v>
      </c>
      <c r="AD100" s="629"/>
      <c r="AE100" s="589"/>
      <c r="AF100" s="357" t="s">
        <v>25</v>
      </c>
      <c r="AG100" s="124">
        <v>1000</v>
      </c>
      <c r="AH100" s="124"/>
      <c r="AI100" s="124">
        <v>3000</v>
      </c>
      <c r="AJ100" s="125" t="s">
        <v>44</v>
      </c>
      <c r="AK100" s="125">
        <v>3927</v>
      </c>
      <c r="AL100" s="129">
        <v>45111</v>
      </c>
      <c r="AM100" s="336"/>
      <c r="AN100" s="335"/>
    </row>
    <row r="101" spans="1:40" x14ac:dyDescent="0.25">
      <c r="A101" s="369"/>
      <c r="B101" s="877"/>
      <c r="C101" s="357" t="s">
        <v>26</v>
      </c>
      <c r="D101" s="124">
        <v>1000</v>
      </c>
      <c r="E101" s="124">
        <f t="shared" si="2"/>
        <v>220</v>
      </c>
      <c r="F101" s="124">
        <v>0</v>
      </c>
      <c r="G101" s="125" t="s">
        <v>38</v>
      </c>
      <c r="H101" s="125" t="s">
        <v>38</v>
      </c>
      <c r="I101" s="129" t="s">
        <v>38</v>
      </c>
      <c r="J101" s="125"/>
      <c r="K101" s="358"/>
      <c r="L101" s="585"/>
      <c r="M101" s="357" t="s">
        <v>26</v>
      </c>
      <c r="N101" s="124">
        <v>1000</v>
      </c>
      <c r="O101" s="124">
        <f t="shared" si="3"/>
        <v>100</v>
      </c>
      <c r="P101" s="124">
        <v>0</v>
      </c>
      <c r="Q101" s="125" t="s">
        <v>38</v>
      </c>
      <c r="R101" s="125" t="s">
        <v>38</v>
      </c>
      <c r="S101" s="129" t="s">
        <v>38</v>
      </c>
      <c r="T101" s="125"/>
      <c r="U101" s="358"/>
      <c r="V101" s="585"/>
      <c r="W101" s="357" t="s">
        <v>26</v>
      </c>
      <c r="X101" s="124">
        <v>1000</v>
      </c>
      <c r="Y101" s="124">
        <v>0</v>
      </c>
      <c r="Z101" s="124">
        <v>6010</v>
      </c>
      <c r="AA101" s="125" t="s">
        <v>44</v>
      </c>
      <c r="AB101" s="125">
        <v>2654</v>
      </c>
      <c r="AC101" s="129">
        <v>44792</v>
      </c>
      <c r="AD101" s="629"/>
      <c r="AE101" s="585"/>
      <c r="AF101" s="357" t="s">
        <v>26</v>
      </c>
      <c r="AG101" s="124">
        <v>1000</v>
      </c>
      <c r="AH101" s="124"/>
      <c r="AI101" s="124"/>
      <c r="AJ101" s="125"/>
      <c r="AK101" s="125"/>
      <c r="AL101" s="129"/>
      <c r="AM101" s="336"/>
      <c r="AN101" s="335"/>
    </row>
    <row r="102" spans="1:40" x14ac:dyDescent="0.25">
      <c r="A102" s="369"/>
      <c r="B102" s="877"/>
      <c r="C102" s="357" t="s">
        <v>27</v>
      </c>
      <c r="D102" s="124">
        <v>1000</v>
      </c>
      <c r="E102" s="124">
        <f t="shared" si="2"/>
        <v>210</v>
      </c>
      <c r="F102" s="124">
        <v>0</v>
      </c>
      <c r="G102" s="125" t="s">
        <v>38</v>
      </c>
      <c r="H102" s="125" t="s">
        <v>38</v>
      </c>
      <c r="I102" s="129" t="s">
        <v>38</v>
      </c>
      <c r="J102" s="125"/>
      <c r="K102" s="358"/>
      <c r="L102" s="589"/>
      <c r="M102" s="357" t="s">
        <v>27</v>
      </c>
      <c r="N102" s="124">
        <v>1000</v>
      </c>
      <c r="O102" s="124">
        <f t="shared" si="3"/>
        <v>90</v>
      </c>
      <c r="P102" s="124">
        <v>0</v>
      </c>
      <c r="Q102" s="125" t="s">
        <v>38</v>
      </c>
      <c r="R102" s="125" t="s">
        <v>38</v>
      </c>
      <c r="S102" s="129" t="s">
        <v>38</v>
      </c>
      <c r="T102" s="125"/>
      <c r="U102" s="358"/>
      <c r="V102" s="589"/>
      <c r="W102" s="357" t="s">
        <v>27</v>
      </c>
      <c r="X102" s="124">
        <v>1000</v>
      </c>
      <c r="Y102" s="124">
        <v>0</v>
      </c>
      <c r="Z102" s="124">
        <v>0</v>
      </c>
      <c r="AA102" s="125" t="s">
        <v>38</v>
      </c>
      <c r="AB102" s="125" t="s">
        <v>38</v>
      </c>
      <c r="AC102" s="129" t="s">
        <v>38</v>
      </c>
      <c r="AD102" s="629"/>
      <c r="AE102" s="589"/>
      <c r="AF102" s="357" t="s">
        <v>27</v>
      </c>
      <c r="AG102" s="124">
        <v>1000</v>
      </c>
      <c r="AH102" s="124"/>
      <c r="AI102" s="124"/>
      <c r="AJ102" s="125"/>
      <c r="AK102" s="125"/>
      <c r="AL102" s="129"/>
      <c r="AM102" s="336"/>
      <c r="AN102" s="335"/>
    </row>
    <row r="103" spans="1:40" x14ac:dyDescent="0.25">
      <c r="A103" s="369"/>
      <c r="B103" s="877"/>
      <c r="C103" s="357" t="s">
        <v>28</v>
      </c>
      <c r="D103" s="124">
        <v>1000</v>
      </c>
      <c r="E103" s="124">
        <f t="shared" si="2"/>
        <v>200</v>
      </c>
      <c r="F103" s="124">
        <v>0</v>
      </c>
      <c r="G103" s="125" t="s">
        <v>38</v>
      </c>
      <c r="H103" s="125" t="s">
        <v>38</v>
      </c>
      <c r="I103" s="129" t="s">
        <v>38</v>
      </c>
      <c r="J103" s="125"/>
      <c r="K103" s="358"/>
      <c r="L103" s="585"/>
      <c r="M103" s="357" t="s">
        <v>28</v>
      </c>
      <c r="N103" s="124">
        <v>1000</v>
      </c>
      <c r="O103" s="124">
        <f t="shared" si="3"/>
        <v>80</v>
      </c>
      <c r="P103" s="124">
        <v>0</v>
      </c>
      <c r="Q103" s="125" t="s">
        <v>38</v>
      </c>
      <c r="R103" s="125" t="s">
        <v>38</v>
      </c>
      <c r="S103" s="129" t="s">
        <v>38</v>
      </c>
      <c r="T103" s="125"/>
      <c r="U103" s="358"/>
      <c r="V103" s="585"/>
      <c r="W103" s="357" t="s">
        <v>28</v>
      </c>
      <c r="X103" s="124">
        <v>1000</v>
      </c>
      <c r="Y103" s="124">
        <v>0</v>
      </c>
      <c r="Z103" s="124">
        <v>0</v>
      </c>
      <c r="AA103" s="125" t="s">
        <v>38</v>
      </c>
      <c r="AB103" s="125" t="s">
        <v>38</v>
      </c>
      <c r="AC103" s="129" t="s">
        <v>38</v>
      </c>
      <c r="AD103" s="629"/>
      <c r="AE103" s="585"/>
      <c r="AF103" s="357" t="s">
        <v>28</v>
      </c>
      <c r="AG103" s="124"/>
      <c r="AH103" s="124"/>
      <c r="AI103" s="124"/>
      <c r="AJ103" s="125"/>
      <c r="AK103" s="125"/>
      <c r="AL103" s="129"/>
      <c r="AM103" s="336"/>
      <c r="AN103" s="335"/>
    </row>
    <row r="104" spans="1:40" x14ac:dyDescent="0.25">
      <c r="A104" s="369"/>
      <c r="B104" s="877"/>
      <c r="C104" s="357" t="s">
        <v>29</v>
      </c>
      <c r="D104" s="124">
        <v>1000</v>
      </c>
      <c r="E104" s="124">
        <f>E105+10</f>
        <v>190</v>
      </c>
      <c r="F104" s="124">
        <v>0</v>
      </c>
      <c r="G104" s="125" t="s">
        <v>38</v>
      </c>
      <c r="H104" s="125" t="s">
        <v>38</v>
      </c>
      <c r="I104" s="129" t="s">
        <v>38</v>
      </c>
      <c r="J104" s="125"/>
      <c r="K104" s="358"/>
      <c r="L104" s="585"/>
      <c r="M104" s="357" t="s">
        <v>29</v>
      </c>
      <c r="N104" s="124">
        <v>1000</v>
      </c>
      <c r="O104" s="124">
        <f>O105+10</f>
        <v>70</v>
      </c>
      <c r="P104" s="124">
        <v>0</v>
      </c>
      <c r="Q104" s="125" t="s">
        <v>38</v>
      </c>
      <c r="R104" s="125" t="s">
        <v>38</v>
      </c>
      <c r="S104" s="129" t="s">
        <v>38</v>
      </c>
      <c r="T104" s="125"/>
      <c r="U104" s="358"/>
      <c r="V104" s="585"/>
      <c r="W104" s="357" t="s">
        <v>29</v>
      </c>
      <c r="X104" s="124">
        <v>1000</v>
      </c>
      <c r="Y104" s="124">
        <v>0</v>
      </c>
      <c r="Z104" s="124">
        <v>0</v>
      </c>
      <c r="AA104" s="125" t="s">
        <v>38</v>
      </c>
      <c r="AB104" s="125" t="s">
        <v>38</v>
      </c>
      <c r="AC104" s="129" t="s">
        <v>38</v>
      </c>
      <c r="AD104" s="629"/>
      <c r="AE104" s="585"/>
      <c r="AF104" s="357" t="s">
        <v>29</v>
      </c>
      <c r="AG104" s="124"/>
      <c r="AH104" s="124"/>
      <c r="AI104" s="124"/>
      <c r="AJ104" s="125"/>
      <c r="AK104" s="125"/>
      <c r="AL104" s="129"/>
      <c r="AM104" s="336"/>
      <c r="AN104" s="335"/>
    </row>
    <row r="105" spans="1:40" x14ac:dyDescent="0.25">
      <c r="A105" s="369"/>
      <c r="B105" s="877"/>
      <c r="C105" s="360" t="s">
        <v>30</v>
      </c>
      <c r="D105" s="278">
        <v>1000</v>
      </c>
      <c r="E105" s="124">
        <f>O94+10</f>
        <v>180</v>
      </c>
      <c r="F105" s="124">
        <v>0</v>
      </c>
      <c r="G105" s="125" t="s">
        <v>38</v>
      </c>
      <c r="H105" s="125" t="s">
        <v>38</v>
      </c>
      <c r="I105" s="129" t="s">
        <v>38</v>
      </c>
      <c r="J105" s="361"/>
      <c r="K105" s="362"/>
      <c r="L105" s="586"/>
      <c r="M105" s="360" t="s">
        <v>30</v>
      </c>
      <c r="N105" s="278">
        <v>1000</v>
      </c>
      <c r="O105" s="124">
        <f>Y94+10</f>
        <v>60</v>
      </c>
      <c r="P105" s="124">
        <v>0</v>
      </c>
      <c r="Q105" s="125" t="s">
        <v>38</v>
      </c>
      <c r="R105" s="125" t="s">
        <v>38</v>
      </c>
      <c r="S105" s="129" t="s">
        <v>38</v>
      </c>
      <c r="T105" s="125"/>
      <c r="U105" s="358"/>
      <c r="V105" s="586"/>
      <c r="W105" s="360" t="s">
        <v>30</v>
      </c>
      <c r="X105" s="124">
        <v>1000</v>
      </c>
      <c r="Y105" s="124">
        <v>0</v>
      </c>
      <c r="Z105" s="124">
        <v>0</v>
      </c>
      <c r="AA105" s="125" t="s">
        <v>38</v>
      </c>
      <c r="AB105" s="125" t="s">
        <v>38</v>
      </c>
      <c r="AC105" s="129" t="s">
        <v>38</v>
      </c>
      <c r="AD105" s="629"/>
      <c r="AE105" s="586"/>
      <c r="AF105" s="360" t="s">
        <v>30</v>
      </c>
      <c r="AG105" s="124"/>
      <c r="AH105" s="124"/>
      <c r="AI105" s="124"/>
      <c r="AJ105" s="125"/>
      <c r="AK105" s="125"/>
      <c r="AL105" s="129"/>
      <c r="AM105" s="338"/>
      <c r="AN105" s="339"/>
    </row>
    <row r="106" spans="1:40" ht="21" x14ac:dyDescent="0.25">
      <c r="A106" s="370"/>
      <c r="B106" s="878"/>
      <c r="C106" s="364"/>
      <c r="D106" s="365">
        <f>SUM(D94:D105)</f>
        <v>12000</v>
      </c>
      <c r="E106" s="365">
        <f>SUM(E94:E105)</f>
        <v>2820</v>
      </c>
      <c r="F106" s="365">
        <f>SUM(F94:F105)</f>
        <v>0</v>
      </c>
      <c r="G106" s="340"/>
      <c r="H106" s="340"/>
      <c r="I106" s="366"/>
      <c r="J106" s="340"/>
      <c r="K106" s="367"/>
      <c r="L106" s="587"/>
      <c r="M106" s="364"/>
      <c r="N106" s="365">
        <f>SUM(N93:N105)</f>
        <v>24000</v>
      </c>
      <c r="O106" s="365">
        <f>SUM(O93:O105)</f>
        <v>4200</v>
      </c>
      <c r="P106" s="365">
        <f>SUM(P93:P105)</f>
        <v>0</v>
      </c>
      <c r="Q106" s="340"/>
      <c r="R106" s="340"/>
      <c r="S106" s="340"/>
      <c r="T106" s="340"/>
      <c r="U106" s="367"/>
      <c r="V106" s="587"/>
      <c r="W106" s="364"/>
      <c r="X106" s="365">
        <f>SUM(X93:X105)</f>
        <v>36000</v>
      </c>
      <c r="Y106" s="365">
        <f>SUM(Y93:Y105)</f>
        <v>4360</v>
      </c>
      <c r="Z106" s="365">
        <f>SUM(Z93:Z105)</f>
        <v>40360</v>
      </c>
      <c r="AA106" s="340"/>
      <c r="AB106" s="340"/>
      <c r="AC106" s="340"/>
      <c r="AD106" s="340"/>
      <c r="AE106" s="587"/>
      <c r="AF106" s="364"/>
      <c r="AG106" s="365">
        <f>SUM(AG93:AG105)</f>
        <v>45000</v>
      </c>
      <c r="AH106" s="365">
        <f>SUM(AH93:AH105)</f>
        <v>4360</v>
      </c>
      <c r="AI106" s="365">
        <f>SUM(AI93:AI105)</f>
        <v>49360</v>
      </c>
      <c r="AJ106" s="340"/>
      <c r="AK106" s="340"/>
      <c r="AL106" s="340"/>
      <c r="AM106" s="365"/>
      <c r="AN106" s="340"/>
    </row>
    <row r="107" spans="1:40" x14ac:dyDescent="0.25">
      <c r="B107" s="106"/>
      <c r="C107" s="65"/>
      <c r="D107" s="66"/>
      <c r="E107" s="66"/>
      <c r="F107" s="66"/>
      <c r="G107" s="67"/>
      <c r="H107" s="67"/>
      <c r="I107" s="68"/>
      <c r="J107" s="67"/>
      <c r="K107" s="67"/>
      <c r="L107" s="588"/>
      <c r="M107" s="67"/>
      <c r="N107" s="66"/>
      <c r="O107" s="66"/>
      <c r="P107" s="66"/>
      <c r="Q107" s="67"/>
      <c r="R107" s="67"/>
      <c r="S107" s="67"/>
      <c r="T107" s="67"/>
      <c r="U107" s="67"/>
      <c r="V107" s="588"/>
      <c r="W107" s="67"/>
      <c r="X107" s="66"/>
      <c r="Y107" s="66"/>
      <c r="Z107" s="66"/>
      <c r="AA107" s="67"/>
      <c r="AB107" s="67"/>
      <c r="AC107" s="67"/>
      <c r="AD107" s="67"/>
      <c r="AE107" s="588"/>
      <c r="AF107" s="67"/>
      <c r="AG107" s="66"/>
      <c r="AH107" s="66"/>
      <c r="AI107" s="66"/>
      <c r="AJ107" s="67"/>
      <c r="AK107" s="67"/>
      <c r="AL107" s="67"/>
      <c r="AM107" s="777"/>
      <c r="AN107" s="123"/>
    </row>
    <row r="108" spans="1:40" ht="21" x14ac:dyDescent="0.25">
      <c r="B108" s="107"/>
      <c r="C108" s="70"/>
      <c r="D108" s="71"/>
      <c r="E108" s="72"/>
      <c r="F108" s="73"/>
      <c r="G108" s="72"/>
      <c r="H108" s="73"/>
      <c r="I108" s="73"/>
      <c r="J108" s="73"/>
      <c r="K108" s="74"/>
      <c r="L108" s="584"/>
      <c r="M108" s="75" t="s">
        <v>42</v>
      </c>
      <c r="N108" s="76">
        <f>D121</f>
        <v>12000</v>
      </c>
      <c r="O108" s="76">
        <f>E121</f>
        <v>0</v>
      </c>
      <c r="P108" s="76">
        <f>F121</f>
        <v>10000</v>
      </c>
      <c r="Q108" s="72"/>
      <c r="R108" s="73"/>
      <c r="S108" s="73"/>
      <c r="T108" s="73"/>
      <c r="U108" s="74"/>
      <c r="V108" s="584"/>
      <c r="W108" s="75" t="s">
        <v>42</v>
      </c>
      <c r="X108" s="76">
        <f>N121</f>
        <v>24000</v>
      </c>
      <c r="Y108" s="76">
        <f>O121</f>
        <v>10</v>
      </c>
      <c r="Z108" s="76">
        <f>P121</f>
        <v>24000</v>
      </c>
      <c r="AA108" s="72"/>
      <c r="AB108" s="73"/>
      <c r="AC108" s="73"/>
      <c r="AD108" s="73"/>
      <c r="AE108" s="584"/>
      <c r="AF108" s="75" t="s">
        <v>42</v>
      </c>
      <c r="AG108" s="76">
        <f>X121</f>
        <v>36000</v>
      </c>
      <c r="AH108" s="76">
        <f>Y121</f>
        <v>330</v>
      </c>
      <c r="AI108" s="76">
        <f>Z121</f>
        <v>31030</v>
      </c>
      <c r="AJ108" s="72"/>
      <c r="AK108" s="73"/>
      <c r="AL108" s="73"/>
      <c r="AM108" s="776" t="s">
        <v>221</v>
      </c>
      <c r="AN108" s="183" t="s">
        <v>36</v>
      </c>
    </row>
    <row r="109" spans="1:40" x14ac:dyDescent="0.25">
      <c r="A109" s="97" t="s">
        <v>159</v>
      </c>
      <c r="B109" s="128">
        <v>88</v>
      </c>
      <c r="C109" s="77" t="s">
        <v>19</v>
      </c>
      <c r="D109" s="78">
        <v>1000</v>
      </c>
      <c r="E109" s="78">
        <v>0</v>
      </c>
      <c r="F109" s="78">
        <v>1000</v>
      </c>
      <c r="G109" s="79" t="s">
        <v>38</v>
      </c>
      <c r="H109" s="79">
        <v>51</v>
      </c>
      <c r="I109" s="80">
        <v>43846</v>
      </c>
      <c r="J109" s="79"/>
      <c r="K109" s="81"/>
      <c r="L109" s="585"/>
      <c r="M109" s="77" t="s">
        <v>19</v>
      </c>
      <c r="N109" s="78">
        <v>1000</v>
      </c>
      <c r="O109" s="78">
        <v>0</v>
      </c>
      <c r="P109" s="78">
        <v>0</v>
      </c>
      <c r="Q109" s="79" t="s">
        <v>38</v>
      </c>
      <c r="R109" s="122">
        <v>921</v>
      </c>
      <c r="S109" s="80" t="s">
        <v>38</v>
      </c>
      <c r="T109" s="79"/>
      <c r="U109" s="81"/>
      <c r="V109" s="585"/>
      <c r="W109" s="77" t="s">
        <v>19</v>
      </c>
      <c r="X109" s="78">
        <v>1000</v>
      </c>
      <c r="Y109" s="78">
        <f>Y110+10</f>
        <v>20</v>
      </c>
      <c r="Z109" s="78">
        <v>0</v>
      </c>
      <c r="AA109" s="79" t="s">
        <v>38</v>
      </c>
      <c r="AB109" s="79" t="s">
        <v>38</v>
      </c>
      <c r="AC109" s="80" t="s">
        <v>38</v>
      </c>
      <c r="AD109" s="651"/>
      <c r="AE109" s="585"/>
      <c r="AF109" s="77" t="s">
        <v>19</v>
      </c>
      <c r="AG109" s="78">
        <v>1000</v>
      </c>
      <c r="AH109" s="78"/>
      <c r="AI109" s="78">
        <v>5300</v>
      </c>
      <c r="AJ109" s="79" t="s">
        <v>942</v>
      </c>
      <c r="AK109" s="79">
        <v>3160</v>
      </c>
      <c r="AL109" s="80">
        <v>44929</v>
      </c>
      <c r="AM109" s="177">
        <f>AG121+AH121-AI121</f>
        <v>0</v>
      </c>
      <c r="AN109" s="178" t="s">
        <v>969</v>
      </c>
    </row>
    <row r="110" spans="1:40" ht="21" customHeight="1" x14ac:dyDescent="0.25">
      <c r="A110" s="82"/>
      <c r="B110" s="879" t="s">
        <v>291</v>
      </c>
      <c r="C110" s="77" t="s">
        <v>20</v>
      </c>
      <c r="D110" s="78">
        <v>1000</v>
      </c>
      <c r="E110" s="78">
        <v>0</v>
      </c>
      <c r="F110" s="78">
        <v>1000</v>
      </c>
      <c r="G110" s="79" t="s">
        <v>38</v>
      </c>
      <c r="H110" s="79">
        <v>53</v>
      </c>
      <c r="I110" s="80">
        <v>43867</v>
      </c>
      <c r="J110" s="79"/>
      <c r="K110" s="81"/>
      <c r="L110" s="585"/>
      <c r="M110" s="77" t="s">
        <v>20</v>
      </c>
      <c r="N110" s="78">
        <v>1000</v>
      </c>
      <c r="O110" s="78">
        <v>0</v>
      </c>
      <c r="P110" s="78">
        <v>0</v>
      </c>
      <c r="Q110" s="79" t="s">
        <v>38</v>
      </c>
      <c r="R110" s="122">
        <v>921</v>
      </c>
      <c r="S110" s="80" t="s">
        <v>38</v>
      </c>
      <c r="T110" s="79"/>
      <c r="U110" s="81"/>
      <c r="V110" s="585"/>
      <c r="W110" s="77" t="s">
        <v>20</v>
      </c>
      <c r="X110" s="78">
        <v>1000</v>
      </c>
      <c r="Y110" s="78">
        <f>Y111+10</f>
        <v>10</v>
      </c>
      <c r="Z110" s="78">
        <v>0</v>
      </c>
      <c r="AA110" s="79" t="s">
        <v>38</v>
      </c>
      <c r="AB110" s="79" t="s">
        <v>38</v>
      </c>
      <c r="AC110" s="80" t="s">
        <v>38</v>
      </c>
      <c r="AD110" s="558"/>
      <c r="AE110" s="585"/>
      <c r="AF110" s="77" t="s">
        <v>20</v>
      </c>
      <c r="AG110" s="78">
        <v>1000</v>
      </c>
      <c r="AH110" s="78"/>
      <c r="AI110" s="78">
        <v>3000</v>
      </c>
      <c r="AJ110" s="79" t="s">
        <v>942</v>
      </c>
      <c r="AK110" s="79">
        <v>3161</v>
      </c>
      <c r="AL110" s="80">
        <v>44929</v>
      </c>
      <c r="AM110" s="277"/>
      <c r="AN110" s="179"/>
    </row>
    <row r="111" spans="1:40" x14ac:dyDescent="0.25">
      <c r="A111" s="82"/>
      <c r="B111" s="879"/>
      <c r="C111" s="77" t="s">
        <v>21</v>
      </c>
      <c r="D111" s="78">
        <v>1000</v>
      </c>
      <c r="E111" s="78">
        <v>0</v>
      </c>
      <c r="F111" s="78">
        <v>0</v>
      </c>
      <c r="G111" s="79" t="s">
        <v>38</v>
      </c>
      <c r="H111" s="45">
        <v>222</v>
      </c>
      <c r="I111" s="47">
        <v>43898</v>
      </c>
      <c r="J111" s="79"/>
      <c r="K111" s="81"/>
      <c r="L111" s="585"/>
      <c r="M111" s="77" t="s">
        <v>21</v>
      </c>
      <c r="N111" s="78">
        <v>1000</v>
      </c>
      <c r="O111" s="78">
        <v>0</v>
      </c>
      <c r="P111" s="78">
        <v>0</v>
      </c>
      <c r="Q111" s="79" t="s">
        <v>38</v>
      </c>
      <c r="R111" s="122">
        <v>921</v>
      </c>
      <c r="S111" s="80" t="s">
        <v>38</v>
      </c>
      <c r="T111" s="79"/>
      <c r="U111" s="81"/>
      <c r="V111" s="585"/>
      <c r="W111" s="77" t="s">
        <v>21</v>
      </c>
      <c r="X111" s="78">
        <v>1000</v>
      </c>
      <c r="Y111" s="78">
        <v>0</v>
      </c>
      <c r="Z111" s="78">
        <v>3030</v>
      </c>
      <c r="AA111" s="79" t="s">
        <v>41</v>
      </c>
      <c r="AB111" s="79">
        <v>2165</v>
      </c>
      <c r="AC111" s="80">
        <v>44638</v>
      </c>
      <c r="AD111" s="558"/>
      <c r="AE111" s="585"/>
      <c r="AF111" s="77" t="s">
        <v>21</v>
      </c>
      <c r="AG111" s="78">
        <v>1000</v>
      </c>
      <c r="AH111" s="78"/>
      <c r="AI111" s="78"/>
      <c r="AJ111" s="79"/>
      <c r="AK111" s="79"/>
      <c r="AL111" s="80"/>
      <c r="AM111" s="277"/>
      <c r="AN111" s="179"/>
    </row>
    <row r="112" spans="1:40" ht="30" x14ac:dyDescent="0.25">
      <c r="A112" s="82"/>
      <c r="B112" s="879"/>
      <c r="C112" s="77" t="s">
        <v>22</v>
      </c>
      <c r="D112" s="78">
        <v>1000</v>
      </c>
      <c r="E112" s="78">
        <v>0</v>
      </c>
      <c r="F112" s="78">
        <v>0</v>
      </c>
      <c r="G112" s="79" t="s">
        <v>38</v>
      </c>
      <c r="H112" s="45">
        <v>222</v>
      </c>
      <c r="I112" s="47">
        <v>43928</v>
      </c>
      <c r="J112" s="79"/>
      <c r="K112" s="81"/>
      <c r="L112" s="585"/>
      <c r="M112" s="77" t="s">
        <v>22</v>
      </c>
      <c r="N112" s="78">
        <v>1000</v>
      </c>
      <c r="O112" s="78">
        <v>0</v>
      </c>
      <c r="P112" s="78">
        <v>6000</v>
      </c>
      <c r="Q112" s="79" t="s">
        <v>38</v>
      </c>
      <c r="R112" s="122">
        <v>921</v>
      </c>
      <c r="S112" s="80">
        <v>44289</v>
      </c>
      <c r="T112" s="101" t="s">
        <v>812</v>
      </c>
      <c r="U112" s="81"/>
      <c r="V112" s="585"/>
      <c r="W112" s="77" t="s">
        <v>22</v>
      </c>
      <c r="X112" s="78">
        <v>1000</v>
      </c>
      <c r="Y112" s="78">
        <f>Y113+10</f>
        <v>40</v>
      </c>
      <c r="Z112" s="78">
        <v>0</v>
      </c>
      <c r="AA112" s="79" t="s">
        <v>38</v>
      </c>
      <c r="AB112" s="79" t="s">
        <v>38</v>
      </c>
      <c r="AC112" s="80" t="s">
        <v>38</v>
      </c>
      <c r="AD112" s="558"/>
      <c r="AE112" s="585"/>
      <c r="AF112" s="77" t="s">
        <v>22</v>
      </c>
      <c r="AG112" s="78">
        <v>1000</v>
      </c>
      <c r="AH112" s="78"/>
      <c r="AI112" s="78">
        <v>3000</v>
      </c>
      <c r="AJ112" s="79" t="s">
        <v>942</v>
      </c>
      <c r="AK112" s="79">
        <v>3643</v>
      </c>
      <c r="AL112" s="80">
        <v>45037</v>
      </c>
      <c r="AM112" s="180"/>
      <c r="AN112" s="179"/>
    </row>
    <row r="113" spans="1:40" x14ac:dyDescent="0.25">
      <c r="A113" s="82"/>
      <c r="B113" s="879"/>
      <c r="C113" s="77" t="s">
        <v>23</v>
      </c>
      <c r="D113" s="78">
        <v>1000</v>
      </c>
      <c r="E113" s="78">
        <v>0</v>
      </c>
      <c r="F113" s="78">
        <v>3000</v>
      </c>
      <c r="G113" s="79" t="s">
        <v>38</v>
      </c>
      <c r="H113" s="45">
        <v>222</v>
      </c>
      <c r="I113" s="47">
        <v>43960</v>
      </c>
      <c r="J113" s="79"/>
      <c r="K113" s="81"/>
      <c r="L113" s="585"/>
      <c r="M113" s="77" t="s">
        <v>23</v>
      </c>
      <c r="N113" s="78">
        <v>1000</v>
      </c>
      <c r="O113" s="78">
        <v>0</v>
      </c>
      <c r="P113" s="78">
        <v>1000</v>
      </c>
      <c r="Q113" s="79" t="s">
        <v>38</v>
      </c>
      <c r="R113" s="45">
        <v>1028</v>
      </c>
      <c r="S113" s="80">
        <v>44334</v>
      </c>
      <c r="T113" s="79"/>
      <c r="U113" s="81"/>
      <c r="V113" s="585"/>
      <c r="W113" s="77" t="s">
        <v>23</v>
      </c>
      <c r="X113" s="78">
        <v>1000</v>
      </c>
      <c r="Y113" s="87">
        <v>30</v>
      </c>
      <c r="Z113" s="78">
        <v>0</v>
      </c>
      <c r="AA113" s="79" t="s">
        <v>38</v>
      </c>
      <c r="AB113" s="79" t="s">
        <v>38</v>
      </c>
      <c r="AC113" s="80" t="s">
        <v>38</v>
      </c>
      <c r="AD113" s="558"/>
      <c r="AE113" s="585"/>
      <c r="AF113" s="77" t="s">
        <v>23</v>
      </c>
      <c r="AG113" s="78">
        <v>1000</v>
      </c>
      <c r="AH113" s="87"/>
      <c r="AI113" s="78"/>
      <c r="AJ113" s="79"/>
      <c r="AK113" s="79"/>
      <c r="AL113" s="80"/>
      <c r="AM113" s="180"/>
      <c r="AN113" s="179"/>
    </row>
    <row r="114" spans="1:40" x14ac:dyDescent="0.25">
      <c r="A114" s="82"/>
      <c r="B114" s="879"/>
      <c r="C114" s="77" t="s">
        <v>24</v>
      </c>
      <c r="D114" s="78">
        <v>1000</v>
      </c>
      <c r="E114" s="78">
        <v>0</v>
      </c>
      <c r="F114" s="78">
        <v>1000</v>
      </c>
      <c r="G114" s="79" t="s">
        <v>38</v>
      </c>
      <c r="H114" s="79">
        <v>307</v>
      </c>
      <c r="I114" s="80">
        <v>44004</v>
      </c>
      <c r="J114" s="79"/>
      <c r="K114" s="81"/>
      <c r="L114" s="585"/>
      <c r="M114" s="77" t="s">
        <v>24</v>
      </c>
      <c r="N114" s="78">
        <v>1000</v>
      </c>
      <c r="O114" s="78">
        <v>0</v>
      </c>
      <c r="P114" s="78">
        <v>1000</v>
      </c>
      <c r="Q114" s="79" t="s">
        <v>38</v>
      </c>
      <c r="R114" s="45">
        <v>1028</v>
      </c>
      <c r="S114" s="80">
        <v>44351</v>
      </c>
      <c r="T114" s="79"/>
      <c r="U114" s="81"/>
      <c r="V114" s="585"/>
      <c r="W114" s="77" t="s">
        <v>24</v>
      </c>
      <c r="X114" s="78">
        <v>1000</v>
      </c>
      <c r="Y114" s="78">
        <f t="shared" ref="Y114:Y116" si="4">Y115+10</f>
        <v>40</v>
      </c>
      <c r="Z114" s="78">
        <v>0</v>
      </c>
      <c r="AA114" s="79" t="s">
        <v>38</v>
      </c>
      <c r="AB114" s="79" t="s">
        <v>38</v>
      </c>
      <c r="AC114" s="80" t="s">
        <v>38</v>
      </c>
      <c r="AD114" s="558"/>
      <c r="AE114" s="585"/>
      <c r="AF114" s="77" t="s">
        <v>24</v>
      </c>
      <c r="AG114" s="78">
        <v>1000</v>
      </c>
      <c r="AH114" s="78"/>
      <c r="AI114" s="78">
        <v>6000</v>
      </c>
      <c r="AJ114" s="79" t="s">
        <v>942</v>
      </c>
      <c r="AK114" s="79">
        <v>3847</v>
      </c>
      <c r="AL114" s="80">
        <v>45094</v>
      </c>
      <c r="AM114" s="277"/>
      <c r="AN114" s="179"/>
    </row>
    <row r="115" spans="1:40" x14ac:dyDescent="0.25">
      <c r="A115" s="82"/>
      <c r="B115" s="879"/>
      <c r="C115" s="77" t="s">
        <v>25</v>
      </c>
      <c r="D115" s="78">
        <v>1000</v>
      </c>
      <c r="E115" s="78">
        <v>0</v>
      </c>
      <c r="F115" s="78">
        <v>1000</v>
      </c>
      <c r="G115" s="79" t="s">
        <v>38</v>
      </c>
      <c r="H115" s="79">
        <v>338</v>
      </c>
      <c r="I115" s="80">
        <v>44019</v>
      </c>
      <c r="J115" s="79"/>
      <c r="K115" s="81"/>
      <c r="L115" s="585"/>
      <c r="M115" s="77" t="s">
        <v>25</v>
      </c>
      <c r="N115" s="78">
        <v>1000</v>
      </c>
      <c r="O115" s="78">
        <v>0</v>
      </c>
      <c r="P115" s="78">
        <v>1000</v>
      </c>
      <c r="Q115" s="79" t="s">
        <v>38</v>
      </c>
      <c r="R115" s="79">
        <v>1114</v>
      </c>
      <c r="S115" s="80">
        <v>44382</v>
      </c>
      <c r="T115" s="79"/>
      <c r="U115" s="81"/>
      <c r="V115" s="585"/>
      <c r="W115" s="77" t="s">
        <v>25</v>
      </c>
      <c r="X115" s="78">
        <v>1000</v>
      </c>
      <c r="Y115" s="87">
        <v>30</v>
      </c>
      <c r="Z115" s="78">
        <v>0</v>
      </c>
      <c r="AA115" s="79" t="s">
        <v>38</v>
      </c>
      <c r="AB115" s="79" t="s">
        <v>38</v>
      </c>
      <c r="AC115" s="80" t="s">
        <v>38</v>
      </c>
      <c r="AD115" s="558"/>
      <c r="AE115" s="585"/>
      <c r="AF115" s="77" t="s">
        <v>25</v>
      </c>
      <c r="AG115" s="78">
        <v>1000</v>
      </c>
      <c r="AH115" s="87"/>
      <c r="AI115" s="78"/>
      <c r="AJ115" s="79"/>
      <c r="AK115" s="79"/>
      <c r="AL115" s="80"/>
      <c r="AM115" s="277"/>
      <c r="AN115" s="179"/>
    </row>
    <row r="116" spans="1:40" x14ac:dyDescent="0.25">
      <c r="A116" s="82"/>
      <c r="B116" s="879"/>
      <c r="C116" s="77" t="s">
        <v>26</v>
      </c>
      <c r="D116" s="78">
        <v>1000</v>
      </c>
      <c r="E116" s="78">
        <v>0</v>
      </c>
      <c r="F116" s="78">
        <v>1000</v>
      </c>
      <c r="G116" s="79" t="s">
        <v>38</v>
      </c>
      <c r="H116" s="79">
        <v>414</v>
      </c>
      <c r="I116" s="80">
        <v>44059</v>
      </c>
      <c r="J116" s="79"/>
      <c r="K116" s="81"/>
      <c r="L116" s="585"/>
      <c r="M116" s="77" t="s">
        <v>26</v>
      </c>
      <c r="N116" s="78">
        <v>1000</v>
      </c>
      <c r="O116" s="78">
        <v>0</v>
      </c>
      <c r="P116" s="78">
        <v>1000</v>
      </c>
      <c r="Q116" s="79" t="s">
        <v>38</v>
      </c>
      <c r="R116" s="79">
        <v>1182</v>
      </c>
      <c r="S116" s="80">
        <v>44410</v>
      </c>
      <c r="T116" s="79"/>
      <c r="U116" s="81"/>
      <c r="V116" s="585"/>
      <c r="W116" s="77" t="s">
        <v>26</v>
      </c>
      <c r="X116" s="78">
        <v>1000</v>
      </c>
      <c r="Y116" s="78">
        <f t="shared" si="4"/>
        <v>50</v>
      </c>
      <c r="Z116" s="78">
        <v>2000</v>
      </c>
      <c r="AA116" s="79" t="s">
        <v>41</v>
      </c>
      <c r="AB116" s="79">
        <v>2623</v>
      </c>
      <c r="AC116" s="80">
        <v>44783</v>
      </c>
      <c r="AD116" s="208" t="s">
        <v>877</v>
      </c>
      <c r="AE116" s="585"/>
      <c r="AF116" s="77" t="s">
        <v>26</v>
      </c>
      <c r="AG116" s="78">
        <v>1000</v>
      </c>
      <c r="AH116" s="78"/>
      <c r="AI116" s="78"/>
      <c r="AJ116" s="79"/>
      <c r="AK116" s="79"/>
      <c r="AL116" s="80"/>
      <c r="AM116" s="277"/>
      <c r="AN116" s="179"/>
    </row>
    <row r="117" spans="1:40" x14ac:dyDescent="0.25">
      <c r="A117" s="82"/>
      <c r="B117" s="879"/>
      <c r="C117" s="77" t="s">
        <v>27</v>
      </c>
      <c r="D117" s="78">
        <v>1000</v>
      </c>
      <c r="E117" s="78">
        <v>0</v>
      </c>
      <c r="F117" s="78">
        <v>2000</v>
      </c>
      <c r="G117" s="79" t="s">
        <v>38</v>
      </c>
      <c r="H117" s="46">
        <v>523</v>
      </c>
      <c r="I117" s="80">
        <v>44086</v>
      </c>
      <c r="J117" s="79"/>
      <c r="K117" s="81"/>
      <c r="L117" s="585"/>
      <c r="M117" s="77" t="s">
        <v>27</v>
      </c>
      <c r="N117" s="78">
        <v>1000</v>
      </c>
      <c r="O117" s="78">
        <v>0</v>
      </c>
      <c r="P117" s="78">
        <v>1000</v>
      </c>
      <c r="Q117" s="79" t="s">
        <v>38</v>
      </c>
      <c r="R117" s="79">
        <v>1268</v>
      </c>
      <c r="S117" s="80">
        <v>44444</v>
      </c>
      <c r="T117" s="79"/>
      <c r="U117" s="81"/>
      <c r="V117" s="585"/>
      <c r="W117" s="77" t="s">
        <v>27</v>
      </c>
      <c r="X117" s="78">
        <v>1000</v>
      </c>
      <c r="Y117" s="78">
        <f>Y118+10</f>
        <v>40</v>
      </c>
      <c r="Z117" s="78">
        <v>2000</v>
      </c>
      <c r="AA117" s="79" t="s">
        <v>41</v>
      </c>
      <c r="AB117" s="79">
        <v>2877</v>
      </c>
      <c r="AC117" s="80">
        <v>44842</v>
      </c>
      <c r="AD117" s="208" t="s">
        <v>894</v>
      </c>
      <c r="AE117" s="585"/>
      <c r="AF117" s="77" t="s">
        <v>27</v>
      </c>
      <c r="AG117" s="78">
        <v>1000</v>
      </c>
      <c r="AH117" s="78"/>
      <c r="AI117" s="78"/>
      <c r="AJ117" s="79"/>
      <c r="AK117" s="79"/>
      <c r="AL117" s="80"/>
      <c r="AM117" s="277"/>
      <c r="AN117" s="179"/>
    </row>
    <row r="118" spans="1:40" x14ac:dyDescent="0.25">
      <c r="A118" s="82"/>
      <c r="B118" s="879"/>
      <c r="C118" s="77" t="s">
        <v>28</v>
      </c>
      <c r="D118" s="78">
        <v>1000</v>
      </c>
      <c r="E118" s="78">
        <v>0</v>
      </c>
      <c r="F118" s="78">
        <v>0</v>
      </c>
      <c r="G118" s="79" t="s">
        <v>38</v>
      </c>
      <c r="H118" s="46">
        <v>523</v>
      </c>
      <c r="I118" s="80" t="s">
        <v>38</v>
      </c>
      <c r="J118" s="79"/>
      <c r="K118" s="81"/>
      <c r="L118" s="585"/>
      <c r="M118" s="77" t="s">
        <v>28</v>
      </c>
      <c r="N118" s="78">
        <v>1000</v>
      </c>
      <c r="O118" s="78">
        <v>0</v>
      </c>
      <c r="P118" s="78">
        <v>1000</v>
      </c>
      <c r="Q118" s="79" t="s">
        <v>38</v>
      </c>
      <c r="R118" s="79">
        <v>1342</v>
      </c>
      <c r="S118" s="80">
        <v>44473</v>
      </c>
      <c r="T118" s="79"/>
      <c r="U118" s="81"/>
      <c r="V118" s="585"/>
      <c r="W118" s="77" t="s">
        <v>28</v>
      </c>
      <c r="X118" s="78">
        <v>1000</v>
      </c>
      <c r="Y118" s="78">
        <v>30</v>
      </c>
      <c r="Z118" s="78">
        <v>0</v>
      </c>
      <c r="AA118" s="79" t="s">
        <v>38</v>
      </c>
      <c r="AB118" s="79" t="s">
        <v>38</v>
      </c>
      <c r="AC118" s="80" t="s">
        <v>38</v>
      </c>
      <c r="AD118" s="558"/>
      <c r="AE118" s="585"/>
      <c r="AF118" s="77" t="s">
        <v>28</v>
      </c>
      <c r="AG118" s="78">
        <v>1000</v>
      </c>
      <c r="AH118" s="78"/>
      <c r="AI118" s="78"/>
      <c r="AJ118" s="79"/>
      <c r="AK118" s="79"/>
      <c r="AL118" s="80"/>
      <c r="AM118" s="277"/>
      <c r="AN118" s="179"/>
    </row>
    <row r="119" spans="1:40" x14ac:dyDescent="0.25">
      <c r="A119" s="82"/>
      <c r="B119" s="879"/>
      <c r="C119" s="77" t="s">
        <v>29</v>
      </c>
      <c r="D119" s="78">
        <v>1000</v>
      </c>
      <c r="E119" s="78">
        <v>0</v>
      </c>
      <c r="F119" s="78">
        <v>0</v>
      </c>
      <c r="G119" s="79" t="s">
        <v>38</v>
      </c>
      <c r="H119" s="122">
        <v>921</v>
      </c>
      <c r="I119" s="80">
        <v>44138</v>
      </c>
      <c r="J119" s="79"/>
      <c r="K119" s="81"/>
      <c r="L119" s="585"/>
      <c r="M119" s="77" t="s">
        <v>29</v>
      </c>
      <c r="N119" s="78">
        <v>1000</v>
      </c>
      <c r="O119" s="78">
        <v>0</v>
      </c>
      <c r="P119" s="78">
        <v>1000</v>
      </c>
      <c r="Q119" s="79" t="s">
        <v>38</v>
      </c>
      <c r="R119" s="79">
        <v>1540</v>
      </c>
      <c r="S119" s="80">
        <v>44513</v>
      </c>
      <c r="T119" s="79"/>
      <c r="U119" s="81"/>
      <c r="V119" s="585"/>
      <c r="W119" s="77" t="s">
        <v>29</v>
      </c>
      <c r="X119" s="78">
        <v>1000</v>
      </c>
      <c r="Y119" s="553">
        <v>20</v>
      </c>
      <c r="Z119" s="78">
        <v>0</v>
      </c>
      <c r="AA119" s="79" t="s">
        <v>38</v>
      </c>
      <c r="AB119" s="79" t="s">
        <v>38</v>
      </c>
      <c r="AC119" s="80" t="s">
        <v>38</v>
      </c>
      <c r="AD119" s="558"/>
      <c r="AE119" s="585"/>
      <c r="AF119" s="77" t="s">
        <v>29</v>
      </c>
      <c r="AG119" s="78">
        <v>1000</v>
      </c>
      <c r="AH119" s="553"/>
      <c r="AI119" s="78"/>
      <c r="AJ119" s="79"/>
      <c r="AK119" s="79"/>
      <c r="AL119" s="80"/>
      <c r="AM119" s="277"/>
      <c r="AN119" s="179"/>
    </row>
    <row r="120" spans="1:40" x14ac:dyDescent="0.25">
      <c r="A120" s="82"/>
      <c r="B120" s="879"/>
      <c r="C120" s="83" t="s">
        <v>30</v>
      </c>
      <c r="D120" s="84">
        <v>1000</v>
      </c>
      <c r="E120" s="78">
        <v>0</v>
      </c>
      <c r="F120" s="78">
        <v>0</v>
      </c>
      <c r="G120" s="79" t="s">
        <v>38</v>
      </c>
      <c r="H120" s="122">
        <v>921</v>
      </c>
      <c r="I120" s="80">
        <v>44169</v>
      </c>
      <c r="J120" s="85"/>
      <c r="K120" s="86"/>
      <c r="L120" s="586"/>
      <c r="M120" s="83" t="s">
        <v>30</v>
      </c>
      <c r="N120" s="84">
        <v>1000</v>
      </c>
      <c r="O120" s="78">
        <v>10</v>
      </c>
      <c r="P120" s="78">
        <v>1000</v>
      </c>
      <c r="Q120" s="79" t="s">
        <v>38</v>
      </c>
      <c r="R120" s="79">
        <v>1878</v>
      </c>
      <c r="S120" s="47">
        <v>44218</v>
      </c>
      <c r="T120" s="79"/>
      <c r="U120" s="81"/>
      <c r="V120" s="586"/>
      <c r="W120" s="83" t="s">
        <v>30</v>
      </c>
      <c r="X120" s="84">
        <v>1000</v>
      </c>
      <c r="Y120" s="78">
        <v>10</v>
      </c>
      <c r="Z120" s="78">
        <v>0</v>
      </c>
      <c r="AA120" s="79" t="s">
        <v>38</v>
      </c>
      <c r="AB120" s="79" t="s">
        <v>38</v>
      </c>
      <c r="AC120" s="80" t="s">
        <v>38</v>
      </c>
      <c r="AD120" s="558"/>
      <c r="AE120" s="586"/>
      <c r="AF120" s="83" t="s">
        <v>30</v>
      </c>
      <c r="AG120" s="78">
        <v>1000</v>
      </c>
      <c r="AH120" s="78"/>
      <c r="AI120" s="78"/>
      <c r="AJ120" s="79"/>
      <c r="AK120" s="79"/>
      <c r="AL120" s="80"/>
      <c r="AM120" s="234"/>
      <c r="AN120" s="182"/>
    </row>
    <row r="121" spans="1:40" ht="21" x14ac:dyDescent="0.25">
      <c r="A121" s="88"/>
      <c r="B121" s="880"/>
      <c r="C121" s="89"/>
      <c r="D121" s="90">
        <f>SUM(D109:D120)</f>
        <v>12000</v>
      </c>
      <c r="E121" s="90">
        <f>SUM(E109:E120)</f>
        <v>0</v>
      </c>
      <c r="F121" s="90">
        <f>SUM(F109:F120)</f>
        <v>10000</v>
      </c>
      <c r="G121" s="91"/>
      <c r="H121" s="91"/>
      <c r="I121" s="92"/>
      <c r="J121" s="91"/>
      <c r="K121" s="93"/>
      <c r="L121" s="587"/>
      <c r="M121" s="89"/>
      <c r="N121" s="90">
        <f>SUM(N108:N120)</f>
        <v>24000</v>
      </c>
      <c r="O121" s="90">
        <f>SUM(O108:O120)</f>
        <v>10</v>
      </c>
      <c r="P121" s="90">
        <f>SUM(P108:P120)</f>
        <v>24000</v>
      </c>
      <c r="Q121" s="91"/>
      <c r="R121" s="91"/>
      <c r="S121" s="91"/>
      <c r="T121" s="91"/>
      <c r="U121" s="93"/>
      <c r="V121" s="587"/>
      <c r="W121" s="89"/>
      <c r="X121" s="90">
        <f>SUM(X108:X120)</f>
        <v>36000</v>
      </c>
      <c r="Y121" s="90">
        <f>SUM(Y108:Y120)</f>
        <v>330</v>
      </c>
      <c r="Z121" s="90">
        <f>SUM(Z108:Z120)</f>
        <v>31030</v>
      </c>
      <c r="AA121" s="91"/>
      <c r="AB121" s="91"/>
      <c r="AC121" s="91"/>
      <c r="AD121" s="91"/>
      <c r="AE121" s="587"/>
      <c r="AF121" s="89"/>
      <c r="AG121" s="90">
        <f>SUM(AG108:AG120)</f>
        <v>48000</v>
      </c>
      <c r="AH121" s="90">
        <f>SUM(AH108:AH120)</f>
        <v>330</v>
      </c>
      <c r="AI121" s="90">
        <f>SUM(AI108:AI120)</f>
        <v>48330</v>
      </c>
      <c r="AJ121" s="91"/>
      <c r="AK121" s="91"/>
      <c r="AL121" s="91"/>
      <c r="AM121" s="90"/>
      <c r="AN121" s="91"/>
    </row>
    <row r="122" spans="1:40" x14ac:dyDescent="0.25">
      <c r="B122" s="106"/>
      <c r="C122" s="65"/>
      <c r="D122" s="66"/>
      <c r="E122" s="66"/>
      <c r="F122" s="66"/>
      <c r="G122" s="67"/>
      <c r="H122" s="67"/>
      <c r="I122" s="68"/>
      <c r="J122" s="67"/>
      <c r="K122" s="67"/>
      <c r="L122" s="588"/>
      <c r="M122" s="67"/>
      <c r="N122" s="66"/>
      <c r="O122" s="66"/>
      <c r="P122" s="66"/>
      <c r="Q122" s="67"/>
      <c r="R122" s="67"/>
      <c r="S122" s="67"/>
      <c r="T122" s="67"/>
      <c r="U122" s="67"/>
      <c r="V122" s="588"/>
      <c r="W122" s="67"/>
      <c r="X122" s="66"/>
      <c r="Y122" s="66"/>
      <c r="Z122" s="66"/>
      <c r="AA122" s="67"/>
      <c r="AB122" s="67"/>
      <c r="AC122" s="67"/>
      <c r="AD122" s="67"/>
      <c r="AE122" s="588"/>
      <c r="AF122" s="67"/>
      <c r="AG122" s="66"/>
      <c r="AH122" s="66"/>
      <c r="AI122" s="66"/>
      <c r="AJ122" s="67"/>
      <c r="AK122" s="67"/>
      <c r="AL122" s="67"/>
      <c r="AM122" s="777"/>
      <c r="AN122" s="123"/>
    </row>
    <row r="123" spans="1:40" ht="21" x14ac:dyDescent="0.25">
      <c r="B123" s="107"/>
      <c r="C123" s="70"/>
      <c r="D123" s="71"/>
      <c r="E123" s="72"/>
      <c r="F123" s="73"/>
      <c r="G123" s="72"/>
      <c r="H123" s="73"/>
      <c r="I123" s="73"/>
      <c r="J123" s="73"/>
      <c r="K123" s="74"/>
      <c r="L123" s="584"/>
      <c r="M123" s="75" t="s">
        <v>42</v>
      </c>
      <c r="N123" s="76">
        <f>D136</f>
        <v>12000</v>
      </c>
      <c r="O123" s="76">
        <f>E136</f>
        <v>1020</v>
      </c>
      <c r="P123" s="76">
        <f>F136</f>
        <v>0</v>
      </c>
      <c r="Q123" s="72"/>
      <c r="R123" s="73"/>
      <c r="S123" s="73"/>
      <c r="T123" s="73"/>
      <c r="U123" s="74"/>
      <c r="V123" s="584"/>
      <c r="W123" s="75" t="s">
        <v>42</v>
      </c>
      <c r="X123" s="76">
        <f>N136</f>
        <v>24000</v>
      </c>
      <c r="Y123" s="76">
        <f>O136</f>
        <v>1770</v>
      </c>
      <c r="Z123" s="76">
        <f>P136</f>
        <v>15000</v>
      </c>
      <c r="AA123" s="72"/>
      <c r="AB123" s="73"/>
      <c r="AC123" s="73"/>
      <c r="AD123" s="73"/>
      <c r="AE123" s="584"/>
      <c r="AF123" s="75" t="s">
        <v>42</v>
      </c>
      <c r="AG123" s="76">
        <f>X136</f>
        <v>36000</v>
      </c>
      <c r="AH123" s="76">
        <f>Y136</f>
        <v>2730</v>
      </c>
      <c r="AI123" s="76">
        <f>Z136</f>
        <v>27120</v>
      </c>
      <c r="AJ123" s="72"/>
      <c r="AK123" s="73"/>
      <c r="AL123" s="73"/>
      <c r="AM123" s="776" t="s">
        <v>221</v>
      </c>
      <c r="AN123" s="183" t="s">
        <v>36</v>
      </c>
    </row>
    <row r="124" spans="1:40" x14ac:dyDescent="0.25">
      <c r="A124" s="97" t="s">
        <v>159</v>
      </c>
      <c r="B124" s="105">
        <v>89</v>
      </c>
      <c r="C124" s="77" t="s">
        <v>19</v>
      </c>
      <c r="D124" s="78">
        <v>1000</v>
      </c>
      <c r="E124" s="78">
        <f t="shared" ref="E124:E133" si="5">E125+10</f>
        <v>140</v>
      </c>
      <c r="F124" s="78">
        <v>0</v>
      </c>
      <c r="G124" s="79" t="s">
        <v>38</v>
      </c>
      <c r="H124" s="79" t="s">
        <v>38</v>
      </c>
      <c r="I124" s="80" t="s">
        <v>38</v>
      </c>
      <c r="J124" s="79"/>
      <c r="K124" s="81"/>
      <c r="L124" s="585"/>
      <c r="M124" s="77" t="s">
        <v>19</v>
      </c>
      <c r="N124" s="78">
        <v>1000</v>
      </c>
      <c r="O124" s="78">
        <f>O125+10</f>
        <v>20</v>
      </c>
      <c r="P124" s="78">
        <v>0</v>
      </c>
      <c r="Q124" s="79" t="s">
        <v>38</v>
      </c>
      <c r="R124" s="79" t="s">
        <v>38</v>
      </c>
      <c r="S124" s="80" t="s">
        <v>38</v>
      </c>
      <c r="T124" s="79"/>
      <c r="U124" s="81"/>
      <c r="V124" s="585"/>
      <c r="W124" s="77" t="s">
        <v>19</v>
      </c>
      <c r="X124" s="78">
        <v>1000</v>
      </c>
      <c r="Y124" s="78">
        <f>Y125+10</f>
        <v>30</v>
      </c>
      <c r="Z124" s="78">
        <v>0</v>
      </c>
      <c r="AA124" s="79" t="s">
        <v>38</v>
      </c>
      <c r="AB124" s="79" t="s">
        <v>38</v>
      </c>
      <c r="AC124" s="80" t="s">
        <v>38</v>
      </c>
      <c r="AD124" s="651"/>
      <c r="AE124" s="585"/>
      <c r="AF124" s="77" t="s">
        <v>19</v>
      </c>
      <c r="AG124" s="78">
        <v>1000</v>
      </c>
      <c r="AH124" s="78">
        <v>50</v>
      </c>
      <c r="AI124" s="78"/>
      <c r="AJ124" s="79"/>
      <c r="AK124" s="79"/>
      <c r="AL124" s="80"/>
      <c r="AM124" s="177">
        <f>AG136+AH136-AI136</f>
        <v>17760</v>
      </c>
      <c r="AN124" s="813" t="s">
        <v>961</v>
      </c>
    </row>
    <row r="125" spans="1:40" ht="21" customHeight="1" x14ac:dyDescent="0.25">
      <c r="A125" s="82"/>
      <c r="B125" s="904" t="s">
        <v>292</v>
      </c>
      <c r="C125" s="77" t="s">
        <v>20</v>
      </c>
      <c r="D125" s="78">
        <v>1000</v>
      </c>
      <c r="E125" s="78">
        <f t="shared" si="5"/>
        <v>130</v>
      </c>
      <c r="F125" s="78">
        <v>0</v>
      </c>
      <c r="G125" s="79" t="s">
        <v>38</v>
      </c>
      <c r="H125" s="79" t="s">
        <v>38</v>
      </c>
      <c r="I125" s="80" t="s">
        <v>38</v>
      </c>
      <c r="J125" s="79"/>
      <c r="K125" s="81"/>
      <c r="L125" s="585"/>
      <c r="M125" s="77" t="s">
        <v>20</v>
      </c>
      <c r="N125" s="78">
        <v>1000</v>
      </c>
      <c r="O125" s="78">
        <f>O126+10</f>
        <v>10</v>
      </c>
      <c r="P125" s="78">
        <v>0</v>
      </c>
      <c r="Q125" s="79" t="s">
        <v>38</v>
      </c>
      <c r="R125" s="79" t="s">
        <v>38</v>
      </c>
      <c r="S125" s="80" t="s">
        <v>38</v>
      </c>
      <c r="T125" s="79"/>
      <c r="U125" s="81"/>
      <c r="V125" s="585"/>
      <c r="W125" s="77" t="s">
        <v>20</v>
      </c>
      <c r="X125" s="78">
        <v>1000</v>
      </c>
      <c r="Y125" s="78">
        <f>Y126+10</f>
        <v>20</v>
      </c>
      <c r="Z125" s="78">
        <v>0</v>
      </c>
      <c r="AA125" s="79" t="s">
        <v>38</v>
      </c>
      <c r="AB125" s="79" t="s">
        <v>38</v>
      </c>
      <c r="AC125" s="80" t="s">
        <v>38</v>
      </c>
      <c r="AD125" s="558"/>
      <c r="AE125" s="585"/>
      <c r="AF125" s="77" t="s">
        <v>20</v>
      </c>
      <c r="AG125" s="78">
        <v>1000</v>
      </c>
      <c r="AH125" s="78">
        <v>40</v>
      </c>
      <c r="AI125" s="78"/>
      <c r="AJ125" s="79"/>
      <c r="AK125" s="79"/>
      <c r="AL125" s="80"/>
      <c r="AM125" s="180"/>
      <c r="AN125" s="179"/>
    </row>
    <row r="126" spans="1:40" x14ac:dyDescent="0.25">
      <c r="A126" s="82"/>
      <c r="B126" s="904"/>
      <c r="C126" s="77" t="s">
        <v>21</v>
      </c>
      <c r="D126" s="78">
        <v>1000</v>
      </c>
      <c r="E126" s="78">
        <f t="shared" si="5"/>
        <v>120</v>
      </c>
      <c r="F126" s="78">
        <v>0</v>
      </c>
      <c r="G126" s="79" t="s">
        <v>38</v>
      </c>
      <c r="H126" s="79" t="s">
        <v>38</v>
      </c>
      <c r="I126" s="80" t="s">
        <v>38</v>
      </c>
      <c r="J126" s="79"/>
      <c r="K126" s="81"/>
      <c r="L126" s="585"/>
      <c r="M126" s="77" t="s">
        <v>21</v>
      </c>
      <c r="N126" s="78">
        <v>1000</v>
      </c>
      <c r="O126" s="78">
        <v>0</v>
      </c>
      <c r="P126" s="78">
        <v>15000</v>
      </c>
      <c r="Q126" s="79" t="s">
        <v>38</v>
      </c>
      <c r="R126" s="79">
        <v>894</v>
      </c>
      <c r="S126" s="80">
        <v>44275</v>
      </c>
      <c r="T126" s="79"/>
      <c r="U126" s="81"/>
      <c r="V126" s="585"/>
      <c r="W126" s="77" t="s">
        <v>21</v>
      </c>
      <c r="X126" s="78">
        <v>1000</v>
      </c>
      <c r="Y126" s="78">
        <v>10</v>
      </c>
      <c r="Z126" s="78">
        <v>0</v>
      </c>
      <c r="AA126" s="79" t="s">
        <v>38</v>
      </c>
      <c r="AB126" s="79" t="s">
        <v>38</v>
      </c>
      <c r="AC126" s="80" t="s">
        <v>38</v>
      </c>
      <c r="AD126" s="558"/>
      <c r="AE126" s="585"/>
      <c r="AF126" s="77" t="s">
        <v>21</v>
      </c>
      <c r="AG126" s="78">
        <v>1000</v>
      </c>
      <c r="AH126" s="78">
        <v>30</v>
      </c>
      <c r="AI126" s="78"/>
      <c r="AJ126" s="79"/>
      <c r="AK126" s="79"/>
      <c r="AL126" s="80"/>
      <c r="AM126" s="180"/>
      <c r="AN126" s="179"/>
    </row>
    <row r="127" spans="1:40" x14ac:dyDescent="0.25">
      <c r="A127" s="82"/>
      <c r="B127" s="904"/>
      <c r="C127" s="77" t="s">
        <v>22</v>
      </c>
      <c r="D127" s="78">
        <v>1000</v>
      </c>
      <c r="E127" s="78">
        <f t="shared" si="5"/>
        <v>110</v>
      </c>
      <c r="F127" s="78">
        <v>0</v>
      </c>
      <c r="G127" s="79" t="s">
        <v>38</v>
      </c>
      <c r="H127" s="79" t="s">
        <v>38</v>
      </c>
      <c r="I127" s="80" t="s">
        <v>38</v>
      </c>
      <c r="J127" s="79"/>
      <c r="K127" s="81"/>
      <c r="L127" s="585"/>
      <c r="M127" s="77" t="s">
        <v>22</v>
      </c>
      <c r="N127" s="78">
        <v>1000</v>
      </c>
      <c r="O127" s="78">
        <f t="shared" ref="O127:O133" si="6">O128+10</f>
        <v>120</v>
      </c>
      <c r="P127" s="78">
        <v>0</v>
      </c>
      <c r="Q127" s="79" t="s">
        <v>38</v>
      </c>
      <c r="R127" s="79" t="s">
        <v>38</v>
      </c>
      <c r="S127" s="80" t="s">
        <v>38</v>
      </c>
      <c r="T127" s="79"/>
      <c r="U127" s="81"/>
      <c r="V127" s="585"/>
      <c r="W127" s="77" t="s">
        <v>22</v>
      </c>
      <c r="X127" s="78">
        <v>1000</v>
      </c>
      <c r="Y127" s="78">
        <f>Y128+10</f>
        <v>140</v>
      </c>
      <c r="Z127" s="78">
        <v>12120</v>
      </c>
      <c r="AA127" s="79" t="s">
        <v>38</v>
      </c>
      <c r="AB127" s="79">
        <v>2240</v>
      </c>
      <c r="AC127" s="80">
        <v>44660</v>
      </c>
      <c r="AD127" s="558"/>
      <c r="AE127" s="585"/>
      <c r="AF127" s="77" t="s">
        <v>22</v>
      </c>
      <c r="AG127" s="78">
        <v>1000</v>
      </c>
      <c r="AH127" s="78">
        <v>20</v>
      </c>
      <c r="AI127" s="78"/>
      <c r="AJ127" s="79"/>
      <c r="AK127" s="79"/>
      <c r="AL127" s="80"/>
      <c r="AM127" s="180"/>
      <c r="AN127" s="179"/>
    </row>
    <row r="128" spans="1:40" x14ac:dyDescent="0.25">
      <c r="A128" s="82"/>
      <c r="B128" s="904"/>
      <c r="C128" s="77" t="s">
        <v>23</v>
      </c>
      <c r="D128" s="78">
        <v>1000</v>
      </c>
      <c r="E128" s="78">
        <f t="shared" si="5"/>
        <v>100</v>
      </c>
      <c r="F128" s="78">
        <v>0</v>
      </c>
      <c r="G128" s="79" t="s">
        <v>38</v>
      </c>
      <c r="H128" s="79" t="s">
        <v>38</v>
      </c>
      <c r="I128" s="80" t="s">
        <v>38</v>
      </c>
      <c r="J128" s="79"/>
      <c r="K128" s="81"/>
      <c r="L128" s="585"/>
      <c r="M128" s="77" t="s">
        <v>23</v>
      </c>
      <c r="N128" s="78">
        <v>1000</v>
      </c>
      <c r="O128" s="78">
        <f t="shared" si="6"/>
        <v>110</v>
      </c>
      <c r="P128" s="78">
        <v>0</v>
      </c>
      <c r="Q128" s="79" t="s">
        <v>38</v>
      </c>
      <c r="R128" s="79" t="s">
        <v>38</v>
      </c>
      <c r="S128" s="80" t="s">
        <v>38</v>
      </c>
      <c r="T128" s="79"/>
      <c r="U128" s="81"/>
      <c r="V128" s="585"/>
      <c r="W128" s="77" t="s">
        <v>23</v>
      </c>
      <c r="X128" s="78">
        <v>1000</v>
      </c>
      <c r="Y128" s="78">
        <f>Y129+10</f>
        <v>130</v>
      </c>
      <c r="Z128" s="78">
        <v>0</v>
      </c>
      <c r="AA128" s="79" t="s">
        <v>38</v>
      </c>
      <c r="AB128" s="79" t="s">
        <v>38</v>
      </c>
      <c r="AC128" s="80" t="s">
        <v>38</v>
      </c>
      <c r="AD128" s="558"/>
      <c r="AE128" s="585"/>
      <c r="AF128" s="77" t="s">
        <v>23</v>
      </c>
      <c r="AG128" s="78">
        <v>1000</v>
      </c>
      <c r="AH128" s="78">
        <v>10</v>
      </c>
      <c r="AI128" s="78"/>
      <c r="AJ128" s="79"/>
      <c r="AK128" s="79"/>
      <c r="AL128" s="80"/>
      <c r="AM128" s="180">
        <v>15000</v>
      </c>
      <c r="AN128" s="179" t="s">
        <v>934</v>
      </c>
    </row>
    <row r="129" spans="1:40" x14ac:dyDescent="0.25">
      <c r="A129" s="82"/>
      <c r="B129" s="904"/>
      <c r="C129" s="77" t="s">
        <v>24</v>
      </c>
      <c r="D129" s="78">
        <v>1000</v>
      </c>
      <c r="E129" s="78">
        <f t="shared" si="5"/>
        <v>90</v>
      </c>
      <c r="F129" s="78">
        <v>0</v>
      </c>
      <c r="G129" s="79" t="s">
        <v>38</v>
      </c>
      <c r="H129" s="79" t="s">
        <v>38</v>
      </c>
      <c r="I129" s="80" t="s">
        <v>38</v>
      </c>
      <c r="J129" s="79"/>
      <c r="K129" s="81"/>
      <c r="L129" s="585"/>
      <c r="M129" s="77" t="s">
        <v>24</v>
      </c>
      <c r="N129" s="78">
        <v>1000</v>
      </c>
      <c r="O129" s="78">
        <f t="shared" si="6"/>
        <v>100</v>
      </c>
      <c r="P129" s="78">
        <v>0</v>
      </c>
      <c r="Q129" s="79" t="s">
        <v>38</v>
      </c>
      <c r="R129" s="79" t="s">
        <v>38</v>
      </c>
      <c r="S129" s="80" t="s">
        <v>38</v>
      </c>
      <c r="T129" s="79"/>
      <c r="U129" s="81"/>
      <c r="V129" s="585"/>
      <c r="W129" s="77" t="s">
        <v>24</v>
      </c>
      <c r="X129" s="78">
        <v>1000</v>
      </c>
      <c r="Y129" s="78">
        <f>Y130+10</f>
        <v>120</v>
      </c>
      <c r="Z129" s="78">
        <v>0</v>
      </c>
      <c r="AA129" s="79" t="s">
        <v>38</v>
      </c>
      <c r="AB129" s="79" t="s">
        <v>38</v>
      </c>
      <c r="AC129" s="80" t="s">
        <v>38</v>
      </c>
      <c r="AD129" s="558"/>
      <c r="AE129" s="585"/>
      <c r="AF129" s="77" t="s">
        <v>24</v>
      </c>
      <c r="AG129" s="78">
        <v>1000</v>
      </c>
      <c r="AH129" s="78"/>
      <c r="AI129" s="78"/>
      <c r="AJ129" s="79"/>
      <c r="AK129" s="79"/>
      <c r="AL129" s="80"/>
      <c r="AM129" s="180">
        <v>2760</v>
      </c>
      <c r="AN129" s="179" t="s">
        <v>956</v>
      </c>
    </row>
    <row r="130" spans="1:40" x14ac:dyDescent="0.25">
      <c r="A130" s="82"/>
      <c r="B130" s="904"/>
      <c r="C130" s="77" t="s">
        <v>25</v>
      </c>
      <c r="D130" s="78">
        <v>1000</v>
      </c>
      <c r="E130" s="78">
        <f t="shared" si="5"/>
        <v>80</v>
      </c>
      <c r="F130" s="78">
        <v>0</v>
      </c>
      <c r="G130" s="79" t="s">
        <v>38</v>
      </c>
      <c r="H130" s="79" t="s">
        <v>38</v>
      </c>
      <c r="I130" s="80" t="s">
        <v>38</v>
      </c>
      <c r="J130" s="79"/>
      <c r="K130" s="81"/>
      <c r="L130" s="585"/>
      <c r="M130" s="77" t="s">
        <v>25</v>
      </c>
      <c r="N130" s="78">
        <v>1000</v>
      </c>
      <c r="O130" s="78">
        <f t="shared" si="6"/>
        <v>90</v>
      </c>
      <c r="P130" s="78">
        <v>0</v>
      </c>
      <c r="Q130" s="79" t="s">
        <v>38</v>
      </c>
      <c r="R130" s="79" t="s">
        <v>38</v>
      </c>
      <c r="S130" s="80" t="s">
        <v>38</v>
      </c>
      <c r="T130" s="79"/>
      <c r="U130" s="81"/>
      <c r="V130" s="585"/>
      <c r="W130" s="77" t="s">
        <v>25</v>
      </c>
      <c r="X130" s="78">
        <v>1000</v>
      </c>
      <c r="Y130" s="78">
        <f>Y131+10</f>
        <v>110</v>
      </c>
      <c r="Z130" s="78">
        <v>0</v>
      </c>
      <c r="AA130" s="79" t="s">
        <v>38</v>
      </c>
      <c r="AB130" s="79" t="s">
        <v>38</v>
      </c>
      <c r="AC130" s="80" t="s">
        <v>38</v>
      </c>
      <c r="AD130" s="558"/>
      <c r="AE130" s="585"/>
      <c r="AF130" s="77" t="s">
        <v>25</v>
      </c>
      <c r="AG130" s="78"/>
      <c r="AH130" s="78"/>
      <c r="AI130" s="78"/>
      <c r="AJ130" s="79"/>
      <c r="AK130" s="79"/>
      <c r="AL130" s="80"/>
      <c r="AM130" s="180"/>
      <c r="AN130" s="179"/>
    </row>
    <row r="131" spans="1:40" x14ac:dyDescent="0.25">
      <c r="A131" s="82"/>
      <c r="B131" s="904"/>
      <c r="C131" s="77" t="s">
        <v>26</v>
      </c>
      <c r="D131" s="78">
        <v>1000</v>
      </c>
      <c r="E131" s="78">
        <f t="shared" si="5"/>
        <v>70</v>
      </c>
      <c r="F131" s="78">
        <v>0</v>
      </c>
      <c r="G131" s="79" t="s">
        <v>38</v>
      </c>
      <c r="H131" s="79" t="s">
        <v>38</v>
      </c>
      <c r="I131" s="80" t="s">
        <v>38</v>
      </c>
      <c r="J131" s="79"/>
      <c r="K131" s="81"/>
      <c r="L131" s="585"/>
      <c r="M131" s="77" t="s">
        <v>26</v>
      </c>
      <c r="N131" s="78">
        <v>1000</v>
      </c>
      <c r="O131" s="78">
        <f t="shared" si="6"/>
        <v>80</v>
      </c>
      <c r="P131" s="78">
        <v>0</v>
      </c>
      <c r="Q131" s="79" t="s">
        <v>38</v>
      </c>
      <c r="R131" s="79" t="s">
        <v>38</v>
      </c>
      <c r="S131" s="80" t="s">
        <v>38</v>
      </c>
      <c r="T131" s="79"/>
      <c r="U131" s="81"/>
      <c r="V131" s="585"/>
      <c r="W131" s="77" t="s">
        <v>26</v>
      </c>
      <c r="X131" s="78">
        <v>1000</v>
      </c>
      <c r="Y131" s="78">
        <v>100</v>
      </c>
      <c r="Z131" s="78">
        <v>0</v>
      </c>
      <c r="AA131" s="79" t="s">
        <v>38</v>
      </c>
      <c r="AB131" s="79" t="s">
        <v>38</v>
      </c>
      <c r="AC131" s="80" t="s">
        <v>38</v>
      </c>
      <c r="AD131" s="558"/>
      <c r="AE131" s="585"/>
      <c r="AF131" s="77" t="s">
        <v>26</v>
      </c>
      <c r="AG131" s="78"/>
      <c r="AH131" s="78"/>
      <c r="AI131" s="78"/>
      <c r="AJ131" s="79"/>
      <c r="AK131" s="79"/>
      <c r="AL131" s="80"/>
      <c r="AM131" s="180"/>
      <c r="AN131" s="179"/>
    </row>
    <row r="132" spans="1:40" x14ac:dyDescent="0.25">
      <c r="A132" s="82"/>
      <c r="B132" s="904"/>
      <c r="C132" s="77" t="s">
        <v>27</v>
      </c>
      <c r="D132" s="78">
        <v>1000</v>
      </c>
      <c r="E132" s="78">
        <f t="shared" si="5"/>
        <v>60</v>
      </c>
      <c r="F132" s="78">
        <v>0</v>
      </c>
      <c r="G132" s="79" t="s">
        <v>38</v>
      </c>
      <c r="H132" s="79" t="s">
        <v>38</v>
      </c>
      <c r="I132" s="80" t="s">
        <v>38</v>
      </c>
      <c r="J132" s="79"/>
      <c r="K132" s="81"/>
      <c r="L132" s="585"/>
      <c r="M132" s="77" t="s">
        <v>27</v>
      </c>
      <c r="N132" s="78">
        <v>1000</v>
      </c>
      <c r="O132" s="78">
        <f t="shared" si="6"/>
        <v>70</v>
      </c>
      <c r="P132" s="78">
        <v>0</v>
      </c>
      <c r="Q132" s="79" t="s">
        <v>38</v>
      </c>
      <c r="R132" s="79" t="s">
        <v>38</v>
      </c>
      <c r="S132" s="80" t="s">
        <v>38</v>
      </c>
      <c r="T132" s="79"/>
      <c r="U132" s="81"/>
      <c r="V132" s="585"/>
      <c r="W132" s="77" t="s">
        <v>27</v>
      </c>
      <c r="X132" s="78">
        <v>1000</v>
      </c>
      <c r="Y132" s="78">
        <v>90</v>
      </c>
      <c r="Z132" s="78">
        <v>0</v>
      </c>
      <c r="AA132" s="79" t="s">
        <v>38</v>
      </c>
      <c r="AB132" s="79" t="s">
        <v>38</v>
      </c>
      <c r="AC132" s="80" t="s">
        <v>38</v>
      </c>
      <c r="AD132" s="558"/>
      <c r="AE132" s="585"/>
      <c r="AF132" s="77" t="s">
        <v>27</v>
      </c>
      <c r="AG132" s="78"/>
      <c r="AH132" s="78"/>
      <c r="AI132" s="78"/>
      <c r="AJ132" s="79"/>
      <c r="AK132" s="79"/>
      <c r="AL132" s="80"/>
      <c r="AM132" s="180"/>
      <c r="AN132" s="179"/>
    </row>
    <row r="133" spans="1:40" x14ac:dyDescent="0.25">
      <c r="A133" s="82"/>
      <c r="B133" s="904"/>
      <c r="C133" s="77" t="s">
        <v>28</v>
      </c>
      <c r="D133" s="78">
        <v>1000</v>
      </c>
      <c r="E133" s="78">
        <f t="shared" si="5"/>
        <v>50</v>
      </c>
      <c r="F133" s="78">
        <v>0</v>
      </c>
      <c r="G133" s="79" t="s">
        <v>38</v>
      </c>
      <c r="H133" s="79" t="s">
        <v>38</v>
      </c>
      <c r="I133" s="80" t="s">
        <v>38</v>
      </c>
      <c r="J133" s="79"/>
      <c r="K133" s="81"/>
      <c r="L133" s="585"/>
      <c r="M133" s="77" t="s">
        <v>28</v>
      </c>
      <c r="N133" s="78">
        <v>1000</v>
      </c>
      <c r="O133" s="78">
        <f t="shared" si="6"/>
        <v>60</v>
      </c>
      <c r="P133" s="78">
        <v>0</v>
      </c>
      <c r="Q133" s="79" t="s">
        <v>38</v>
      </c>
      <c r="R133" s="79" t="s">
        <v>38</v>
      </c>
      <c r="S133" s="80" t="s">
        <v>38</v>
      </c>
      <c r="T133" s="79"/>
      <c r="U133" s="81"/>
      <c r="V133" s="585"/>
      <c r="W133" s="77" t="s">
        <v>28</v>
      </c>
      <c r="X133" s="78">
        <v>1000</v>
      </c>
      <c r="Y133" s="78">
        <v>80</v>
      </c>
      <c r="Z133" s="78">
        <v>0</v>
      </c>
      <c r="AA133" s="79" t="s">
        <v>38</v>
      </c>
      <c r="AB133" s="79" t="s">
        <v>38</v>
      </c>
      <c r="AC133" s="80" t="s">
        <v>38</v>
      </c>
      <c r="AD133" s="558"/>
      <c r="AE133" s="585"/>
      <c r="AF133" s="77" t="s">
        <v>28</v>
      </c>
      <c r="AG133" s="78"/>
      <c r="AH133" s="78"/>
      <c r="AI133" s="78"/>
      <c r="AJ133" s="79"/>
      <c r="AK133" s="79"/>
      <c r="AL133" s="80"/>
      <c r="AM133" s="180"/>
      <c r="AN133" s="179"/>
    </row>
    <row r="134" spans="1:40" x14ac:dyDescent="0.25">
      <c r="A134" s="82"/>
      <c r="B134" s="904"/>
      <c r="C134" s="77" t="s">
        <v>29</v>
      </c>
      <c r="D134" s="78">
        <v>1000</v>
      </c>
      <c r="E134" s="78">
        <f>E135+10</f>
        <v>40</v>
      </c>
      <c r="F134" s="78">
        <v>0</v>
      </c>
      <c r="G134" s="79" t="s">
        <v>38</v>
      </c>
      <c r="H134" s="79" t="s">
        <v>38</v>
      </c>
      <c r="I134" s="80" t="s">
        <v>38</v>
      </c>
      <c r="J134" s="79"/>
      <c r="K134" s="81"/>
      <c r="L134" s="585"/>
      <c r="M134" s="77" t="s">
        <v>29</v>
      </c>
      <c r="N134" s="78">
        <v>1000</v>
      </c>
      <c r="O134" s="78">
        <f>O135+10</f>
        <v>50</v>
      </c>
      <c r="P134" s="78">
        <v>0</v>
      </c>
      <c r="Q134" s="79" t="s">
        <v>38</v>
      </c>
      <c r="R134" s="79" t="s">
        <v>38</v>
      </c>
      <c r="S134" s="80" t="s">
        <v>38</v>
      </c>
      <c r="T134" s="79"/>
      <c r="U134" s="81"/>
      <c r="V134" s="585"/>
      <c r="W134" s="77" t="s">
        <v>29</v>
      </c>
      <c r="X134" s="78">
        <v>1000</v>
      </c>
      <c r="Y134" s="78">
        <v>70</v>
      </c>
      <c r="Z134" s="78">
        <v>0</v>
      </c>
      <c r="AA134" s="79" t="s">
        <v>38</v>
      </c>
      <c r="AB134" s="79" t="s">
        <v>38</v>
      </c>
      <c r="AC134" s="80" t="s">
        <v>38</v>
      </c>
      <c r="AD134" s="558"/>
      <c r="AE134" s="585"/>
      <c r="AF134" s="77" t="s">
        <v>29</v>
      </c>
      <c r="AG134" s="78"/>
      <c r="AH134" s="78"/>
      <c r="AI134" s="78"/>
      <c r="AJ134" s="79"/>
      <c r="AK134" s="79"/>
      <c r="AL134" s="80"/>
      <c r="AM134" s="180"/>
      <c r="AN134" s="179"/>
    </row>
    <row r="135" spans="1:40" x14ac:dyDescent="0.25">
      <c r="A135" s="82"/>
      <c r="B135" s="904"/>
      <c r="C135" s="83" t="s">
        <v>30</v>
      </c>
      <c r="D135" s="84">
        <v>1000</v>
      </c>
      <c r="E135" s="78">
        <f>O124+10</f>
        <v>30</v>
      </c>
      <c r="F135" s="78">
        <v>0</v>
      </c>
      <c r="G135" s="79" t="s">
        <v>38</v>
      </c>
      <c r="H135" s="79" t="s">
        <v>38</v>
      </c>
      <c r="I135" s="80" t="s">
        <v>38</v>
      </c>
      <c r="J135" s="85"/>
      <c r="K135" s="86"/>
      <c r="L135" s="586"/>
      <c r="M135" s="83" t="s">
        <v>30</v>
      </c>
      <c r="N135" s="84">
        <v>1000</v>
      </c>
      <c r="O135" s="78">
        <f>Y124+10</f>
        <v>40</v>
      </c>
      <c r="P135" s="78">
        <v>0</v>
      </c>
      <c r="Q135" s="79" t="s">
        <v>38</v>
      </c>
      <c r="R135" s="79" t="s">
        <v>38</v>
      </c>
      <c r="S135" s="80" t="s">
        <v>38</v>
      </c>
      <c r="T135" s="79"/>
      <c r="U135" s="81"/>
      <c r="V135" s="586"/>
      <c r="W135" s="83" t="s">
        <v>30</v>
      </c>
      <c r="X135" s="78">
        <v>1000</v>
      </c>
      <c r="Y135" s="78">
        <v>60</v>
      </c>
      <c r="Z135" s="78">
        <v>0</v>
      </c>
      <c r="AA135" s="79" t="s">
        <v>38</v>
      </c>
      <c r="AB135" s="79" t="s">
        <v>38</v>
      </c>
      <c r="AC135" s="80" t="s">
        <v>38</v>
      </c>
      <c r="AD135" s="558"/>
      <c r="AE135" s="586"/>
      <c r="AF135" s="83" t="s">
        <v>30</v>
      </c>
      <c r="AG135" s="84"/>
      <c r="AH135" s="78"/>
      <c r="AI135" s="78"/>
      <c r="AJ135" s="79"/>
      <c r="AK135" s="79"/>
      <c r="AL135" s="80"/>
      <c r="AM135" s="181"/>
      <c r="AN135" s="182"/>
    </row>
    <row r="136" spans="1:40" ht="21" x14ac:dyDescent="0.25">
      <c r="A136" s="88"/>
      <c r="B136" s="905"/>
      <c r="C136" s="89"/>
      <c r="D136" s="90">
        <f>SUM(D124:D135)</f>
        <v>12000</v>
      </c>
      <c r="E136" s="90">
        <f>SUM(E124:E135)</f>
        <v>1020</v>
      </c>
      <c r="F136" s="90">
        <f>SUM(F124:F135)</f>
        <v>0</v>
      </c>
      <c r="G136" s="91"/>
      <c r="H136" s="91"/>
      <c r="I136" s="92"/>
      <c r="J136" s="91"/>
      <c r="K136" s="93"/>
      <c r="L136" s="587"/>
      <c r="M136" s="89"/>
      <c r="N136" s="90">
        <f>SUM(N123:N135)</f>
        <v>24000</v>
      </c>
      <c r="O136" s="90">
        <f>SUM(O123:O135)</f>
        <v>1770</v>
      </c>
      <c r="P136" s="90">
        <f>SUM(P123:P135)</f>
        <v>15000</v>
      </c>
      <c r="Q136" s="91"/>
      <c r="R136" s="91"/>
      <c r="S136" s="91"/>
      <c r="T136" s="91"/>
      <c r="U136" s="93"/>
      <c r="V136" s="587"/>
      <c r="W136" s="89"/>
      <c r="X136" s="90">
        <f>SUM(X123:X135)</f>
        <v>36000</v>
      </c>
      <c r="Y136" s="90">
        <f>SUM(Y123:Y135)</f>
        <v>2730</v>
      </c>
      <c r="Z136" s="90">
        <f>SUM(Z123:Z135)</f>
        <v>27120</v>
      </c>
      <c r="AA136" s="91"/>
      <c r="AB136" s="91"/>
      <c r="AC136" s="91"/>
      <c r="AD136" s="91"/>
      <c r="AE136" s="587"/>
      <c r="AF136" s="89"/>
      <c r="AG136" s="90">
        <f>SUM(AG123:AG135)</f>
        <v>42000</v>
      </c>
      <c r="AH136" s="90">
        <f>SUM(AH123:AH135)</f>
        <v>2880</v>
      </c>
      <c r="AI136" s="90">
        <f>SUM(AI123:AI135)</f>
        <v>27120</v>
      </c>
      <c r="AJ136" s="91"/>
      <c r="AK136" s="91"/>
      <c r="AL136" s="91"/>
      <c r="AM136" s="90"/>
      <c r="AN136" s="91"/>
    </row>
    <row r="137" spans="1:40" x14ac:dyDescent="0.25">
      <c r="A137" s="337"/>
      <c r="B137" s="330"/>
      <c r="C137" s="344"/>
      <c r="D137" s="345"/>
      <c r="E137" s="345"/>
      <c r="F137" s="345"/>
      <c r="G137" s="346"/>
      <c r="H137" s="346"/>
      <c r="I137" s="347"/>
      <c r="J137" s="346"/>
      <c r="K137" s="346"/>
      <c r="L137" s="588"/>
      <c r="M137" s="346"/>
      <c r="N137" s="345"/>
      <c r="O137" s="345"/>
      <c r="P137" s="345"/>
      <c r="Q137" s="346"/>
      <c r="R137" s="346"/>
      <c r="S137" s="346"/>
      <c r="T137" s="346"/>
      <c r="U137" s="346"/>
      <c r="V137" s="588"/>
      <c r="W137" s="346"/>
      <c r="X137" s="345"/>
      <c r="Y137" s="345"/>
      <c r="Z137" s="345"/>
      <c r="AA137" s="346"/>
      <c r="AB137" s="346"/>
      <c r="AC137" s="346"/>
      <c r="AD137" s="346"/>
      <c r="AE137" s="588"/>
      <c r="AF137" s="346"/>
      <c r="AG137" s="345"/>
      <c r="AH137" s="345"/>
      <c r="AI137" s="345"/>
      <c r="AJ137" s="346"/>
      <c r="AK137" s="346"/>
      <c r="AL137" s="346"/>
      <c r="AM137" s="778"/>
      <c r="AN137" s="348"/>
    </row>
    <row r="138" spans="1:40" ht="21" x14ac:dyDescent="0.25">
      <c r="A138" s="337"/>
      <c r="B138" s="331"/>
      <c r="C138" s="350"/>
      <c r="D138" s="351"/>
      <c r="E138" s="352"/>
      <c r="F138" s="353"/>
      <c r="G138" s="352"/>
      <c r="H138" s="353"/>
      <c r="I138" s="353"/>
      <c r="J138" s="353"/>
      <c r="K138" s="354"/>
      <c r="L138" s="584"/>
      <c r="M138" s="355" t="s">
        <v>42</v>
      </c>
      <c r="N138" s="356">
        <f>D151</f>
        <v>12000</v>
      </c>
      <c r="O138" s="356">
        <f>E151</f>
        <v>2100</v>
      </c>
      <c r="P138" s="356">
        <f>F151</f>
        <v>0</v>
      </c>
      <c r="Q138" s="352"/>
      <c r="R138" s="353"/>
      <c r="S138" s="353"/>
      <c r="T138" s="353"/>
      <c r="U138" s="354"/>
      <c r="V138" s="584"/>
      <c r="W138" s="355" t="s">
        <v>42</v>
      </c>
      <c r="X138" s="356">
        <f>N151</f>
        <v>24000</v>
      </c>
      <c r="Y138" s="356">
        <f>O151</f>
        <v>2760</v>
      </c>
      <c r="Z138" s="356">
        <f>P151</f>
        <v>26760</v>
      </c>
      <c r="AA138" s="352"/>
      <c r="AB138" s="353"/>
      <c r="AC138" s="353"/>
      <c r="AD138" s="353"/>
      <c r="AE138" s="584"/>
      <c r="AF138" s="355" t="s">
        <v>42</v>
      </c>
      <c r="AG138" s="356">
        <f>X151</f>
        <v>35500</v>
      </c>
      <c r="AH138" s="356">
        <f>Y151</f>
        <v>2760</v>
      </c>
      <c r="AI138" s="356">
        <f>Z151</f>
        <v>38260</v>
      </c>
      <c r="AJ138" s="352"/>
      <c r="AK138" s="353"/>
      <c r="AL138" s="353"/>
      <c r="AM138" s="776" t="s">
        <v>221</v>
      </c>
      <c r="AN138" s="183" t="s">
        <v>36</v>
      </c>
    </row>
    <row r="139" spans="1:40" x14ac:dyDescent="0.25">
      <c r="A139" s="368" t="s">
        <v>159</v>
      </c>
      <c r="B139" s="332">
        <v>90</v>
      </c>
      <c r="C139" s="357" t="s">
        <v>19</v>
      </c>
      <c r="D139" s="124">
        <v>1000</v>
      </c>
      <c r="E139" s="124">
        <f t="shared" ref="E139:E148" si="7">E140+10</f>
        <v>230</v>
      </c>
      <c r="F139" s="124">
        <v>0</v>
      </c>
      <c r="G139" s="125" t="s">
        <v>38</v>
      </c>
      <c r="H139" s="125" t="s">
        <v>38</v>
      </c>
      <c r="I139" s="129" t="s">
        <v>38</v>
      </c>
      <c r="J139" s="125"/>
      <c r="K139" s="358"/>
      <c r="L139" s="585"/>
      <c r="M139" s="357" t="s">
        <v>19</v>
      </c>
      <c r="N139" s="124">
        <v>1000</v>
      </c>
      <c r="O139" s="124">
        <f t="shared" ref="O139:O148" si="8">O140+10</f>
        <v>110</v>
      </c>
      <c r="P139" s="124">
        <v>0</v>
      </c>
      <c r="Q139" s="125" t="s">
        <v>38</v>
      </c>
      <c r="R139" s="125" t="s">
        <v>38</v>
      </c>
      <c r="S139" s="129" t="s">
        <v>38</v>
      </c>
      <c r="T139" s="125"/>
      <c r="U139" s="358"/>
      <c r="V139" s="585"/>
      <c r="W139" s="357" t="s">
        <v>19</v>
      </c>
      <c r="X139" s="124">
        <v>1000</v>
      </c>
      <c r="Y139" s="124">
        <v>0</v>
      </c>
      <c r="Z139" s="124">
        <v>11500</v>
      </c>
      <c r="AA139" s="125" t="s">
        <v>38</v>
      </c>
      <c r="AB139" s="125">
        <v>1847</v>
      </c>
      <c r="AC139" s="129">
        <v>44573</v>
      </c>
      <c r="AD139" s="426"/>
      <c r="AE139" s="585"/>
      <c r="AF139" s="357" t="s">
        <v>19</v>
      </c>
      <c r="AG139" s="124">
        <v>1000</v>
      </c>
      <c r="AH139" s="124"/>
      <c r="AI139" s="124">
        <v>3000</v>
      </c>
      <c r="AJ139" s="125" t="s">
        <v>44</v>
      </c>
      <c r="AK139" s="125">
        <v>3279</v>
      </c>
      <c r="AL139" s="129">
        <v>44933</v>
      </c>
      <c r="AM139" s="341">
        <f>AG151+AH151-AI151</f>
        <v>5100</v>
      </c>
      <c r="AN139" s="342" t="s">
        <v>1028</v>
      </c>
    </row>
    <row r="140" spans="1:40" ht="21" customHeight="1" x14ac:dyDescent="0.25">
      <c r="A140" s="369"/>
      <c r="B140" s="877" t="s">
        <v>295</v>
      </c>
      <c r="C140" s="357" t="s">
        <v>20</v>
      </c>
      <c r="D140" s="124">
        <v>1000</v>
      </c>
      <c r="E140" s="124">
        <f t="shared" si="7"/>
        <v>220</v>
      </c>
      <c r="F140" s="124">
        <v>0</v>
      </c>
      <c r="G140" s="125" t="s">
        <v>38</v>
      </c>
      <c r="H140" s="125" t="s">
        <v>38</v>
      </c>
      <c r="I140" s="129" t="s">
        <v>38</v>
      </c>
      <c r="J140" s="125"/>
      <c r="K140" s="358"/>
      <c r="L140" s="585"/>
      <c r="M140" s="357" t="s">
        <v>20</v>
      </c>
      <c r="N140" s="124">
        <v>1000</v>
      </c>
      <c r="O140" s="124">
        <f t="shared" si="8"/>
        <v>100</v>
      </c>
      <c r="P140" s="124">
        <v>0</v>
      </c>
      <c r="Q140" s="125" t="s">
        <v>38</v>
      </c>
      <c r="R140" s="125" t="s">
        <v>38</v>
      </c>
      <c r="S140" s="129" t="s">
        <v>38</v>
      </c>
      <c r="T140" s="125"/>
      <c r="U140" s="358"/>
      <c r="V140" s="585"/>
      <c r="W140" s="357" t="s">
        <v>20</v>
      </c>
      <c r="X140" s="124">
        <v>1000</v>
      </c>
      <c r="Y140" s="124">
        <v>0</v>
      </c>
      <c r="Z140" s="124">
        <v>0</v>
      </c>
      <c r="AA140" s="125" t="s">
        <v>38</v>
      </c>
      <c r="AB140" s="125" t="s">
        <v>38</v>
      </c>
      <c r="AC140" s="129" t="s">
        <v>38</v>
      </c>
      <c r="AD140" s="629"/>
      <c r="AE140" s="585"/>
      <c r="AF140" s="357" t="s">
        <v>20</v>
      </c>
      <c r="AG140" s="124">
        <v>1000</v>
      </c>
      <c r="AH140" s="124"/>
      <c r="AI140" s="124"/>
      <c r="AJ140" s="125"/>
      <c r="AK140" s="125"/>
      <c r="AL140" s="129"/>
      <c r="AM140" s="336"/>
      <c r="AN140" s="335"/>
    </row>
    <row r="141" spans="1:40" x14ac:dyDescent="0.25">
      <c r="A141" s="369"/>
      <c r="B141" s="877"/>
      <c r="C141" s="357" t="s">
        <v>21</v>
      </c>
      <c r="D141" s="124">
        <v>1000</v>
      </c>
      <c r="E141" s="124">
        <f t="shared" si="7"/>
        <v>210</v>
      </c>
      <c r="F141" s="124">
        <v>0</v>
      </c>
      <c r="G141" s="125" t="s">
        <v>38</v>
      </c>
      <c r="H141" s="125" t="s">
        <v>38</v>
      </c>
      <c r="I141" s="129" t="s">
        <v>38</v>
      </c>
      <c r="J141" s="125"/>
      <c r="K141" s="358"/>
      <c r="L141" s="585"/>
      <c r="M141" s="357" t="s">
        <v>21</v>
      </c>
      <c r="N141" s="124">
        <v>1000</v>
      </c>
      <c r="O141" s="124">
        <f t="shared" si="8"/>
        <v>90</v>
      </c>
      <c r="P141" s="124">
        <v>0</v>
      </c>
      <c r="Q141" s="125" t="s">
        <v>38</v>
      </c>
      <c r="R141" s="125" t="s">
        <v>38</v>
      </c>
      <c r="S141" s="129" t="s">
        <v>38</v>
      </c>
      <c r="T141" s="125"/>
      <c r="U141" s="358"/>
      <c r="V141" s="585"/>
      <c r="W141" s="357" t="s">
        <v>21</v>
      </c>
      <c r="X141" s="124">
        <v>1000</v>
      </c>
      <c r="Y141" s="124">
        <v>0</v>
      </c>
      <c r="Z141" s="124">
        <v>0</v>
      </c>
      <c r="AA141" s="125" t="s">
        <v>38</v>
      </c>
      <c r="AB141" s="125" t="s">
        <v>38</v>
      </c>
      <c r="AC141" s="129" t="s">
        <v>38</v>
      </c>
      <c r="AD141" s="629"/>
      <c r="AE141" s="585"/>
      <c r="AF141" s="357" t="s">
        <v>21</v>
      </c>
      <c r="AG141" s="124">
        <v>1000</v>
      </c>
      <c r="AH141" s="124"/>
      <c r="AI141" s="124"/>
      <c r="AJ141" s="125"/>
      <c r="AK141" s="125"/>
      <c r="AL141" s="129"/>
      <c r="AM141" s="336"/>
      <c r="AN141" s="335"/>
    </row>
    <row r="142" spans="1:40" x14ac:dyDescent="0.25">
      <c r="A142" s="369"/>
      <c r="B142" s="877"/>
      <c r="C142" s="357" t="s">
        <v>22</v>
      </c>
      <c r="D142" s="124">
        <v>1000</v>
      </c>
      <c r="E142" s="124">
        <f t="shared" si="7"/>
        <v>200</v>
      </c>
      <c r="F142" s="124">
        <v>0</v>
      </c>
      <c r="G142" s="125" t="s">
        <v>38</v>
      </c>
      <c r="H142" s="125" t="s">
        <v>38</v>
      </c>
      <c r="I142" s="129" t="s">
        <v>38</v>
      </c>
      <c r="J142" s="125"/>
      <c r="K142" s="358"/>
      <c r="L142" s="585"/>
      <c r="M142" s="357" t="s">
        <v>22</v>
      </c>
      <c r="N142" s="124">
        <v>1000</v>
      </c>
      <c r="O142" s="124">
        <f t="shared" si="8"/>
        <v>80</v>
      </c>
      <c r="P142" s="124">
        <v>0</v>
      </c>
      <c r="Q142" s="125" t="s">
        <v>38</v>
      </c>
      <c r="R142" s="125" t="s">
        <v>38</v>
      </c>
      <c r="S142" s="129" t="s">
        <v>38</v>
      </c>
      <c r="T142" s="125"/>
      <c r="U142" s="358"/>
      <c r="V142" s="585"/>
      <c r="W142" s="357" t="s">
        <v>22</v>
      </c>
      <c r="X142" s="124">
        <v>1000</v>
      </c>
      <c r="Y142" s="124">
        <v>0</v>
      </c>
      <c r="Z142" s="124">
        <v>0</v>
      </c>
      <c r="AA142" s="125" t="s">
        <v>38</v>
      </c>
      <c r="AB142" s="125" t="s">
        <v>38</v>
      </c>
      <c r="AC142" s="129" t="s">
        <v>38</v>
      </c>
      <c r="AD142" s="629"/>
      <c r="AE142" s="585"/>
      <c r="AF142" s="357" t="s">
        <v>22</v>
      </c>
      <c r="AG142" s="124">
        <v>1000</v>
      </c>
      <c r="AH142" s="124">
        <v>40</v>
      </c>
      <c r="AI142" s="124"/>
      <c r="AJ142" s="125"/>
      <c r="AK142" s="125"/>
      <c r="AL142" s="129"/>
      <c r="AM142" s="336">
        <v>5000</v>
      </c>
      <c r="AN142" s="335" t="s">
        <v>1007</v>
      </c>
    </row>
    <row r="143" spans="1:40" x14ac:dyDescent="0.25">
      <c r="A143" s="369"/>
      <c r="B143" s="877"/>
      <c r="C143" s="357" t="s">
        <v>23</v>
      </c>
      <c r="D143" s="124">
        <v>1000</v>
      </c>
      <c r="E143" s="124">
        <f t="shared" si="7"/>
        <v>190</v>
      </c>
      <c r="F143" s="124">
        <v>0</v>
      </c>
      <c r="G143" s="125" t="s">
        <v>38</v>
      </c>
      <c r="H143" s="125" t="s">
        <v>38</v>
      </c>
      <c r="I143" s="129" t="s">
        <v>38</v>
      </c>
      <c r="J143" s="125"/>
      <c r="K143" s="358"/>
      <c r="L143" s="585"/>
      <c r="M143" s="357" t="s">
        <v>23</v>
      </c>
      <c r="N143" s="124">
        <v>1000</v>
      </c>
      <c r="O143" s="124">
        <f t="shared" si="8"/>
        <v>70</v>
      </c>
      <c r="P143" s="124">
        <v>0</v>
      </c>
      <c r="Q143" s="125" t="s">
        <v>38</v>
      </c>
      <c r="R143" s="125" t="s">
        <v>38</v>
      </c>
      <c r="S143" s="129" t="s">
        <v>38</v>
      </c>
      <c r="T143" s="125"/>
      <c r="U143" s="358"/>
      <c r="V143" s="585"/>
      <c r="W143" s="357" t="s">
        <v>23</v>
      </c>
      <c r="X143" s="124">
        <v>1000</v>
      </c>
      <c r="Y143" s="124">
        <v>0</v>
      </c>
      <c r="Z143" s="124">
        <v>0</v>
      </c>
      <c r="AA143" s="125" t="s">
        <v>38</v>
      </c>
      <c r="AB143" s="125" t="s">
        <v>38</v>
      </c>
      <c r="AC143" s="129" t="s">
        <v>38</v>
      </c>
      <c r="AD143" s="629"/>
      <c r="AE143" s="585"/>
      <c r="AF143" s="357" t="s">
        <v>23</v>
      </c>
      <c r="AG143" s="124">
        <v>1000</v>
      </c>
      <c r="AH143" s="124">
        <v>30</v>
      </c>
      <c r="AI143" s="124"/>
      <c r="AJ143" s="125"/>
      <c r="AK143" s="125"/>
      <c r="AL143" s="129"/>
      <c r="AM143" s="336">
        <v>100</v>
      </c>
      <c r="AN143" s="335" t="s">
        <v>1008</v>
      </c>
    </row>
    <row r="144" spans="1:40" x14ac:dyDescent="0.25">
      <c r="A144" s="369"/>
      <c r="B144" s="877"/>
      <c r="C144" s="357" t="s">
        <v>24</v>
      </c>
      <c r="D144" s="124">
        <v>1000</v>
      </c>
      <c r="E144" s="124">
        <f t="shared" si="7"/>
        <v>180</v>
      </c>
      <c r="F144" s="124">
        <v>0</v>
      </c>
      <c r="G144" s="125" t="s">
        <v>38</v>
      </c>
      <c r="H144" s="125" t="s">
        <v>38</v>
      </c>
      <c r="I144" s="129" t="s">
        <v>38</v>
      </c>
      <c r="J144" s="125"/>
      <c r="K144" s="358"/>
      <c r="L144" s="585"/>
      <c r="M144" s="357" t="s">
        <v>24</v>
      </c>
      <c r="N144" s="124">
        <v>1000</v>
      </c>
      <c r="O144" s="124">
        <f t="shared" si="8"/>
        <v>60</v>
      </c>
      <c r="P144" s="124">
        <v>0</v>
      </c>
      <c r="Q144" s="125" t="s">
        <v>38</v>
      </c>
      <c r="R144" s="125" t="s">
        <v>38</v>
      </c>
      <c r="S144" s="129" t="s">
        <v>38</v>
      </c>
      <c r="T144" s="125"/>
      <c r="U144" s="358"/>
      <c r="V144" s="585"/>
      <c r="W144" s="357" t="s">
        <v>24</v>
      </c>
      <c r="X144" s="124">
        <v>1000</v>
      </c>
      <c r="Y144" s="124">
        <v>0</v>
      </c>
      <c r="Z144" s="124">
        <v>0</v>
      </c>
      <c r="AA144" s="125" t="s">
        <v>38</v>
      </c>
      <c r="AB144" s="125" t="s">
        <v>38</v>
      </c>
      <c r="AC144" s="129" t="s">
        <v>38</v>
      </c>
      <c r="AD144" s="629"/>
      <c r="AE144" s="585"/>
      <c r="AF144" s="357" t="s">
        <v>24</v>
      </c>
      <c r="AG144" s="124">
        <v>1000</v>
      </c>
      <c r="AH144" s="124">
        <v>20</v>
      </c>
      <c r="AI144" s="124"/>
      <c r="AJ144" s="125"/>
      <c r="AK144" s="125"/>
      <c r="AL144" s="129"/>
      <c r="AM144" s="336"/>
      <c r="AN144" s="335"/>
    </row>
    <row r="145" spans="1:40" x14ac:dyDescent="0.25">
      <c r="A145" s="369"/>
      <c r="B145" s="877"/>
      <c r="C145" s="357" t="s">
        <v>25</v>
      </c>
      <c r="D145" s="124">
        <v>1000</v>
      </c>
      <c r="E145" s="124">
        <f t="shared" si="7"/>
        <v>170</v>
      </c>
      <c r="F145" s="124">
        <v>0</v>
      </c>
      <c r="G145" s="125" t="s">
        <v>38</v>
      </c>
      <c r="H145" s="125" t="s">
        <v>38</v>
      </c>
      <c r="I145" s="129" t="s">
        <v>38</v>
      </c>
      <c r="J145" s="125"/>
      <c r="K145" s="358"/>
      <c r="L145" s="585"/>
      <c r="M145" s="357" t="s">
        <v>25</v>
      </c>
      <c r="N145" s="124">
        <v>1000</v>
      </c>
      <c r="O145" s="124">
        <f t="shared" si="8"/>
        <v>50</v>
      </c>
      <c r="P145" s="124">
        <v>0</v>
      </c>
      <c r="Q145" s="125" t="s">
        <v>38</v>
      </c>
      <c r="R145" s="125" t="s">
        <v>38</v>
      </c>
      <c r="S145" s="129" t="s">
        <v>38</v>
      </c>
      <c r="T145" s="125"/>
      <c r="U145" s="358"/>
      <c r="V145" s="585"/>
      <c r="W145" s="357" t="s">
        <v>25</v>
      </c>
      <c r="X145" s="124">
        <v>1000</v>
      </c>
      <c r="Y145" s="124">
        <v>0</v>
      </c>
      <c r="Z145" s="124">
        <v>0</v>
      </c>
      <c r="AA145" s="125" t="s">
        <v>38</v>
      </c>
      <c r="AB145" s="125" t="s">
        <v>38</v>
      </c>
      <c r="AC145" s="129" t="s">
        <v>38</v>
      </c>
      <c r="AD145" s="629"/>
      <c r="AE145" s="585"/>
      <c r="AF145" s="357" t="s">
        <v>25</v>
      </c>
      <c r="AG145" s="124">
        <v>1000</v>
      </c>
      <c r="AH145" s="124">
        <v>10</v>
      </c>
      <c r="AI145" s="124"/>
      <c r="AJ145" s="125"/>
      <c r="AK145" s="125"/>
      <c r="AL145" s="129"/>
      <c r="AM145" s="336"/>
      <c r="AN145" s="335"/>
    </row>
    <row r="146" spans="1:40" x14ac:dyDescent="0.25">
      <c r="A146" s="369"/>
      <c r="B146" s="877"/>
      <c r="C146" s="357" t="s">
        <v>26</v>
      </c>
      <c r="D146" s="124">
        <v>1000</v>
      </c>
      <c r="E146" s="124">
        <f t="shared" si="7"/>
        <v>160</v>
      </c>
      <c r="F146" s="124">
        <v>0</v>
      </c>
      <c r="G146" s="125" t="s">
        <v>38</v>
      </c>
      <c r="H146" s="125" t="s">
        <v>38</v>
      </c>
      <c r="I146" s="129" t="s">
        <v>38</v>
      </c>
      <c r="J146" s="125"/>
      <c r="K146" s="358"/>
      <c r="L146" s="585"/>
      <c r="M146" s="357" t="s">
        <v>26</v>
      </c>
      <c r="N146" s="124">
        <v>1000</v>
      </c>
      <c r="O146" s="124">
        <f t="shared" si="8"/>
        <v>40</v>
      </c>
      <c r="P146" s="124">
        <v>0</v>
      </c>
      <c r="Q146" s="125" t="s">
        <v>38</v>
      </c>
      <c r="R146" s="125" t="s">
        <v>38</v>
      </c>
      <c r="S146" s="129" t="s">
        <v>38</v>
      </c>
      <c r="T146" s="125"/>
      <c r="U146" s="358"/>
      <c r="V146" s="585"/>
      <c r="W146" s="357" t="s">
        <v>26</v>
      </c>
      <c r="X146" s="124">
        <v>1000</v>
      </c>
      <c r="Y146" s="124">
        <v>0</v>
      </c>
      <c r="Z146" s="124">
        <v>0</v>
      </c>
      <c r="AA146" s="125" t="s">
        <v>38</v>
      </c>
      <c r="AB146" s="125" t="s">
        <v>38</v>
      </c>
      <c r="AC146" s="129" t="s">
        <v>38</v>
      </c>
      <c r="AD146" s="629"/>
      <c r="AE146" s="585"/>
      <c r="AF146" s="357" t="s">
        <v>26</v>
      </c>
      <c r="AG146" s="124">
        <v>1000</v>
      </c>
      <c r="AH146" s="124"/>
      <c r="AI146" s="124"/>
      <c r="AJ146" s="125"/>
      <c r="AK146" s="125"/>
      <c r="AL146" s="129"/>
      <c r="AM146" s="336"/>
      <c r="AN146" s="335"/>
    </row>
    <row r="147" spans="1:40" x14ac:dyDescent="0.25">
      <c r="A147" s="369"/>
      <c r="B147" s="877"/>
      <c r="C147" s="357" t="s">
        <v>27</v>
      </c>
      <c r="D147" s="124">
        <v>1000</v>
      </c>
      <c r="E147" s="124">
        <f t="shared" si="7"/>
        <v>150</v>
      </c>
      <c r="F147" s="124">
        <v>0</v>
      </c>
      <c r="G147" s="125" t="s">
        <v>38</v>
      </c>
      <c r="H147" s="125" t="s">
        <v>38</v>
      </c>
      <c r="I147" s="129" t="s">
        <v>38</v>
      </c>
      <c r="J147" s="125"/>
      <c r="K147" s="358"/>
      <c r="L147" s="585"/>
      <c r="M147" s="357" t="s">
        <v>27</v>
      </c>
      <c r="N147" s="124">
        <v>1000</v>
      </c>
      <c r="O147" s="124">
        <f t="shared" si="8"/>
        <v>30</v>
      </c>
      <c r="P147" s="124">
        <v>0</v>
      </c>
      <c r="Q147" s="125" t="s">
        <v>38</v>
      </c>
      <c r="R147" s="125" t="s">
        <v>38</v>
      </c>
      <c r="S147" s="129" t="s">
        <v>38</v>
      </c>
      <c r="T147" s="125"/>
      <c r="U147" s="358"/>
      <c r="V147" s="585"/>
      <c r="W147" s="357" t="s">
        <v>27</v>
      </c>
      <c r="X147" s="124">
        <v>1000</v>
      </c>
      <c r="Y147" s="124">
        <v>0</v>
      </c>
      <c r="Z147" s="124">
        <v>0</v>
      </c>
      <c r="AA147" s="125" t="s">
        <v>38</v>
      </c>
      <c r="AB147" s="125" t="s">
        <v>38</v>
      </c>
      <c r="AC147" s="129" t="s">
        <v>38</v>
      </c>
      <c r="AD147" s="629"/>
      <c r="AE147" s="585"/>
      <c r="AF147" s="357" t="s">
        <v>27</v>
      </c>
      <c r="AG147" s="124"/>
      <c r="AH147" s="124"/>
      <c r="AI147" s="124"/>
      <c r="AJ147" s="125"/>
      <c r="AK147" s="125"/>
      <c r="AL147" s="129"/>
      <c r="AM147" s="336"/>
      <c r="AN147" s="335"/>
    </row>
    <row r="148" spans="1:40" x14ac:dyDescent="0.25">
      <c r="A148" s="369"/>
      <c r="B148" s="877"/>
      <c r="C148" s="357" t="s">
        <v>28</v>
      </c>
      <c r="D148" s="124">
        <v>1000</v>
      </c>
      <c r="E148" s="124">
        <f t="shared" si="7"/>
        <v>140</v>
      </c>
      <c r="F148" s="124">
        <v>0</v>
      </c>
      <c r="G148" s="125" t="s">
        <v>38</v>
      </c>
      <c r="H148" s="125" t="s">
        <v>38</v>
      </c>
      <c r="I148" s="129" t="s">
        <v>38</v>
      </c>
      <c r="J148" s="125"/>
      <c r="K148" s="358"/>
      <c r="L148" s="585"/>
      <c r="M148" s="357" t="s">
        <v>28</v>
      </c>
      <c r="N148" s="124">
        <v>1000</v>
      </c>
      <c r="O148" s="124">
        <f t="shared" si="8"/>
        <v>20</v>
      </c>
      <c r="P148" s="124">
        <v>0</v>
      </c>
      <c r="Q148" s="125" t="s">
        <v>38</v>
      </c>
      <c r="R148" s="125" t="s">
        <v>38</v>
      </c>
      <c r="S148" s="129" t="s">
        <v>38</v>
      </c>
      <c r="T148" s="125"/>
      <c r="U148" s="358"/>
      <c r="V148" s="585"/>
      <c r="W148" s="357" t="s">
        <v>28</v>
      </c>
      <c r="X148" s="124">
        <v>1000</v>
      </c>
      <c r="Y148" s="124">
        <v>0</v>
      </c>
      <c r="Z148" s="124">
        <v>0</v>
      </c>
      <c r="AA148" s="125" t="s">
        <v>38</v>
      </c>
      <c r="AB148" s="125" t="s">
        <v>38</v>
      </c>
      <c r="AC148" s="129" t="s">
        <v>38</v>
      </c>
      <c r="AD148" s="629"/>
      <c r="AE148" s="585"/>
      <c r="AF148" s="357" t="s">
        <v>28</v>
      </c>
      <c r="AG148" s="124"/>
      <c r="AH148" s="124"/>
      <c r="AI148" s="124"/>
      <c r="AJ148" s="125"/>
      <c r="AK148" s="125"/>
      <c r="AL148" s="129"/>
      <c r="AM148" s="336"/>
      <c r="AN148" s="335"/>
    </row>
    <row r="149" spans="1:40" x14ac:dyDescent="0.25">
      <c r="A149" s="369"/>
      <c r="B149" s="877"/>
      <c r="C149" s="357" t="s">
        <v>29</v>
      </c>
      <c r="D149" s="124">
        <v>1000</v>
      </c>
      <c r="E149" s="124">
        <f>E150+10</f>
        <v>130</v>
      </c>
      <c r="F149" s="124">
        <v>0</v>
      </c>
      <c r="G149" s="125" t="s">
        <v>38</v>
      </c>
      <c r="H149" s="125" t="s">
        <v>38</v>
      </c>
      <c r="I149" s="129" t="s">
        <v>38</v>
      </c>
      <c r="J149" s="125"/>
      <c r="K149" s="358"/>
      <c r="L149" s="585"/>
      <c r="M149" s="357" t="s">
        <v>29</v>
      </c>
      <c r="N149" s="124">
        <v>1000</v>
      </c>
      <c r="O149" s="124">
        <f>O150+10</f>
        <v>10</v>
      </c>
      <c r="P149" s="124">
        <v>0</v>
      </c>
      <c r="Q149" s="125" t="s">
        <v>38</v>
      </c>
      <c r="R149" s="125" t="s">
        <v>38</v>
      </c>
      <c r="S149" s="129" t="s">
        <v>38</v>
      </c>
      <c r="T149" s="125"/>
      <c r="U149" s="358"/>
      <c r="V149" s="585"/>
      <c r="W149" s="357" t="s">
        <v>29</v>
      </c>
      <c r="X149" s="124">
        <v>1000</v>
      </c>
      <c r="Y149" s="124">
        <v>0</v>
      </c>
      <c r="Z149" s="124">
        <v>0</v>
      </c>
      <c r="AA149" s="125" t="s">
        <v>38</v>
      </c>
      <c r="AB149" s="125" t="s">
        <v>38</v>
      </c>
      <c r="AC149" s="129" t="s">
        <v>38</v>
      </c>
      <c r="AD149" s="629"/>
      <c r="AE149" s="585"/>
      <c r="AF149" s="357" t="s">
        <v>29</v>
      </c>
      <c r="AG149" s="124"/>
      <c r="AH149" s="124"/>
      <c r="AI149" s="124"/>
      <c r="AJ149" s="125"/>
      <c r="AK149" s="125"/>
      <c r="AL149" s="129"/>
      <c r="AM149" s="336"/>
      <c r="AN149" s="335"/>
    </row>
    <row r="150" spans="1:40" x14ac:dyDescent="0.25">
      <c r="A150" s="369"/>
      <c r="B150" s="877"/>
      <c r="C150" s="360" t="s">
        <v>30</v>
      </c>
      <c r="D150" s="278">
        <v>1000</v>
      </c>
      <c r="E150" s="124">
        <f>O139+10</f>
        <v>120</v>
      </c>
      <c r="F150" s="124">
        <v>0</v>
      </c>
      <c r="G150" s="125" t="s">
        <v>38</v>
      </c>
      <c r="H150" s="125" t="s">
        <v>38</v>
      </c>
      <c r="I150" s="129" t="s">
        <v>38</v>
      </c>
      <c r="J150" s="361"/>
      <c r="K150" s="362"/>
      <c r="L150" s="586"/>
      <c r="M150" s="360" t="s">
        <v>30</v>
      </c>
      <c r="N150" s="278">
        <v>1000</v>
      </c>
      <c r="O150" s="124">
        <v>0</v>
      </c>
      <c r="P150" s="124">
        <v>26760</v>
      </c>
      <c r="Q150" s="125" t="s">
        <v>38</v>
      </c>
      <c r="R150" s="125">
        <v>1621</v>
      </c>
      <c r="S150" s="129">
        <v>44545</v>
      </c>
      <c r="T150" s="125"/>
      <c r="U150" s="358"/>
      <c r="V150" s="586"/>
      <c r="W150" s="360" t="s">
        <v>30</v>
      </c>
      <c r="X150" s="276">
        <v>500</v>
      </c>
      <c r="Y150" s="124">
        <v>0</v>
      </c>
      <c r="Z150" s="124">
        <v>0</v>
      </c>
      <c r="AA150" s="125" t="s">
        <v>38</v>
      </c>
      <c r="AB150" s="125" t="s">
        <v>38</v>
      </c>
      <c r="AC150" s="129" t="s">
        <v>38</v>
      </c>
      <c r="AD150" s="629"/>
      <c r="AE150" s="586"/>
      <c r="AF150" s="360" t="s">
        <v>30</v>
      </c>
      <c r="AG150" s="276"/>
      <c r="AH150" s="124"/>
      <c r="AI150" s="124"/>
      <c r="AJ150" s="125"/>
      <c r="AK150" s="125"/>
      <c r="AL150" s="129"/>
      <c r="AM150" s="338"/>
      <c r="AN150" s="339"/>
    </row>
    <row r="151" spans="1:40" ht="21" x14ac:dyDescent="0.25">
      <c r="A151" s="370"/>
      <c r="B151" s="878"/>
      <c r="C151" s="364"/>
      <c r="D151" s="365">
        <f>SUM(D139:D150)</f>
        <v>12000</v>
      </c>
      <c r="E151" s="365">
        <f>SUM(E139:E150)</f>
        <v>2100</v>
      </c>
      <c r="F151" s="365">
        <f>SUM(F139:F150)</f>
        <v>0</v>
      </c>
      <c r="G151" s="340"/>
      <c r="H151" s="340"/>
      <c r="I151" s="366"/>
      <c r="J151" s="340"/>
      <c r="K151" s="367"/>
      <c r="L151" s="587"/>
      <c r="M151" s="364"/>
      <c r="N151" s="365">
        <f>SUM(N138:N150)</f>
        <v>24000</v>
      </c>
      <c r="O151" s="365">
        <f>SUM(O138:O150)</f>
        <v>2760</v>
      </c>
      <c r="P151" s="365">
        <f>SUM(P138:P150)</f>
        <v>26760</v>
      </c>
      <c r="Q151" s="340"/>
      <c r="R151" s="340"/>
      <c r="S151" s="340"/>
      <c r="T151" s="340"/>
      <c r="U151" s="367"/>
      <c r="V151" s="587"/>
      <c r="W151" s="364"/>
      <c r="X151" s="365">
        <f>SUM(X138:X150)</f>
        <v>35500</v>
      </c>
      <c r="Y151" s="365">
        <f>SUM(Y138:Y150)</f>
        <v>2760</v>
      </c>
      <c r="Z151" s="365">
        <f>SUM(Z138:Z150)</f>
        <v>38260</v>
      </c>
      <c r="AA151" s="340"/>
      <c r="AB151" s="340"/>
      <c r="AC151" s="340"/>
      <c r="AD151" s="340"/>
      <c r="AE151" s="587"/>
      <c r="AF151" s="364"/>
      <c r="AG151" s="365">
        <f>SUM(AG138:AG150)</f>
        <v>43500</v>
      </c>
      <c r="AH151" s="365">
        <f>SUM(AH138:AH150)</f>
        <v>2860</v>
      </c>
      <c r="AI151" s="365">
        <f>SUM(AI138:AI150)</f>
        <v>41260</v>
      </c>
      <c r="AJ151" s="340"/>
      <c r="AK151" s="340"/>
      <c r="AL151" s="340"/>
      <c r="AM151" s="365"/>
      <c r="AN151" s="340"/>
    </row>
    <row r="152" spans="1:40" x14ac:dyDescent="0.25">
      <c r="B152" s="106"/>
      <c r="C152" s="65"/>
      <c r="D152" s="66"/>
      <c r="E152" s="66"/>
      <c r="F152" s="66"/>
      <c r="G152" s="67"/>
      <c r="H152" s="67"/>
      <c r="I152" s="68"/>
      <c r="J152" s="67"/>
      <c r="K152" s="67"/>
      <c r="L152" s="588"/>
      <c r="M152" s="67"/>
      <c r="N152" s="66"/>
      <c r="O152" s="66"/>
      <c r="P152" s="66"/>
      <c r="Q152" s="67"/>
      <c r="R152" s="67"/>
      <c r="S152" s="67"/>
      <c r="T152" s="67"/>
      <c r="U152" s="67"/>
      <c r="V152" s="588"/>
      <c r="W152" s="67"/>
      <c r="X152" s="66"/>
      <c r="Y152" s="66"/>
      <c r="Z152" s="66"/>
      <c r="AA152" s="67"/>
      <c r="AB152" s="67"/>
      <c r="AC152" s="67"/>
      <c r="AD152" s="67"/>
      <c r="AE152" s="588"/>
      <c r="AF152" s="67"/>
      <c r="AG152" s="66"/>
      <c r="AH152" s="66"/>
      <c r="AI152" s="66"/>
      <c r="AJ152" s="67"/>
      <c r="AK152" s="67"/>
      <c r="AL152" s="67"/>
      <c r="AM152" s="777"/>
      <c r="AN152" s="123"/>
    </row>
    <row r="153" spans="1:40" ht="21" x14ac:dyDescent="0.25">
      <c r="B153" s="107"/>
      <c r="C153" s="70"/>
      <c r="D153" s="71"/>
      <c r="E153" s="72"/>
      <c r="F153" s="73"/>
      <c r="G153" s="72"/>
      <c r="H153" s="73"/>
      <c r="I153" s="73"/>
      <c r="J153" s="73"/>
      <c r="K153" s="74"/>
      <c r="L153" s="584"/>
      <c r="M153" s="75" t="s">
        <v>42</v>
      </c>
      <c r="N153" s="76">
        <f>D166</f>
        <v>12000</v>
      </c>
      <c r="O153" s="76">
        <f>E166</f>
        <v>4260</v>
      </c>
      <c r="P153" s="76">
        <f>F166</f>
        <v>0</v>
      </c>
      <c r="Q153" s="72"/>
      <c r="R153" s="73"/>
      <c r="S153" s="73"/>
      <c r="T153" s="73"/>
      <c r="U153" s="74"/>
      <c r="V153" s="584"/>
      <c r="W153" s="75" t="s">
        <v>42</v>
      </c>
      <c r="X153" s="76">
        <f>N166</f>
        <v>24000</v>
      </c>
      <c r="Y153" s="76">
        <f>O166</f>
        <v>7080</v>
      </c>
      <c r="Z153" s="76">
        <f>P166</f>
        <v>0</v>
      </c>
      <c r="AA153" s="72"/>
      <c r="AB153" s="73"/>
      <c r="AC153" s="73"/>
      <c r="AD153" s="73"/>
      <c r="AE153" s="584"/>
      <c r="AF153" s="75" t="s">
        <v>42</v>
      </c>
      <c r="AG153" s="76">
        <f>X166</f>
        <v>36000</v>
      </c>
      <c r="AH153" s="76">
        <f>Y166</f>
        <v>8460</v>
      </c>
      <c r="AI153" s="76">
        <f>Z166</f>
        <v>0</v>
      </c>
      <c r="AJ153" s="72"/>
      <c r="AK153" s="73"/>
      <c r="AL153" s="73"/>
      <c r="AM153" s="776" t="s">
        <v>221</v>
      </c>
      <c r="AN153" s="183" t="s">
        <v>36</v>
      </c>
    </row>
    <row r="154" spans="1:40" x14ac:dyDescent="0.25">
      <c r="A154" s="97" t="s">
        <v>159</v>
      </c>
      <c r="B154" s="105">
        <v>91</v>
      </c>
      <c r="C154" s="77" t="s">
        <v>19</v>
      </c>
      <c r="D154" s="78">
        <v>1000</v>
      </c>
      <c r="E154" s="78">
        <f t="shared" ref="E154:E163" si="9">E155+10</f>
        <v>410</v>
      </c>
      <c r="F154" s="78">
        <v>0</v>
      </c>
      <c r="G154" s="79" t="s">
        <v>38</v>
      </c>
      <c r="H154" s="79" t="s">
        <v>38</v>
      </c>
      <c r="I154" s="80" t="s">
        <v>38</v>
      </c>
      <c r="J154" s="79"/>
      <c r="K154" s="81"/>
      <c r="L154" s="589"/>
      <c r="M154" s="77" t="s">
        <v>19</v>
      </c>
      <c r="N154" s="78">
        <v>1000</v>
      </c>
      <c r="O154" s="78">
        <f t="shared" ref="O154:O163" si="10">O155+10</f>
        <v>290</v>
      </c>
      <c r="P154" s="78">
        <v>0</v>
      </c>
      <c r="Q154" s="79" t="s">
        <v>38</v>
      </c>
      <c r="R154" s="79" t="s">
        <v>38</v>
      </c>
      <c r="S154" s="80" t="s">
        <v>38</v>
      </c>
      <c r="T154" s="79"/>
      <c r="U154" s="81"/>
      <c r="V154" s="589"/>
      <c r="W154" s="77" t="s">
        <v>19</v>
      </c>
      <c r="X154" s="78">
        <v>1000</v>
      </c>
      <c r="Y154" s="78">
        <f t="shared" ref="Y154:Y159" si="11">Y155+10</f>
        <v>170</v>
      </c>
      <c r="Z154" s="78">
        <v>0</v>
      </c>
      <c r="AA154" s="79" t="s">
        <v>38</v>
      </c>
      <c r="AB154" s="79" t="s">
        <v>38</v>
      </c>
      <c r="AC154" s="80" t="s">
        <v>38</v>
      </c>
      <c r="AD154" s="651"/>
      <c r="AE154" s="589"/>
      <c r="AF154" s="77" t="s">
        <v>19</v>
      </c>
      <c r="AG154" s="78">
        <v>1000</v>
      </c>
      <c r="AH154" s="78">
        <v>50</v>
      </c>
      <c r="AI154" s="78"/>
      <c r="AJ154" s="79"/>
      <c r="AK154" s="79"/>
      <c r="AL154" s="80"/>
      <c r="AM154" s="816">
        <f>AG166+AH166-AI166</f>
        <v>50610</v>
      </c>
      <c r="AN154" s="813" t="s">
        <v>961</v>
      </c>
    </row>
    <row r="155" spans="1:40" ht="21" customHeight="1" x14ac:dyDescent="0.25">
      <c r="A155" s="82"/>
      <c r="B155" s="904" t="s">
        <v>165</v>
      </c>
      <c r="C155" s="77" t="s">
        <v>20</v>
      </c>
      <c r="D155" s="78">
        <v>1000</v>
      </c>
      <c r="E155" s="78">
        <f t="shared" si="9"/>
        <v>400</v>
      </c>
      <c r="F155" s="78">
        <v>0</v>
      </c>
      <c r="G155" s="79" t="s">
        <v>38</v>
      </c>
      <c r="H155" s="79" t="s">
        <v>38</v>
      </c>
      <c r="I155" s="80" t="s">
        <v>38</v>
      </c>
      <c r="J155" s="79"/>
      <c r="K155" s="81"/>
      <c r="L155" s="585"/>
      <c r="M155" s="77" t="s">
        <v>20</v>
      </c>
      <c r="N155" s="78">
        <v>1000</v>
      </c>
      <c r="O155" s="78">
        <f t="shared" si="10"/>
        <v>280</v>
      </c>
      <c r="P155" s="78">
        <v>0</v>
      </c>
      <c r="Q155" s="79" t="s">
        <v>38</v>
      </c>
      <c r="R155" s="79" t="s">
        <v>38</v>
      </c>
      <c r="S155" s="80" t="s">
        <v>38</v>
      </c>
      <c r="T155" s="79"/>
      <c r="U155" s="81"/>
      <c r="V155" s="585"/>
      <c r="W155" s="77" t="s">
        <v>20</v>
      </c>
      <c r="X155" s="78">
        <v>1000</v>
      </c>
      <c r="Y155" s="78">
        <f t="shared" si="11"/>
        <v>160</v>
      </c>
      <c r="Z155" s="78">
        <v>0</v>
      </c>
      <c r="AA155" s="79" t="s">
        <v>38</v>
      </c>
      <c r="AB155" s="79" t="s">
        <v>38</v>
      </c>
      <c r="AC155" s="80" t="s">
        <v>38</v>
      </c>
      <c r="AD155" s="558"/>
      <c r="AE155" s="585"/>
      <c r="AF155" s="77" t="s">
        <v>20</v>
      </c>
      <c r="AG155" s="78">
        <v>1000</v>
      </c>
      <c r="AH155" s="78">
        <v>40</v>
      </c>
      <c r="AI155" s="78"/>
      <c r="AJ155" s="79"/>
      <c r="AK155" s="79"/>
      <c r="AL155" s="80"/>
      <c r="AM155" s="180"/>
      <c r="AN155" s="179"/>
    </row>
    <row r="156" spans="1:40" ht="21" x14ac:dyDescent="0.25">
      <c r="A156" s="82"/>
      <c r="B156" s="904"/>
      <c r="C156" s="77" t="s">
        <v>21</v>
      </c>
      <c r="D156" s="78">
        <v>1000</v>
      </c>
      <c r="E156" s="78">
        <f t="shared" si="9"/>
        <v>390</v>
      </c>
      <c r="F156" s="78">
        <v>0</v>
      </c>
      <c r="G156" s="79" t="s">
        <v>38</v>
      </c>
      <c r="H156" s="79" t="s">
        <v>38</v>
      </c>
      <c r="I156" s="80" t="s">
        <v>38</v>
      </c>
      <c r="J156" s="79"/>
      <c r="K156" s="81"/>
      <c r="L156" s="589"/>
      <c r="M156" s="77" t="s">
        <v>21</v>
      </c>
      <c r="N156" s="78">
        <v>1000</v>
      </c>
      <c r="O156" s="78">
        <f t="shared" si="10"/>
        <v>270</v>
      </c>
      <c r="P156" s="78">
        <v>0</v>
      </c>
      <c r="Q156" s="79" t="s">
        <v>38</v>
      </c>
      <c r="R156" s="79" t="s">
        <v>38</v>
      </c>
      <c r="S156" s="80" t="s">
        <v>38</v>
      </c>
      <c r="T156" s="79"/>
      <c r="U156" s="81"/>
      <c r="V156" s="589"/>
      <c r="W156" s="77" t="s">
        <v>21</v>
      </c>
      <c r="X156" s="78">
        <v>1000</v>
      </c>
      <c r="Y156" s="78">
        <f t="shared" si="11"/>
        <v>150</v>
      </c>
      <c r="Z156" s="78">
        <v>0</v>
      </c>
      <c r="AA156" s="79" t="s">
        <v>38</v>
      </c>
      <c r="AB156" s="79" t="s">
        <v>38</v>
      </c>
      <c r="AC156" s="80" t="s">
        <v>38</v>
      </c>
      <c r="AD156" s="697"/>
      <c r="AE156" s="589"/>
      <c r="AF156" s="77" t="s">
        <v>21</v>
      </c>
      <c r="AG156" s="84">
        <v>1000</v>
      </c>
      <c r="AH156" s="78">
        <v>30</v>
      </c>
      <c r="AI156" s="78"/>
      <c r="AJ156" s="79"/>
      <c r="AK156" s="79"/>
      <c r="AL156" s="80"/>
    </row>
    <row r="157" spans="1:40" ht="21" x14ac:dyDescent="0.25">
      <c r="A157" s="82"/>
      <c r="B157" s="904"/>
      <c r="C157" s="77" t="s">
        <v>22</v>
      </c>
      <c r="D157" s="78">
        <v>1000</v>
      </c>
      <c r="E157" s="78">
        <f t="shared" si="9"/>
        <v>380</v>
      </c>
      <c r="F157" s="78">
        <v>0</v>
      </c>
      <c r="G157" s="79" t="s">
        <v>38</v>
      </c>
      <c r="H157" s="79" t="s">
        <v>38</v>
      </c>
      <c r="I157" s="80" t="s">
        <v>38</v>
      </c>
      <c r="J157" s="79"/>
      <c r="K157" s="81"/>
      <c r="L157" s="585"/>
      <c r="M157" s="77" t="s">
        <v>22</v>
      </c>
      <c r="N157" s="78">
        <v>1000</v>
      </c>
      <c r="O157" s="78">
        <f t="shared" si="10"/>
        <v>260</v>
      </c>
      <c r="P157" s="78">
        <v>0</v>
      </c>
      <c r="Q157" s="79" t="s">
        <v>38</v>
      </c>
      <c r="R157" s="79" t="s">
        <v>38</v>
      </c>
      <c r="S157" s="80" t="s">
        <v>38</v>
      </c>
      <c r="T157" s="79"/>
      <c r="U157" s="81"/>
      <c r="V157" s="585"/>
      <c r="W157" s="77" t="s">
        <v>22</v>
      </c>
      <c r="X157" s="78">
        <v>1000</v>
      </c>
      <c r="Y157" s="78">
        <f t="shared" si="11"/>
        <v>140</v>
      </c>
      <c r="Z157" s="78">
        <v>0</v>
      </c>
      <c r="AA157" s="79" t="s">
        <v>38</v>
      </c>
      <c r="AB157" s="79" t="s">
        <v>38</v>
      </c>
      <c r="AC157" s="80" t="s">
        <v>38</v>
      </c>
      <c r="AD157" s="697"/>
      <c r="AE157" s="585"/>
      <c r="AF157" s="77" t="s">
        <v>22</v>
      </c>
      <c r="AG157" s="84">
        <v>1000</v>
      </c>
      <c r="AH157" s="78">
        <v>20</v>
      </c>
      <c r="AI157" s="78"/>
      <c r="AJ157" s="79"/>
      <c r="AK157" s="79"/>
      <c r="AL157" s="80"/>
    </row>
    <row r="158" spans="1:40" x14ac:dyDescent="0.25">
      <c r="A158" s="82"/>
      <c r="B158" s="904"/>
      <c r="C158" s="77" t="s">
        <v>23</v>
      </c>
      <c r="D158" s="78">
        <v>1000</v>
      </c>
      <c r="E158" s="78">
        <f t="shared" si="9"/>
        <v>370</v>
      </c>
      <c r="F158" s="78">
        <v>0</v>
      </c>
      <c r="G158" s="79" t="s">
        <v>38</v>
      </c>
      <c r="H158" s="79" t="s">
        <v>38</v>
      </c>
      <c r="I158" s="80" t="s">
        <v>38</v>
      </c>
      <c r="J158" s="79"/>
      <c r="K158" s="81"/>
      <c r="L158" s="585"/>
      <c r="M158" s="77" t="s">
        <v>23</v>
      </c>
      <c r="N158" s="78">
        <v>1000</v>
      </c>
      <c r="O158" s="78">
        <f t="shared" si="10"/>
        <v>250</v>
      </c>
      <c r="P158" s="78">
        <v>0</v>
      </c>
      <c r="Q158" s="79" t="s">
        <v>38</v>
      </c>
      <c r="R158" s="79" t="s">
        <v>38</v>
      </c>
      <c r="S158" s="80" t="s">
        <v>38</v>
      </c>
      <c r="T158" s="79"/>
      <c r="U158" s="81"/>
      <c r="V158" s="585"/>
      <c r="W158" s="77" t="s">
        <v>23</v>
      </c>
      <c r="X158" s="78">
        <v>1000</v>
      </c>
      <c r="Y158" s="78">
        <f t="shared" si="11"/>
        <v>130</v>
      </c>
      <c r="Z158" s="78">
        <v>0</v>
      </c>
      <c r="AA158" s="79" t="s">
        <v>38</v>
      </c>
      <c r="AB158" s="79" t="s">
        <v>38</v>
      </c>
      <c r="AC158" s="80" t="s">
        <v>38</v>
      </c>
      <c r="AD158" s="558"/>
      <c r="AE158" s="585"/>
      <c r="AF158" s="77" t="s">
        <v>23</v>
      </c>
      <c r="AG158" s="84">
        <v>1000</v>
      </c>
      <c r="AH158" s="78">
        <v>10</v>
      </c>
      <c r="AI158" s="78"/>
      <c r="AJ158" s="79"/>
      <c r="AK158" s="79"/>
      <c r="AL158" s="80"/>
      <c r="AM158" s="794">
        <v>42000</v>
      </c>
      <c r="AN158" s="179" t="s">
        <v>925</v>
      </c>
    </row>
    <row r="159" spans="1:40" x14ac:dyDescent="0.25">
      <c r="A159" s="82"/>
      <c r="B159" s="904"/>
      <c r="C159" s="77" t="s">
        <v>24</v>
      </c>
      <c r="D159" s="78">
        <v>1000</v>
      </c>
      <c r="E159" s="78">
        <f t="shared" si="9"/>
        <v>360</v>
      </c>
      <c r="F159" s="78">
        <v>0</v>
      </c>
      <c r="G159" s="79" t="s">
        <v>38</v>
      </c>
      <c r="H159" s="79" t="s">
        <v>38</v>
      </c>
      <c r="I159" s="80" t="s">
        <v>38</v>
      </c>
      <c r="J159" s="79"/>
      <c r="K159" s="81"/>
      <c r="L159" s="585"/>
      <c r="M159" s="77" t="s">
        <v>24</v>
      </c>
      <c r="N159" s="78">
        <v>1000</v>
      </c>
      <c r="O159" s="78">
        <f t="shared" si="10"/>
        <v>240</v>
      </c>
      <c r="P159" s="78">
        <v>0</v>
      </c>
      <c r="Q159" s="79" t="s">
        <v>38</v>
      </c>
      <c r="R159" s="79" t="s">
        <v>38</v>
      </c>
      <c r="S159" s="80" t="s">
        <v>38</v>
      </c>
      <c r="T159" s="79"/>
      <c r="U159" s="81"/>
      <c r="V159" s="585"/>
      <c r="W159" s="77" t="s">
        <v>24</v>
      </c>
      <c r="X159" s="78">
        <v>1000</v>
      </c>
      <c r="Y159" s="78">
        <f t="shared" si="11"/>
        <v>120</v>
      </c>
      <c r="Z159" s="78">
        <v>0</v>
      </c>
      <c r="AA159" s="79" t="s">
        <v>38</v>
      </c>
      <c r="AB159" s="79" t="s">
        <v>38</v>
      </c>
      <c r="AC159" s="80" t="s">
        <v>38</v>
      </c>
      <c r="AD159" s="558"/>
      <c r="AE159" s="585"/>
      <c r="AF159" s="77" t="s">
        <v>24</v>
      </c>
      <c r="AG159" s="84">
        <v>1000</v>
      </c>
      <c r="AH159" s="78"/>
      <c r="AI159" s="78"/>
      <c r="AJ159" s="79"/>
      <c r="AK159" s="79"/>
      <c r="AL159" s="80"/>
      <c r="AM159" s="180">
        <v>8610</v>
      </c>
      <c r="AN159" s="179" t="s">
        <v>926</v>
      </c>
    </row>
    <row r="160" spans="1:40" x14ac:dyDescent="0.25">
      <c r="A160" s="82"/>
      <c r="B160" s="904"/>
      <c r="C160" s="77" t="s">
        <v>25</v>
      </c>
      <c r="D160" s="78">
        <v>1000</v>
      </c>
      <c r="E160" s="78">
        <f t="shared" si="9"/>
        <v>350</v>
      </c>
      <c r="F160" s="78">
        <v>0</v>
      </c>
      <c r="G160" s="79" t="s">
        <v>38</v>
      </c>
      <c r="H160" s="79" t="s">
        <v>38</v>
      </c>
      <c r="I160" s="80" t="s">
        <v>38</v>
      </c>
      <c r="J160" s="79"/>
      <c r="K160" s="81"/>
      <c r="L160" s="585"/>
      <c r="M160" s="77" t="s">
        <v>25</v>
      </c>
      <c r="N160" s="78">
        <v>1000</v>
      </c>
      <c r="O160" s="78">
        <f t="shared" si="10"/>
        <v>230</v>
      </c>
      <c r="P160" s="78">
        <v>0</v>
      </c>
      <c r="Q160" s="79" t="s">
        <v>38</v>
      </c>
      <c r="R160" s="79" t="s">
        <v>38</v>
      </c>
      <c r="S160" s="80" t="s">
        <v>38</v>
      </c>
      <c r="T160" s="79"/>
      <c r="U160" s="81"/>
      <c r="V160" s="585"/>
      <c r="W160" s="77" t="s">
        <v>25</v>
      </c>
      <c r="X160" s="78">
        <v>1000</v>
      </c>
      <c r="Y160" s="78">
        <v>110</v>
      </c>
      <c r="Z160" s="78">
        <v>0</v>
      </c>
      <c r="AA160" s="79" t="s">
        <v>38</v>
      </c>
      <c r="AB160" s="79" t="s">
        <v>38</v>
      </c>
      <c r="AC160" s="80" t="s">
        <v>38</v>
      </c>
      <c r="AD160" s="558"/>
      <c r="AE160" s="585"/>
      <c r="AF160" s="77" t="s">
        <v>25</v>
      </c>
      <c r="AG160" s="78"/>
      <c r="AH160" s="78"/>
      <c r="AI160" s="78"/>
      <c r="AJ160" s="79"/>
      <c r="AK160" s="79"/>
      <c r="AL160" s="80"/>
      <c r="AM160" s="180"/>
      <c r="AN160" s="179"/>
    </row>
    <row r="161" spans="1:40" x14ac:dyDescent="0.25">
      <c r="A161" s="82"/>
      <c r="B161" s="904"/>
      <c r="C161" s="77" t="s">
        <v>26</v>
      </c>
      <c r="D161" s="78">
        <v>1000</v>
      </c>
      <c r="E161" s="78">
        <f t="shared" si="9"/>
        <v>340</v>
      </c>
      <c r="F161" s="78">
        <v>0</v>
      </c>
      <c r="G161" s="79" t="s">
        <v>38</v>
      </c>
      <c r="H161" s="79" t="s">
        <v>38</v>
      </c>
      <c r="I161" s="80" t="s">
        <v>38</v>
      </c>
      <c r="J161" s="79"/>
      <c r="K161" s="81"/>
      <c r="L161" s="585"/>
      <c r="M161" s="77" t="s">
        <v>26</v>
      </c>
      <c r="N161" s="78">
        <v>1000</v>
      </c>
      <c r="O161" s="78">
        <f t="shared" si="10"/>
        <v>220</v>
      </c>
      <c r="P161" s="78">
        <v>0</v>
      </c>
      <c r="Q161" s="79" t="s">
        <v>38</v>
      </c>
      <c r="R161" s="79" t="s">
        <v>38</v>
      </c>
      <c r="S161" s="80" t="s">
        <v>38</v>
      </c>
      <c r="T161" s="79"/>
      <c r="U161" s="81"/>
      <c r="V161" s="585"/>
      <c r="W161" s="77" t="s">
        <v>26</v>
      </c>
      <c r="X161" s="78">
        <v>1000</v>
      </c>
      <c r="Y161" s="78">
        <v>100</v>
      </c>
      <c r="Z161" s="78">
        <v>0</v>
      </c>
      <c r="AA161" s="79" t="s">
        <v>38</v>
      </c>
      <c r="AB161" s="79" t="s">
        <v>38</v>
      </c>
      <c r="AC161" s="80" t="s">
        <v>38</v>
      </c>
      <c r="AD161" s="558"/>
      <c r="AE161" s="585"/>
      <c r="AF161" s="77" t="s">
        <v>26</v>
      </c>
      <c r="AG161" s="78"/>
      <c r="AH161" s="78"/>
      <c r="AI161" s="78"/>
      <c r="AJ161" s="79"/>
      <c r="AK161" s="79"/>
      <c r="AL161" s="80"/>
      <c r="AM161" s="180"/>
      <c r="AN161" s="179"/>
    </row>
    <row r="162" spans="1:40" x14ac:dyDescent="0.25">
      <c r="A162" s="82"/>
      <c r="B162" s="904"/>
      <c r="C162" s="77" t="s">
        <v>27</v>
      </c>
      <c r="D162" s="78">
        <v>1000</v>
      </c>
      <c r="E162" s="78">
        <f t="shared" si="9"/>
        <v>330</v>
      </c>
      <c r="F162" s="78">
        <v>0</v>
      </c>
      <c r="G162" s="79" t="s">
        <v>38</v>
      </c>
      <c r="H162" s="79" t="s">
        <v>38</v>
      </c>
      <c r="I162" s="80" t="s">
        <v>38</v>
      </c>
      <c r="J162" s="79"/>
      <c r="K162" s="81"/>
      <c r="L162" s="585"/>
      <c r="M162" s="77" t="s">
        <v>27</v>
      </c>
      <c r="N162" s="78">
        <v>1000</v>
      </c>
      <c r="O162" s="78">
        <f t="shared" si="10"/>
        <v>210</v>
      </c>
      <c r="P162" s="78">
        <v>0</v>
      </c>
      <c r="Q162" s="79" t="s">
        <v>38</v>
      </c>
      <c r="R162" s="79" t="s">
        <v>38</v>
      </c>
      <c r="S162" s="80" t="s">
        <v>38</v>
      </c>
      <c r="T162" s="79"/>
      <c r="U162" s="81"/>
      <c r="V162" s="585"/>
      <c r="W162" s="77" t="s">
        <v>27</v>
      </c>
      <c r="X162" s="78">
        <v>1000</v>
      </c>
      <c r="Y162" s="78">
        <v>90</v>
      </c>
      <c r="Z162" s="78">
        <v>0</v>
      </c>
      <c r="AA162" s="79" t="s">
        <v>38</v>
      </c>
      <c r="AB162" s="79" t="s">
        <v>38</v>
      </c>
      <c r="AC162" s="80" t="s">
        <v>38</v>
      </c>
      <c r="AD162" s="558"/>
      <c r="AE162" s="585"/>
      <c r="AF162" s="77" t="s">
        <v>27</v>
      </c>
      <c r="AG162" s="78"/>
      <c r="AH162" s="78"/>
      <c r="AI162" s="78"/>
      <c r="AJ162" s="79"/>
      <c r="AK162" s="79"/>
      <c r="AL162" s="80"/>
      <c r="AM162" s="180"/>
      <c r="AN162" s="179"/>
    </row>
    <row r="163" spans="1:40" x14ac:dyDescent="0.25">
      <c r="A163" s="82"/>
      <c r="B163" s="904"/>
      <c r="C163" s="77" t="s">
        <v>28</v>
      </c>
      <c r="D163" s="78">
        <v>1000</v>
      </c>
      <c r="E163" s="78">
        <f t="shared" si="9"/>
        <v>320</v>
      </c>
      <c r="F163" s="78">
        <v>0</v>
      </c>
      <c r="G163" s="79" t="s">
        <v>38</v>
      </c>
      <c r="H163" s="79" t="s">
        <v>38</v>
      </c>
      <c r="I163" s="80" t="s">
        <v>38</v>
      </c>
      <c r="J163" s="79"/>
      <c r="K163" s="81"/>
      <c r="L163" s="611"/>
      <c r="M163" s="77" t="s">
        <v>28</v>
      </c>
      <c r="N163" s="78">
        <v>1000</v>
      </c>
      <c r="O163" s="78">
        <f t="shared" si="10"/>
        <v>200</v>
      </c>
      <c r="P163" s="78">
        <v>0</v>
      </c>
      <c r="Q163" s="79" t="s">
        <v>38</v>
      </c>
      <c r="R163" s="79" t="s">
        <v>38</v>
      </c>
      <c r="S163" s="80" t="s">
        <v>38</v>
      </c>
      <c r="T163" s="79"/>
      <c r="U163" s="81"/>
      <c r="V163" s="611"/>
      <c r="W163" s="77" t="s">
        <v>28</v>
      </c>
      <c r="X163" s="78">
        <v>1000</v>
      </c>
      <c r="Y163" s="78">
        <v>80</v>
      </c>
      <c r="Z163" s="78">
        <v>0</v>
      </c>
      <c r="AA163" s="79" t="s">
        <v>38</v>
      </c>
      <c r="AB163" s="79" t="s">
        <v>38</v>
      </c>
      <c r="AC163" s="80" t="s">
        <v>38</v>
      </c>
      <c r="AD163" s="558"/>
      <c r="AE163" s="611"/>
      <c r="AF163" s="77" t="s">
        <v>28</v>
      </c>
      <c r="AG163" s="78"/>
      <c r="AH163" s="78"/>
      <c r="AI163" s="78"/>
      <c r="AJ163" s="79"/>
      <c r="AK163" s="79"/>
      <c r="AL163" s="80"/>
      <c r="AM163" s="180"/>
      <c r="AN163" s="179"/>
    </row>
    <row r="164" spans="1:40" x14ac:dyDescent="0.25">
      <c r="A164" s="82"/>
      <c r="B164" s="904"/>
      <c r="C164" s="77" t="s">
        <v>29</v>
      </c>
      <c r="D164" s="78">
        <v>1000</v>
      </c>
      <c r="E164" s="78">
        <f>E165+10</f>
        <v>310</v>
      </c>
      <c r="F164" s="78">
        <v>0</v>
      </c>
      <c r="G164" s="79" t="s">
        <v>38</v>
      </c>
      <c r="H164" s="79" t="s">
        <v>38</v>
      </c>
      <c r="I164" s="80" t="s">
        <v>38</v>
      </c>
      <c r="J164" s="79"/>
      <c r="K164" s="81"/>
      <c r="L164" s="585"/>
      <c r="M164" s="77" t="s">
        <v>29</v>
      </c>
      <c r="N164" s="78">
        <v>1000</v>
      </c>
      <c r="O164" s="78">
        <f>O165+10</f>
        <v>190</v>
      </c>
      <c r="P164" s="78">
        <v>0</v>
      </c>
      <c r="Q164" s="79" t="s">
        <v>38</v>
      </c>
      <c r="R164" s="79" t="s">
        <v>38</v>
      </c>
      <c r="S164" s="80" t="s">
        <v>38</v>
      </c>
      <c r="T164" s="79"/>
      <c r="U164" s="81"/>
      <c r="V164" s="585"/>
      <c r="W164" s="77" t="s">
        <v>29</v>
      </c>
      <c r="X164" s="78">
        <v>1000</v>
      </c>
      <c r="Y164" s="78">
        <v>70</v>
      </c>
      <c r="Z164" s="78">
        <v>0</v>
      </c>
      <c r="AA164" s="79" t="s">
        <v>38</v>
      </c>
      <c r="AB164" s="79" t="s">
        <v>38</v>
      </c>
      <c r="AC164" s="80" t="s">
        <v>38</v>
      </c>
      <c r="AD164" s="558"/>
      <c r="AE164" s="585"/>
      <c r="AF164" s="77" t="s">
        <v>29</v>
      </c>
      <c r="AG164" s="78"/>
      <c r="AH164" s="78"/>
      <c r="AI164" s="78"/>
      <c r="AJ164" s="79"/>
      <c r="AK164" s="79"/>
      <c r="AL164" s="80"/>
      <c r="AM164" s="180"/>
      <c r="AN164" s="179"/>
    </row>
    <row r="165" spans="1:40" x14ac:dyDescent="0.25">
      <c r="A165" s="82"/>
      <c r="B165" s="904"/>
      <c r="C165" s="83" t="s">
        <v>30</v>
      </c>
      <c r="D165" s="84">
        <v>1000</v>
      </c>
      <c r="E165" s="78">
        <f>O154+10</f>
        <v>300</v>
      </c>
      <c r="F165" s="78">
        <v>0</v>
      </c>
      <c r="G165" s="79" t="s">
        <v>38</v>
      </c>
      <c r="H165" s="79" t="s">
        <v>38</v>
      </c>
      <c r="I165" s="80" t="s">
        <v>38</v>
      </c>
      <c r="J165" s="85"/>
      <c r="K165" s="86"/>
      <c r="L165" s="586"/>
      <c r="M165" s="83" t="s">
        <v>30</v>
      </c>
      <c r="N165" s="84">
        <v>1000</v>
      </c>
      <c r="O165" s="78">
        <f>Y154+10</f>
        <v>180</v>
      </c>
      <c r="P165" s="78">
        <v>0</v>
      </c>
      <c r="Q165" s="79" t="s">
        <v>38</v>
      </c>
      <c r="R165" s="79" t="s">
        <v>38</v>
      </c>
      <c r="S165" s="80" t="s">
        <v>38</v>
      </c>
      <c r="T165" s="79"/>
      <c r="U165" s="81"/>
      <c r="V165" s="586"/>
      <c r="W165" s="83" t="s">
        <v>30</v>
      </c>
      <c r="X165" s="84">
        <v>1000</v>
      </c>
      <c r="Y165" s="78">
        <v>60</v>
      </c>
      <c r="Z165" s="78">
        <v>0</v>
      </c>
      <c r="AA165" s="79" t="s">
        <v>38</v>
      </c>
      <c r="AB165" s="79" t="s">
        <v>38</v>
      </c>
      <c r="AC165" s="80" t="s">
        <v>38</v>
      </c>
      <c r="AD165" s="558"/>
      <c r="AE165" s="586"/>
      <c r="AF165" s="83" t="s">
        <v>30</v>
      </c>
      <c r="AG165" s="84"/>
      <c r="AH165" s="78"/>
      <c r="AI165" s="78"/>
      <c r="AJ165" s="79"/>
      <c r="AK165" s="79"/>
      <c r="AL165" s="80"/>
      <c r="AM165" s="181"/>
      <c r="AN165" s="182"/>
    </row>
    <row r="166" spans="1:40" ht="21" x14ac:dyDescent="0.25">
      <c r="A166" s="88"/>
      <c r="B166" s="905"/>
      <c r="C166" s="89"/>
      <c r="D166" s="90">
        <f>SUM(D154:D165)</f>
        <v>12000</v>
      </c>
      <c r="E166" s="90">
        <f>SUM(E154:E165)</f>
        <v>4260</v>
      </c>
      <c r="F166" s="90">
        <f>SUM(F154:F165)</f>
        <v>0</v>
      </c>
      <c r="G166" s="91"/>
      <c r="H166" s="91"/>
      <c r="I166" s="92"/>
      <c r="J166" s="91"/>
      <c r="K166" s="93"/>
      <c r="L166" s="587"/>
      <c r="M166" s="89"/>
      <c r="N166" s="90">
        <f>SUM(N153:N165)</f>
        <v>24000</v>
      </c>
      <c r="O166" s="90">
        <f>SUM(O153:O165)</f>
        <v>7080</v>
      </c>
      <c r="P166" s="90">
        <f>SUM(P153:P165)</f>
        <v>0</v>
      </c>
      <c r="Q166" s="91"/>
      <c r="R166" s="91"/>
      <c r="S166" s="91"/>
      <c r="T166" s="91"/>
      <c r="U166" s="93"/>
      <c r="V166" s="587"/>
      <c r="W166" s="89"/>
      <c r="X166" s="90">
        <f>SUM(X153:X165)</f>
        <v>36000</v>
      </c>
      <c r="Y166" s="90">
        <f>SUM(Y153:Y165)</f>
        <v>8460</v>
      </c>
      <c r="Z166" s="90">
        <f>SUM(Z153:Z165)</f>
        <v>0</v>
      </c>
      <c r="AA166" s="91"/>
      <c r="AB166" s="91"/>
      <c r="AC166" s="91"/>
      <c r="AD166" s="91"/>
      <c r="AE166" s="587"/>
      <c r="AF166" s="89"/>
      <c r="AG166" s="90">
        <f>SUM(AG153:AG165)</f>
        <v>42000</v>
      </c>
      <c r="AH166" s="90">
        <f>SUM(AH153:AH165)</f>
        <v>8610</v>
      </c>
      <c r="AI166" s="90">
        <f>SUM(AI153:AI165)</f>
        <v>0</v>
      </c>
      <c r="AJ166" s="91"/>
      <c r="AK166" s="91"/>
      <c r="AL166" s="91"/>
      <c r="AM166" s="90"/>
      <c r="AN166" s="91"/>
    </row>
    <row r="167" spans="1:40" x14ac:dyDescent="0.25">
      <c r="B167" s="106"/>
      <c r="C167" s="65"/>
      <c r="D167" s="66"/>
      <c r="E167" s="66"/>
      <c r="F167" s="66"/>
      <c r="G167" s="67"/>
      <c r="H167" s="67"/>
      <c r="I167" s="68"/>
      <c r="J167" s="67"/>
      <c r="K167" s="67"/>
      <c r="L167" s="588"/>
      <c r="M167" s="67"/>
      <c r="N167" s="66"/>
      <c r="O167" s="66"/>
      <c r="P167" s="66"/>
      <c r="Q167" s="67"/>
      <c r="R167" s="67"/>
      <c r="S167" s="67"/>
      <c r="T167" s="67"/>
      <c r="U167" s="67"/>
      <c r="V167" s="588"/>
      <c r="W167" s="67"/>
      <c r="X167" s="66"/>
      <c r="Y167" s="66"/>
      <c r="Z167" s="66"/>
      <c r="AA167" s="67"/>
      <c r="AB167" s="67"/>
      <c r="AC167" s="67"/>
      <c r="AD167" s="67"/>
      <c r="AE167" s="588"/>
      <c r="AF167" s="67"/>
      <c r="AG167" s="66"/>
      <c r="AH167" s="66"/>
      <c r="AI167" s="66"/>
      <c r="AJ167" s="67"/>
      <c r="AK167" s="67"/>
      <c r="AL167" s="67"/>
      <c r="AM167" s="777"/>
      <c r="AN167" s="123"/>
    </row>
    <row r="168" spans="1:40" ht="21" x14ac:dyDescent="0.25">
      <c r="B168" s="107"/>
      <c r="C168" s="70"/>
      <c r="D168" s="71"/>
      <c r="E168" s="72"/>
      <c r="F168" s="73"/>
      <c r="G168" s="72"/>
      <c r="H168" s="73"/>
      <c r="I168" s="73"/>
      <c r="J168" s="73"/>
      <c r="K168" s="74"/>
      <c r="L168" s="584"/>
      <c r="M168" s="75" t="s">
        <v>42</v>
      </c>
      <c r="N168" s="76">
        <f>D181</f>
        <v>12000</v>
      </c>
      <c r="O168" s="76">
        <f>E181</f>
        <v>4260</v>
      </c>
      <c r="P168" s="76">
        <f>F181</f>
        <v>0</v>
      </c>
      <c r="Q168" s="72"/>
      <c r="R168" s="73"/>
      <c r="S168" s="73"/>
      <c r="T168" s="73"/>
      <c r="U168" s="74"/>
      <c r="V168" s="584"/>
      <c r="W168" s="75" t="s">
        <v>42</v>
      </c>
      <c r="X168" s="76">
        <f>N181</f>
        <v>24000</v>
      </c>
      <c r="Y168" s="76">
        <f>O181</f>
        <v>7080</v>
      </c>
      <c r="Z168" s="76">
        <f>P181</f>
        <v>0</v>
      </c>
      <c r="AA168" s="72"/>
      <c r="AB168" s="73"/>
      <c r="AC168" s="73"/>
      <c r="AD168" s="73"/>
      <c r="AE168" s="584"/>
      <c r="AF168" s="75" t="s">
        <v>42</v>
      </c>
      <c r="AG168" s="76">
        <f>X181</f>
        <v>36000</v>
      </c>
      <c r="AH168" s="76">
        <f>Y181</f>
        <v>8460</v>
      </c>
      <c r="AI168" s="76">
        <f>Z181</f>
        <v>0</v>
      </c>
      <c r="AJ168" s="72"/>
      <c r="AK168" s="73"/>
      <c r="AL168" s="73"/>
      <c r="AM168" s="776" t="s">
        <v>221</v>
      </c>
      <c r="AN168" s="183" t="s">
        <v>36</v>
      </c>
    </row>
    <row r="169" spans="1:40" x14ac:dyDescent="0.25">
      <c r="A169" s="97" t="s">
        <v>159</v>
      </c>
      <c r="B169" s="105">
        <v>92</v>
      </c>
      <c r="C169" s="77" t="s">
        <v>19</v>
      </c>
      <c r="D169" s="78">
        <v>1000</v>
      </c>
      <c r="E169" s="78">
        <f t="shared" ref="E169:E178" si="12">E170+10</f>
        <v>410</v>
      </c>
      <c r="F169" s="78">
        <v>0</v>
      </c>
      <c r="G169" s="79" t="s">
        <v>38</v>
      </c>
      <c r="H169" s="79" t="s">
        <v>38</v>
      </c>
      <c r="I169" s="80" t="s">
        <v>38</v>
      </c>
      <c r="J169" s="79"/>
      <c r="K169" s="81"/>
      <c r="L169" s="585"/>
      <c r="M169" s="77" t="s">
        <v>19</v>
      </c>
      <c r="N169" s="78">
        <v>1000</v>
      </c>
      <c r="O169" s="78">
        <f t="shared" ref="O169:O178" si="13">O170+10</f>
        <v>290</v>
      </c>
      <c r="P169" s="78">
        <v>0</v>
      </c>
      <c r="Q169" s="79" t="s">
        <v>38</v>
      </c>
      <c r="R169" s="79" t="s">
        <v>38</v>
      </c>
      <c r="S169" s="80" t="s">
        <v>38</v>
      </c>
      <c r="T169" s="79"/>
      <c r="U169" s="81"/>
      <c r="V169" s="585"/>
      <c r="W169" s="77" t="s">
        <v>19</v>
      </c>
      <c r="X169" s="78">
        <v>1000</v>
      </c>
      <c r="Y169" s="78">
        <f t="shared" ref="Y169:Y174" si="14">Y170+10</f>
        <v>170</v>
      </c>
      <c r="Z169" s="78">
        <v>0</v>
      </c>
      <c r="AA169" s="79" t="s">
        <v>38</v>
      </c>
      <c r="AB169" s="79" t="s">
        <v>38</v>
      </c>
      <c r="AC169" s="80" t="s">
        <v>38</v>
      </c>
      <c r="AD169" s="651"/>
      <c r="AE169" s="585"/>
      <c r="AF169" s="77" t="s">
        <v>19</v>
      </c>
      <c r="AG169" s="78">
        <v>1000</v>
      </c>
      <c r="AH169" s="78">
        <v>50</v>
      </c>
      <c r="AI169" s="78"/>
      <c r="AJ169" s="79"/>
      <c r="AK169" s="79"/>
      <c r="AL169" s="80"/>
      <c r="AM169" s="207">
        <f>AG181+AH181-AI181</f>
        <v>50610</v>
      </c>
      <c r="AN169" s="813" t="s">
        <v>961</v>
      </c>
    </row>
    <row r="170" spans="1:40" ht="21" customHeight="1" x14ac:dyDescent="0.25">
      <c r="A170" s="82"/>
      <c r="B170" s="904" t="s">
        <v>166</v>
      </c>
      <c r="C170" s="77" t="s">
        <v>20</v>
      </c>
      <c r="D170" s="78">
        <v>1000</v>
      </c>
      <c r="E170" s="78">
        <f t="shared" si="12"/>
        <v>400</v>
      </c>
      <c r="F170" s="78">
        <v>0</v>
      </c>
      <c r="G170" s="79" t="s">
        <v>38</v>
      </c>
      <c r="H170" s="79" t="s">
        <v>38</v>
      </c>
      <c r="I170" s="80" t="s">
        <v>38</v>
      </c>
      <c r="J170" s="79"/>
      <c r="K170" s="81"/>
      <c r="L170" s="585"/>
      <c r="M170" s="77" t="s">
        <v>20</v>
      </c>
      <c r="N170" s="78">
        <v>1000</v>
      </c>
      <c r="O170" s="78">
        <f t="shared" si="13"/>
        <v>280</v>
      </c>
      <c r="P170" s="78">
        <v>0</v>
      </c>
      <c r="Q170" s="79" t="s">
        <v>38</v>
      </c>
      <c r="R170" s="79" t="s">
        <v>38</v>
      </c>
      <c r="S170" s="80" t="s">
        <v>38</v>
      </c>
      <c r="T170" s="79"/>
      <c r="U170" s="81"/>
      <c r="V170" s="585"/>
      <c r="W170" s="77" t="s">
        <v>20</v>
      </c>
      <c r="X170" s="78">
        <v>1000</v>
      </c>
      <c r="Y170" s="78">
        <f t="shared" si="14"/>
        <v>160</v>
      </c>
      <c r="Z170" s="78">
        <v>0</v>
      </c>
      <c r="AA170" s="79" t="s">
        <v>38</v>
      </c>
      <c r="AB170" s="79" t="s">
        <v>38</v>
      </c>
      <c r="AC170" s="80" t="s">
        <v>38</v>
      </c>
      <c r="AD170" s="558"/>
      <c r="AE170" s="585"/>
      <c r="AF170" s="77" t="s">
        <v>20</v>
      </c>
      <c r="AG170" s="78">
        <v>1000</v>
      </c>
      <c r="AH170" s="78">
        <v>40</v>
      </c>
      <c r="AI170" s="78"/>
      <c r="AJ170" s="79"/>
      <c r="AK170" s="79"/>
      <c r="AL170" s="80"/>
      <c r="AM170" s="180"/>
      <c r="AN170" s="179"/>
    </row>
    <row r="171" spans="1:40" x14ac:dyDescent="0.25">
      <c r="A171" s="82"/>
      <c r="B171" s="904"/>
      <c r="C171" s="77" t="s">
        <v>21</v>
      </c>
      <c r="D171" s="78">
        <v>1000</v>
      </c>
      <c r="E171" s="78">
        <f t="shared" si="12"/>
        <v>390</v>
      </c>
      <c r="F171" s="78">
        <v>0</v>
      </c>
      <c r="G171" s="79" t="s">
        <v>38</v>
      </c>
      <c r="H171" s="79" t="s">
        <v>38</v>
      </c>
      <c r="I171" s="80" t="s">
        <v>38</v>
      </c>
      <c r="J171" s="79"/>
      <c r="K171" s="81"/>
      <c r="L171" s="585"/>
      <c r="M171" s="77" t="s">
        <v>21</v>
      </c>
      <c r="N171" s="78">
        <v>1000</v>
      </c>
      <c r="O171" s="78">
        <f t="shared" si="13"/>
        <v>270</v>
      </c>
      <c r="P171" s="78">
        <v>0</v>
      </c>
      <c r="Q171" s="79" t="s">
        <v>38</v>
      </c>
      <c r="R171" s="79" t="s">
        <v>38</v>
      </c>
      <c r="S171" s="80" t="s">
        <v>38</v>
      </c>
      <c r="T171" s="79"/>
      <c r="U171" s="81"/>
      <c r="V171" s="585"/>
      <c r="W171" s="77" t="s">
        <v>21</v>
      </c>
      <c r="X171" s="78">
        <v>1000</v>
      </c>
      <c r="Y171" s="78">
        <f t="shared" si="14"/>
        <v>150</v>
      </c>
      <c r="Z171" s="78">
        <v>0</v>
      </c>
      <c r="AA171" s="79" t="s">
        <v>38</v>
      </c>
      <c r="AB171" s="79" t="s">
        <v>38</v>
      </c>
      <c r="AC171" s="80" t="s">
        <v>38</v>
      </c>
      <c r="AD171" s="558"/>
      <c r="AE171" s="585"/>
      <c r="AF171" s="77" t="s">
        <v>21</v>
      </c>
      <c r="AG171" s="84">
        <v>1000</v>
      </c>
      <c r="AH171" s="78">
        <v>30</v>
      </c>
      <c r="AI171" s="78"/>
      <c r="AJ171" s="79"/>
      <c r="AK171" s="79"/>
      <c r="AL171" s="80"/>
      <c r="AM171" s="180"/>
      <c r="AN171" s="179"/>
    </row>
    <row r="172" spans="1:40" x14ac:dyDescent="0.25">
      <c r="A172" s="82"/>
      <c r="B172" s="904"/>
      <c r="C172" s="77" t="s">
        <v>22</v>
      </c>
      <c r="D172" s="78">
        <v>1000</v>
      </c>
      <c r="E172" s="78">
        <f t="shared" si="12"/>
        <v>380</v>
      </c>
      <c r="F172" s="78">
        <v>0</v>
      </c>
      <c r="G172" s="79" t="s">
        <v>38</v>
      </c>
      <c r="H172" s="79" t="s">
        <v>38</v>
      </c>
      <c r="I172" s="80" t="s">
        <v>38</v>
      </c>
      <c r="J172" s="79"/>
      <c r="K172" s="81"/>
      <c r="L172" s="585"/>
      <c r="M172" s="77" t="s">
        <v>22</v>
      </c>
      <c r="N172" s="78">
        <v>1000</v>
      </c>
      <c r="O172" s="78">
        <f t="shared" si="13"/>
        <v>260</v>
      </c>
      <c r="P172" s="78">
        <v>0</v>
      </c>
      <c r="Q172" s="79" t="s">
        <v>38</v>
      </c>
      <c r="R172" s="79" t="s">
        <v>38</v>
      </c>
      <c r="S172" s="80" t="s">
        <v>38</v>
      </c>
      <c r="T172" s="79"/>
      <c r="U172" s="81"/>
      <c r="V172" s="585"/>
      <c r="W172" s="77" t="s">
        <v>22</v>
      </c>
      <c r="X172" s="78">
        <v>1000</v>
      </c>
      <c r="Y172" s="78">
        <f t="shared" si="14"/>
        <v>140</v>
      </c>
      <c r="Z172" s="78">
        <v>0</v>
      </c>
      <c r="AA172" s="79" t="s">
        <v>38</v>
      </c>
      <c r="AB172" s="79" t="s">
        <v>38</v>
      </c>
      <c r="AC172" s="80" t="s">
        <v>38</v>
      </c>
      <c r="AD172" s="558"/>
      <c r="AE172" s="585"/>
      <c r="AF172" s="77" t="s">
        <v>22</v>
      </c>
      <c r="AG172" s="84">
        <v>1000</v>
      </c>
      <c r="AH172" s="78">
        <v>20</v>
      </c>
      <c r="AI172" s="78"/>
      <c r="AJ172" s="79"/>
      <c r="AK172" s="79"/>
      <c r="AL172" s="80"/>
      <c r="AM172" s="180">
        <v>42000</v>
      </c>
      <c r="AN172" s="179" t="s">
        <v>847</v>
      </c>
    </row>
    <row r="173" spans="1:40" x14ac:dyDescent="0.25">
      <c r="A173" s="82"/>
      <c r="B173" s="904"/>
      <c r="C173" s="77" t="s">
        <v>23</v>
      </c>
      <c r="D173" s="78">
        <v>1000</v>
      </c>
      <c r="E173" s="78">
        <f t="shared" si="12"/>
        <v>370</v>
      </c>
      <c r="F173" s="78">
        <v>0</v>
      </c>
      <c r="G173" s="79" t="s">
        <v>38</v>
      </c>
      <c r="H173" s="79" t="s">
        <v>38</v>
      </c>
      <c r="I173" s="80" t="s">
        <v>38</v>
      </c>
      <c r="J173" s="79"/>
      <c r="K173" s="81"/>
      <c r="L173" s="585"/>
      <c r="M173" s="77" t="s">
        <v>23</v>
      </c>
      <c r="N173" s="78">
        <v>1000</v>
      </c>
      <c r="O173" s="78">
        <f t="shared" si="13"/>
        <v>250</v>
      </c>
      <c r="P173" s="78">
        <v>0</v>
      </c>
      <c r="Q173" s="79" t="s">
        <v>38</v>
      </c>
      <c r="R173" s="79" t="s">
        <v>38</v>
      </c>
      <c r="S173" s="80" t="s">
        <v>38</v>
      </c>
      <c r="T173" s="79"/>
      <c r="U173" s="81"/>
      <c r="V173" s="585"/>
      <c r="W173" s="77" t="s">
        <v>23</v>
      </c>
      <c r="X173" s="78">
        <v>1000</v>
      </c>
      <c r="Y173" s="78">
        <f t="shared" si="14"/>
        <v>130</v>
      </c>
      <c r="Z173" s="78">
        <v>0</v>
      </c>
      <c r="AA173" s="79" t="s">
        <v>38</v>
      </c>
      <c r="AB173" s="79" t="s">
        <v>38</v>
      </c>
      <c r="AC173" s="80" t="s">
        <v>38</v>
      </c>
      <c r="AD173" s="558"/>
      <c r="AE173" s="585"/>
      <c r="AF173" s="77" t="s">
        <v>23</v>
      </c>
      <c r="AG173" s="84">
        <v>1000</v>
      </c>
      <c r="AH173" s="78">
        <v>10</v>
      </c>
      <c r="AI173" s="78"/>
      <c r="AJ173" s="79"/>
      <c r="AK173" s="79"/>
      <c r="AL173" s="80"/>
      <c r="AM173" s="180">
        <v>8610</v>
      </c>
      <c r="AN173" s="179" t="s">
        <v>848</v>
      </c>
    </row>
    <row r="174" spans="1:40" x14ac:dyDescent="0.25">
      <c r="A174" s="82"/>
      <c r="B174" s="904"/>
      <c r="C174" s="77" t="s">
        <v>24</v>
      </c>
      <c r="D174" s="78">
        <v>1000</v>
      </c>
      <c r="E174" s="78">
        <f t="shared" si="12"/>
        <v>360</v>
      </c>
      <c r="F174" s="78">
        <v>0</v>
      </c>
      <c r="G174" s="79" t="s">
        <v>38</v>
      </c>
      <c r="H174" s="79" t="s">
        <v>38</v>
      </c>
      <c r="I174" s="80" t="s">
        <v>38</v>
      </c>
      <c r="J174" s="79"/>
      <c r="K174" s="81"/>
      <c r="L174" s="585"/>
      <c r="M174" s="77" t="s">
        <v>24</v>
      </c>
      <c r="N174" s="78">
        <v>1000</v>
      </c>
      <c r="O174" s="78">
        <f t="shared" si="13"/>
        <v>240</v>
      </c>
      <c r="P174" s="78">
        <v>0</v>
      </c>
      <c r="Q174" s="79" t="s">
        <v>38</v>
      </c>
      <c r="R174" s="79" t="s">
        <v>38</v>
      </c>
      <c r="S174" s="80" t="s">
        <v>38</v>
      </c>
      <c r="T174" s="79"/>
      <c r="U174" s="81"/>
      <c r="V174" s="585"/>
      <c r="W174" s="77" t="s">
        <v>24</v>
      </c>
      <c r="X174" s="78">
        <v>1000</v>
      </c>
      <c r="Y174" s="78">
        <f t="shared" si="14"/>
        <v>120</v>
      </c>
      <c r="Z174" s="78">
        <v>0</v>
      </c>
      <c r="AA174" s="79" t="s">
        <v>38</v>
      </c>
      <c r="AB174" s="79" t="s">
        <v>38</v>
      </c>
      <c r="AC174" s="80" t="s">
        <v>38</v>
      </c>
      <c r="AD174" s="558"/>
      <c r="AE174" s="585"/>
      <c r="AF174" s="77" t="s">
        <v>24</v>
      </c>
      <c r="AG174" s="84">
        <v>1000</v>
      </c>
      <c r="AH174" s="78"/>
      <c r="AI174" s="78"/>
      <c r="AJ174" s="79"/>
      <c r="AK174" s="79"/>
      <c r="AL174" s="80"/>
      <c r="AM174" s="180"/>
      <c r="AN174" s="179"/>
    </row>
    <row r="175" spans="1:40" x14ac:dyDescent="0.25">
      <c r="A175" s="82"/>
      <c r="B175" s="904"/>
      <c r="C175" s="77" t="s">
        <v>25</v>
      </c>
      <c r="D175" s="78">
        <v>1000</v>
      </c>
      <c r="E175" s="78">
        <f t="shared" si="12"/>
        <v>350</v>
      </c>
      <c r="F175" s="78">
        <v>0</v>
      </c>
      <c r="G175" s="79" t="s">
        <v>38</v>
      </c>
      <c r="H175" s="79" t="s">
        <v>38</v>
      </c>
      <c r="I175" s="80" t="s">
        <v>38</v>
      </c>
      <c r="J175" s="79"/>
      <c r="K175" s="81"/>
      <c r="L175" s="585"/>
      <c r="M175" s="77" t="s">
        <v>25</v>
      </c>
      <c r="N175" s="78">
        <v>1000</v>
      </c>
      <c r="O175" s="78">
        <f t="shared" si="13"/>
        <v>230</v>
      </c>
      <c r="P175" s="78">
        <v>0</v>
      </c>
      <c r="Q175" s="79" t="s">
        <v>38</v>
      </c>
      <c r="R175" s="79" t="s">
        <v>38</v>
      </c>
      <c r="S175" s="80" t="s">
        <v>38</v>
      </c>
      <c r="T175" s="79"/>
      <c r="U175" s="81"/>
      <c r="V175" s="585"/>
      <c r="W175" s="77" t="s">
        <v>25</v>
      </c>
      <c r="X175" s="78">
        <v>1000</v>
      </c>
      <c r="Y175" s="78">
        <v>110</v>
      </c>
      <c r="Z175" s="78">
        <v>0</v>
      </c>
      <c r="AA175" s="79" t="s">
        <v>38</v>
      </c>
      <c r="AB175" s="79" t="s">
        <v>38</v>
      </c>
      <c r="AC175" s="80" t="s">
        <v>38</v>
      </c>
      <c r="AD175" s="558"/>
      <c r="AE175" s="585"/>
      <c r="AF175" s="77" t="s">
        <v>25</v>
      </c>
      <c r="AG175" s="78"/>
      <c r="AH175" s="78"/>
      <c r="AI175" s="78"/>
      <c r="AJ175" s="79"/>
      <c r="AK175" s="79"/>
      <c r="AL175" s="80"/>
      <c r="AM175" s="180"/>
      <c r="AN175" s="179"/>
    </row>
    <row r="176" spans="1:40" x14ac:dyDescent="0.25">
      <c r="A176" s="82"/>
      <c r="B176" s="904"/>
      <c r="C176" s="77" t="s">
        <v>26</v>
      </c>
      <c r="D176" s="78">
        <v>1000</v>
      </c>
      <c r="E176" s="78">
        <f t="shared" si="12"/>
        <v>340</v>
      </c>
      <c r="F176" s="78">
        <v>0</v>
      </c>
      <c r="G176" s="79" t="s">
        <v>38</v>
      </c>
      <c r="H176" s="79" t="s">
        <v>38</v>
      </c>
      <c r="I176" s="80" t="s">
        <v>38</v>
      </c>
      <c r="J176" s="79"/>
      <c r="K176" s="81"/>
      <c r="L176" s="585"/>
      <c r="M176" s="77" t="s">
        <v>26</v>
      </c>
      <c r="N176" s="78">
        <v>1000</v>
      </c>
      <c r="O176" s="78">
        <f t="shared" si="13"/>
        <v>220</v>
      </c>
      <c r="P176" s="78">
        <v>0</v>
      </c>
      <c r="Q176" s="79" t="s">
        <v>38</v>
      </c>
      <c r="R176" s="79" t="s">
        <v>38</v>
      </c>
      <c r="S176" s="80" t="s">
        <v>38</v>
      </c>
      <c r="T176" s="79"/>
      <c r="U176" s="81"/>
      <c r="V176" s="585"/>
      <c r="W176" s="77" t="s">
        <v>26</v>
      </c>
      <c r="X176" s="78">
        <v>1000</v>
      </c>
      <c r="Y176" s="78">
        <v>100</v>
      </c>
      <c r="Z176" s="78">
        <v>0</v>
      </c>
      <c r="AA176" s="79" t="s">
        <v>38</v>
      </c>
      <c r="AB176" s="79" t="s">
        <v>38</v>
      </c>
      <c r="AC176" s="80" t="s">
        <v>38</v>
      </c>
      <c r="AD176" s="558"/>
      <c r="AE176" s="585"/>
      <c r="AF176" s="77" t="s">
        <v>26</v>
      </c>
      <c r="AG176" s="78"/>
      <c r="AH176" s="78"/>
      <c r="AI176" s="78"/>
      <c r="AJ176" s="79"/>
      <c r="AK176" s="79"/>
      <c r="AL176" s="80"/>
      <c r="AM176" s="180"/>
      <c r="AN176" s="179"/>
    </row>
    <row r="177" spans="1:40" x14ac:dyDescent="0.25">
      <c r="A177" s="82"/>
      <c r="B177" s="904"/>
      <c r="C177" s="77" t="s">
        <v>27</v>
      </c>
      <c r="D177" s="78">
        <v>1000</v>
      </c>
      <c r="E177" s="78">
        <f t="shared" si="12"/>
        <v>330</v>
      </c>
      <c r="F177" s="78">
        <v>0</v>
      </c>
      <c r="G177" s="79" t="s">
        <v>38</v>
      </c>
      <c r="H177" s="79" t="s">
        <v>38</v>
      </c>
      <c r="I177" s="80" t="s">
        <v>38</v>
      </c>
      <c r="J177" s="79"/>
      <c r="K177" s="81"/>
      <c r="L177" s="585"/>
      <c r="M177" s="77" t="s">
        <v>27</v>
      </c>
      <c r="N177" s="78">
        <v>1000</v>
      </c>
      <c r="O177" s="78">
        <f t="shared" si="13"/>
        <v>210</v>
      </c>
      <c r="P177" s="78">
        <v>0</v>
      </c>
      <c r="Q177" s="79" t="s">
        <v>38</v>
      </c>
      <c r="R177" s="79" t="s">
        <v>38</v>
      </c>
      <c r="S177" s="80" t="s">
        <v>38</v>
      </c>
      <c r="T177" s="79"/>
      <c r="U177" s="81"/>
      <c r="V177" s="585"/>
      <c r="W177" s="77" t="s">
        <v>27</v>
      </c>
      <c r="X177" s="78">
        <v>1000</v>
      </c>
      <c r="Y177" s="78">
        <v>90</v>
      </c>
      <c r="Z177" s="78">
        <v>0</v>
      </c>
      <c r="AA177" s="79" t="s">
        <v>38</v>
      </c>
      <c r="AB177" s="79" t="s">
        <v>38</v>
      </c>
      <c r="AC177" s="80" t="s">
        <v>38</v>
      </c>
      <c r="AD177" s="558"/>
      <c r="AE177" s="585"/>
      <c r="AF177" s="77" t="s">
        <v>27</v>
      </c>
      <c r="AG177" s="78"/>
      <c r="AH177" s="78"/>
      <c r="AI177" s="78"/>
      <c r="AJ177" s="79"/>
      <c r="AK177" s="79"/>
      <c r="AL177" s="80"/>
      <c r="AM177" s="180"/>
      <c r="AN177" s="179"/>
    </row>
    <row r="178" spans="1:40" x14ac:dyDescent="0.25">
      <c r="A178" s="82"/>
      <c r="B178" s="904"/>
      <c r="C178" s="77" t="s">
        <v>28</v>
      </c>
      <c r="D178" s="78">
        <v>1000</v>
      </c>
      <c r="E178" s="78">
        <f t="shared" si="12"/>
        <v>320</v>
      </c>
      <c r="F178" s="78">
        <v>0</v>
      </c>
      <c r="G178" s="79" t="s">
        <v>38</v>
      </c>
      <c r="H178" s="79" t="s">
        <v>38</v>
      </c>
      <c r="I178" s="80" t="s">
        <v>38</v>
      </c>
      <c r="J178" s="79"/>
      <c r="K178" s="81"/>
      <c r="L178" s="585"/>
      <c r="M178" s="77" t="s">
        <v>28</v>
      </c>
      <c r="N178" s="78">
        <v>1000</v>
      </c>
      <c r="O178" s="78">
        <f t="shared" si="13"/>
        <v>200</v>
      </c>
      <c r="P178" s="78">
        <v>0</v>
      </c>
      <c r="Q178" s="79" t="s">
        <v>38</v>
      </c>
      <c r="R178" s="79" t="s">
        <v>38</v>
      </c>
      <c r="S178" s="80" t="s">
        <v>38</v>
      </c>
      <c r="T178" s="79"/>
      <c r="U178" s="81"/>
      <c r="V178" s="585"/>
      <c r="W178" s="77" t="s">
        <v>28</v>
      </c>
      <c r="X178" s="78">
        <v>1000</v>
      </c>
      <c r="Y178" s="78">
        <v>80</v>
      </c>
      <c r="Z178" s="78">
        <v>0</v>
      </c>
      <c r="AA178" s="79" t="s">
        <v>38</v>
      </c>
      <c r="AB178" s="79" t="s">
        <v>38</v>
      </c>
      <c r="AC178" s="80" t="s">
        <v>38</v>
      </c>
      <c r="AD178" s="558"/>
      <c r="AE178" s="585"/>
      <c r="AF178" s="77" t="s">
        <v>28</v>
      </c>
      <c r="AG178" s="78"/>
      <c r="AH178" s="78"/>
      <c r="AI178" s="78"/>
      <c r="AJ178" s="79"/>
      <c r="AK178" s="79"/>
      <c r="AL178" s="80"/>
      <c r="AM178" s="180"/>
      <c r="AN178" s="179"/>
    </row>
    <row r="179" spans="1:40" x14ac:dyDescent="0.25">
      <c r="A179" s="82"/>
      <c r="B179" s="904"/>
      <c r="C179" s="77" t="s">
        <v>29</v>
      </c>
      <c r="D179" s="78">
        <v>1000</v>
      </c>
      <c r="E179" s="78">
        <f>E180+10</f>
        <v>310</v>
      </c>
      <c r="F179" s="78">
        <v>0</v>
      </c>
      <c r="G179" s="79" t="s">
        <v>38</v>
      </c>
      <c r="H179" s="79" t="s">
        <v>38</v>
      </c>
      <c r="I179" s="80" t="s">
        <v>38</v>
      </c>
      <c r="J179" s="79"/>
      <c r="K179" s="81"/>
      <c r="L179" s="585"/>
      <c r="M179" s="77" t="s">
        <v>29</v>
      </c>
      <c r="N179" s="78">
        <v>1000</v>
      </c>
      <c r="O179" s="78">
        <f>O180+10</f>
        <v>190</v>
      </c>
      <c r="P179" s="78">
        <v>0</v>
      </c>
      <c r="Q179" s="79" t="s">
        <v>38</v>
      </c>
      <c r="R179" s="79" t="s">
        <v>38</v>
      </c>
      <c r="S179" s="80" t="s">
        <v>38</v>
      </c>
      <c r="T179" s="79"/>
      <c r="U179" s="81"/>
      <c r="V179" s="585"/>
      <c r="W179" s="77" t="s">
        <v>29</v>
      </c>
      <c r="X179" s="78">
        <v>1000</v>
      </c>
      <c r="Y179" s="78">
        <v>70</v>
      </c>
      <c r="Z179" s="78">
        <v>0</v>
      </c>
      <c r="AA179" s="79" t="s">
        <v>38</v>
      </c>
      <c r="AB179" s="79" t="s">
        <v>38</v>
      </c>
      <c r="AC179" s="80" t="s">
        <v>38</v>
      </c>
      <c r="AD179" s="558"/>
      <c r="AE179" s="585"/>
      <c r="AF179" s="77" t="s">
        <v>29</v>
      </c>
      <c r="AG179" s="78"/>
      <c r="AH179" s="78"/>
      <c r="AI179" s="78"/>
      <c r="AJ179" s="79"/>
      <c r="AK179" s="79"/>
      <c r="AL179" s="80"/>
      <c r="AM179" s="180"/>
      <c r="AN179" s="179"/>
    </row>
    <row r="180" spans="1:40" x14ac:dyDescent="0.25">
      <c r="A180" s="82"/>
      <c r="B180" s="904"/>
      <c r="C180" s="83" t="s">
        <v>30</v>
      </c>
      <c r="D180" s="84">
        <v>1000</v>
      </c>
      <c r="E180" s="78">
        <f>O169+10</f>
        <v>300</v>
      </c>
      <c r="F180" s="78">
        <v>0</v>
      </c>
      <c r="G180" s="79" t="s">
        <v>38</v>
      </c>
      <c r="H180" s="79" t="s">
        <v>38</v>
      </c>
      <c r="I180" s="80" t="s">
        <v>38</v>
      </c>
      <c r="J180" s="85"/>
      <c r="K180" s="86"/>
      <c r="L180" s="586"/>
      <c r="M180" s="83" t="s">
        <v>30</v>
      </c>
      <c r="N180" s="84">
        <v>1000</v>
      </c>
      <c r="O180" s="78">
        <f>Y169+10</f>
        <v>180</v>
      </c>
      <c r="P180" s="78">
        <v>0</v>
      </c>
      <c r="Q180" s="79" t="s">
        <v>38</v>
      </c>
      <c r="R180" s="79" t="s">
        <v>38</v>
      </c>
      <c r="S180" s="80" t="s">
        <v>38</v>
      </c>
      <c r="T180" s="79"/>
      <c r="U180" s="81"/>
      <c r="V180" s="586"/>
      <c r="W180" s="83" t="s">
        <v>30</v>
      </c>
      <c r="X180" s="84">
        <v>1000</v>
      </c>
      <c r="Y180" s="78">
        <v>60</v>
      </c>
      <c r="Z180" s="78">
        <v>0</v>
      </c>
      <c r="AA180" s="79" t="s">
        <v>38</v>
      </c>
      <c r="AB180" s="79" t="s">
        <v>38</v>
      </c>
      <c r="AC180" s="80" t="s">
        <v>38</v>
      </c>
      <c r="AD180" s="558"/>
      <c r="AE180" s="586"/>
      <c r="AF180" s="83" t="s">
        <v>30</v>
      </c>
      <c r="AG180" s="84"/>
      <c r="AH180" s="78"/>
      <c r="AI180" s="78"/>
      <c r="AJ180" s="79"/>
      <c r="AK180" s="79"/>
      <c r="AL180" s="80"/>
      <c r="AM180" s="181"/>
      <c r="AN180" s="182"/>
    </row>
    <row r="181" spans="1:40" ht="21" x14ac:dyDescent="0.25">
      <c r="A181" s="88"/>
      <c r="B181" s="905"/>
      <c r="C181" s="89"/>
      <c r="D181" s="90">
        <f>SUM(D169:D180)</f>
        <v>12000</v>
      </c>
      <c r="E181" s="90">
        <f>SUM(E169:E180)</f>
        <v>4260</v>
      </c>
      <c r="F181" s="90">
        <f>SUM(F169:F180)</f>
        <v>0</v>
      </c>
      <c r="G181" s="91"/>
      <c r="H181" s="91"/>
      <c r="I181" s="92"/>
      <c r="J181" s="91"/>
      <c r="K181" s="93"/>
      <c r="L181" s="587"/>
      <c r="M181" s="89"/>
      <c r="N181" s="90">
        <f>SUM(N168:N180)</f>
        <v>24000</v>
      </c>
      <c r="O181" s="90">
        <f>SUM(O168:O180)</f>
        <v>7080</v>
      </c>
      <c r="P181" s="90">
        <f>SUM(P168:P180)</f>
        <v>0</v>
      </c>
      <c r="Q181" s="91"/>
      <c r="R181" s="91"/>
      <c r="S181" s="91"/>
      <c r="T181" s="91"/>
      <c r="U181" s="93"/>
      <c r="V181" s="587"/>
      <c r="W181" s="89"/>
      <c r="X181" s="90">
        <f>SUM(X168:X180)</f>
        <v>36000</v>
      </c>
      <c r="Y181" s="90">
        <f>SUM(Y168:Y180)</f>
        <v>8460</v>
      </c>
      <c r="Z181" s="90">
        <f>SUM(Z168:Z180)</f>
        <v>0</v>
      </c>
      <c r="AA181" s="91"/>
      <c r="AB181" s="91"/>
      <c r="AC181" s="91"/>
      <c r="AD181" s="91"/>
      <c r="AE181" s="587"/>
      <c r="AF181" s="89"/>
      <c r="AG181" s="90">
        <f>SUM(AG168:AG180)</f>
        <v>42000</v>
      </c>
      <c r="AH181" s="90">
        <f>SUM(AH168:AH180)</f>
        <v>8610</v>
      </c>
      <c r="AI181" s="90">
        <f>SUM(AI168:AI180)</f>
        <v>0</v>
      </c>
      <c r="AJ181" s="91"/>
      <c r="AK181" s="91"/>
      <c r="AL181" s="91"/>
      <c r="AM181" s="90"/>
      <c r="AN181" s="91"/>
    </row>
    <row r="182" spans="1:40" x14ac:dyDescent="0.25">
      <c r="A182" s="337"/>
      <c r="B182" s="330"/>
      <c r="C182" s="344"/>
      <c r="D182" s="345"/>
      <c r="E182" s="345"/>
      <c r="F182" s="345"/>
      <c r="G182" s="346"/>
      <c r="H182" s="346"/>
      <c r="I182" s="347"/>
      <c r="J182" s="346"/>
      <c r="K182" s="346"/>
      <c r="L182" s="588"/>
      <c r="M182" s="346"/>
      <c r="N182" s="345"/>
      <c r="O182" s="345"/>
      <c r="P182" s="345"/>
      <c r="Q182" s="346"/>
      <c r="R182" s="346"/>
      <c r="S182" s="346"/>
      <c r="T182" s="346"/>
      <c r="U182" s="346"/>
      <c r="V182" s="588"/>
      <c r="W182" s="346"/>
      <c r="X182" s="345"/>
      <c r="Y182" s="345"/>
      <c r="Z182" s="345"/>
      <c r="AA182" s="346"/>
      <c r="AB182" s="346"/>
      <c r="AC182" s="346"/>
      <c r="AD182" s="346"/>
      <c r="AE182" s="588"/>
      <c r="AF182" s="346"/>
      <c r="AG182" s="345"/>
      <c r="AH182" s="345"/>
      <c r="AI182" s="345"/>
      <c r="AJ182" s="346"/>
      <c r="AK182" s="346"/>
      <c r="AL182" s="346"/>
      <c r="AM182" s="778"/>
      <c r="AN182" s="348"/>
    </row>
    <row r="183" spans="1:40" ht="21" x14ac:dyDescent="0.25">
      <c r="A183" s="337"/>
      <c r="B183" s="331"/>
      <c r="C183" s="350"/>
      <c r="D183" s="351"/>
      <c r="E183" s="352"/>
      <c r="F183" s="353"/>
      <c r="G183" s="352"/>
      <c r="H183" s="353"/>
      <c r="I183" s="353"/>
      <c r="J183" s="353"/>
      <c r="K183" s="354"/>
      <c r="L183" s="584"/>
      <c r="M183" s="355" t="s">
        <v>42</v>
      </c>
      <c r="N183" s="356">
        <f>D196</f>
        <v>12000</v>
      </c>
      <c r="O183" s="356">
        <f>E196</f>
        <v>0</v>
      </c>
      <c r="P183" s="356">
        <f>F196</f>
        <v>12000</v>
      </c>
      <c r="Q183" s="352"/>
      <c r="R183" s="353"/>
      <c r="S183" s="353"/>
      <c r="T183" s="353"/>
      <c r="U183" s="354"/>
      <c r="V183" s="584"/>
      <c r="W183" s="355" t="s">
        <v>42</v>
      </c>
      <c r="X183" s="356">
        <f>N196</f>
        <v>23500</v>
      </c>
      <c r="Y183" s="356">
        <f>O196</f>
        <v>0</v>
      </c>
      <c r="Z183" s="356">
        <f>P196</f>
        <v>23500</v>
      </c>
      <c r="AA183" s="352"/>
      <c r="AB183" s="353"/>
      <c r="AC183" s="353"/>
      <c r="AD183" s="353"/>
      <c r="AE183" s="584"/>
      <c r="AF183" s="355" t="s">
        <v>42</v>
      </c>
      <c r="AG183" s="356">
        <f>X196</f>
        <v>35000</v>
      </c>
      <c r="AH183" s="356">
        <f>Y196</f>
        <v>0</v>
      </c>
      <c r="AI183" s="356">
        <f>Z196</f>
        <v>35000</v>
      </c>
      <c r="AJ183" s="352"/>
      <c r="AK183" s="353"/>
      <c r="AL183" s="353"/>
      <c r="AM183" s="776" t="s">
        <v>221</v>
      </c>
      <c r="AN183" s="183" t="s">
        <v>36</v>
      </c>
    </row>
    <row r="184" spans="1:40" x14ac:dyDescent="0.25">
      <c r="A184" s="368" t="s">
        <v>159</v>
      </c>
      <c r="B184" s="332">
        <v>93</v>
      </c>
      <c r="C184" s="357" t="s">
        <v>19</v>
      </c>
      <c r="D184" s="124">
        <v>1000</v>
      </c>
      <c r="E184" s="124">
        <v>0</v>
      </c>
      <c r="F184" s="124">
        <v>1000</v>
      </c>
      <c r="G184" s="125" t="s">
        <v>38</v>
      </c>
      <c r="H184" s="125">
        <v>32</v>
      </c>
      <c r="I184" s="129">
        <v>43841</v>
      </c>
      <c r="J184" s="125"/>
      <c r="K184" s="358"/>
      <c r="L184" s="585"/>
      <c r="M184" s="357" t="s">
        <v>19</v>
      </c>
      <c r="N184" s="124">
        <v>1000</v>
      </c>
      <c r="O184" s="124">
        <v>0</v>
      </c>
      <c r="P184" s="124">
        <v>11500</v>
      </c>
      <c r="Q184" s="125" t="s">
        <v>38</v>
      </c>
      <c r="R184" s="125">
        <v>729</v>
      </c>
      <c r="S184" s="129">
        <v>44218</v>
      </c>
      <c r="T184" s="125"/>
      <c r="U184" s="358"/>
      <c r="V184" s="585"/>
      <c r="W184" s="357" t="s">
        <v>19</v>
      </c>
      <c r="X184" s="124">
        <v>1000</v>
      </c>
      <c r="Y184" s="124">
        <v>0</v>
      </c>
      <c r="Z184" s="124">
        <v>11500</v>
      </c>
      <c r="AA184" s="125" t="s">
        <v>38</v>
      </c>
      <c r="AB184" s="125">
        <v>1803</v>
      </c>
      <c r="AC184" s="129">
        <v>44567</v>
      </c>
      <c r="AD184" s="426"/>
      <c r="AE184" s="585"/>
      <c r="AF184" s="357" t="s">
        <v>19</v>
      </c>
      <c r="AG184" s="124">
        <v>1000</v>
      </c>
      <c r="AH184" s="124"/>
      <c r="AI184" s="124">
        <v>3000</v>
      </c>
      <c r="AJ184" s="125" t="s">
        <v>50</v>
      </c>
      <c r="AK184" s="125">
        <v>3316</v>
      </c>
      <c r="AL184" s="129">
        <v>44939</v>
      </c>
      <c r="AM184" s="341">
        <f>AG196+AH196-AI196</f>
        <v>3030</v>
      </c>
      <c r="AN184" s="342" t="s">
        <v>979</v>
      </c>
    </row>
    <row r="185" spans="1:40" ht="21" customHeight="1" x14ac:dyDescent="0.25">
      <c r="A185" s="369"/>
      <c r="B185" s="877" t="s">
        <v>296</v>
      </c>
      <c r="C185" s="357" t="s">
        <v>20</v>
      </c>
      <c r="D185" s="124">
        <v>1000</v>
      </c>
      <c r="E185" s="124">
        <v>0</v>
      </c>
      <c r="F185" s="124">
        <v>1000</v>
      </c>
      <c r="G185" s="125" t="s">
        <v>38</v>
      </c>
      <c r="H185" s="125">
        <v>55</v>
      </c>
      <c r="I185" s="129">
        <v>43867</v>
      </c>
      <c r="J185" s="125"/>
      <c r="K185" s="358"/>
      <c r="L185" s="585"/>
      <c r="M185" s="357" t="s">
        <v>20</v>
      </c>
      <c r="N185" s="124">
        <v>1000</v>
      </c>
      <c r="O185" s="124">
        <v>0</v>
      </c>
      <c r="P185" s="124">
        <v>0</v>
      </c>
      <c r="Q185" s="125" t="s">
        <v>38</v>
      </c>
      <c r="R185" s="125" t="s">
        <v>38</v>
      </c>
      <c r="S185" s="129" t="s">
        <v>38</v>
      </c>
      <c r="T185" s="125"/>
      <c r="U185" s="358"/>
      <c r="V185" s="585"/>
      <c r="W185" s="357" t="s">
        <v>20</v>
      </c>
      <c r="X185" s="124">
        <v>1000</v>
      </c>
      <c r="Y185" s="124">
        <v>0</v>
      </c>
      <c r="Z185" s="124">
        <v>0</v>
      </c>
      <c r="AA185" s="125" t="s">
        <v>38</v>
      </c>
      <c r="AB185" s="125" t="s">
        <v>38</v>
      </c>
      <c r="AC185" s="129" t="s">
        <v>38</v>
      </c>
      <c r="AD185" s="629"/>
      <c r="AE185" s="585"/>
      <c r="AF185" s="357" t="s">
        <v>20</v>
      </c>
      <c r="AG185" s="124">
        <v>1000</v>
      </c>
      <c r="AH185" s="124"/>
      <c r="AI185" s="124"/>
      <c r="AJ185" s="125"/>
      <c r="AK185" s="125"/>
      <c r="AL185" s="129"/>
      <c r="AM185" s="336"/>
      <c r="AN185" s="335"/>
    </row>
    <row r="186" spans="1:40" x14ac:dyDescent="0.25">
      <c r="A186" s="369"/>
      <c r="B186" s="877"/>
      <c r="C186" s="357" t="s">
        <v>21</v>
      </c>
      <c r="D186" s="124">
        <v>1000</v>
      </c>
      <c r="E186" s="124">
        <v>0</v>
      </c>
      <c r="F186" s="124">
        <v>1000</v>
      </c>
      <c r="G186" s="125" t="s">
        <v>38</v>
      </c>
      <c r="H186" s="125">
        <v>112</v>
      </c>
      <c r="I186" s="129">
        <v>43893</v>
      </c>
      <c r="J186" s="125"/>
      <c r="K186" s="358"/>
      <c r="L186" s="585"/>
      <c r="M186" s="357" t="s">
        <v>21</v>
      </c>
      <c r="N186" s="124">
        <v>1000</v>
      </c>
      <c r="O186" s="124">
        <v>0</v>
      </c>
      <c r="P186" s="124">
        <v>0</v>
      </c>
      <c r="Q186" s="125" t="s">
        <v>38</v>
      </c>
      <c r="R186" s="125" t="s">
        <v>38</v>
      </c>
      <c r="S186" s="129" t="s">
        <v>38</v>
      </c>
      <c r="T186" s="125"/>
      <c r="U186" s="358"/>
      <c r="V186" s="585"/>
      <c r="W186" s="357" t="s">
        <v>21</v>
      </c>
      <c r="X186" s="124">
        <v>1000</v>
      </c>
      <c r="Y186" s="124">
        <v>0</v>
      </c>
      <c r="Z186" s="124">
        <v>0</v>
      </c>
      <c r="AA186" s="125" t="s">
        <v>38</v>
      </c>
      <c r="AB186" s="125" t="s">
        <v>38</v>
      </c>
      <c r="AC186" s="129" t="s">
        <v>38</v>
      </c>
      <c r="AD186" s="629"/>
      <c r="AE186" s="585"/>
      <c r="AF186" s="357" t="s">
        <v>21</v>
      </c>
      <c r="AG186" s="124">
        <v>1000</v>
      </c>
      <c r="AH186" s="124"/>
      <c r="AI186" s="124"/>
      <c r="AJ186" s="125"/>
      <c r="AK186" s="125"/>
      <c r="AL186" s="129"/>
      <c r="AM186" s="336"/>
      <c r="AN186" s="335"/>
    </row>
    <row r="187" spans="1:40" x14ac:dyDescent="0.25">
      <c r="A187" s="369"/>
      <c r="B187" s="877"/>
      <c r="C187" s="357" t="s">
        <v>22</v>
      </c>
      <c r="D187" s="124">
        <v>1000</v>
      </c>
      <c r="E187" s="124">
        <v>0</v>
      </c>
      <c r="F187" s="124">
        <v>1000</v>
      </c>
      <c r="G187" s="125" t="s">
        <v>38</v>
      </c>
      <c r="H187" s="125">
        <v>183</v>
      </c>
      <c r="I187" s="129">
        <v>43941</v>
      </c>
      <c r="J187" s="125"/>
      <c r="K187" s="358"/>
      <c r="L187" s="585"/>
      <c r="M187" s="357" t="s">
        <v>22</v>
      </c>
      <c r="N187" s="124">
        <v>1000</v>
      </c>
      <c r="O187" s="124">
        <v>0</v>
      </c>
      <c r="P187" s="124">
        <v>0</v>
      </c>
      <c r="Q187" s="125" t="s">
        <v>38</v>
      </c>
      <c r="R187" s="125" t="s">
        <v>38</v>
      </c>
      <c r="S187" s="129" t="s">
        <v>38</v>
      </c>
      <c r="T187" s="125"/>
      <c r="U187" s="358"/>
      <c r="V187" s="585"/>
      <c r="W187" s="357" t="s">
        <v>22</v>
      </c>
      <c r="X187" s="124">
        <v>1000</v>
      </c>
      <c r="Y187" s="124">
        <v>0</v>
      </c>
      <c r="Z187" s="124">
        <v>0</v>
      </c>
      <c r="AA187" s="125" t="s">
        <v>38</v>
      </c>
      <c r="AB187" s="125" t="s">
        <v>38</v>
      </c>
      <c r="AC187" s="129" t="s">
        <v>38</v>
      </c>
      <c r="AD187" s="629"/>
      <c r="AE187" s="585"/>
      <c r="AF187" s="357" t="s">
        <v>22</v>
      </c>
      <c r="AG187" s="124">
        <v>1000</v>
      </c>
      <c r="AH187" s="124"/>
      <c r="AI187" s="124">
        <v>3000</v>
      </c>
      <c r="AJ187" s="125" t="s">
        <v>50</v>
      </c>
      <c r="AK187" s="125">
        <v>3632</v>
      </c>
      <c r="AL187" s="129">
        <v>45026</v>
      </c>
      <c r="AM187" s="336"/>
      <c r="AN187" s="335"/>
    </row>
    <row r="188" spans="1:40" x14ac:dyDescent="0.25">
      <c r="A188" s="369"/>
      <c r="B188" s="877"/>
      <c r="C188" s="357" t="s">
        <v>23</v>
      </c>
      <c r="D188" s="124">
        <v>1000</v>
      </c>
      <c r="E188" s="124">
        <v>0</v>
      </c>
      <c r="F188" s="276">
        <v>1000</v>
      </c>
      <c r="G188" s="125" t="s">
        <v>38</v>
      </c>
      <c r="H188" s="125" t="s">
        <v>38</v>
      </c>
      <c r="I188" s="129" t="s">
        <v>38</v>
      </c>
      <c r="J188" s="125"/>
      <c r="K188" s="358"/>
      <c r="L188" s="585"/>
      <c r="M188" s="357" t="s">
        <v>23</v>
      </c>
      <c r="N188" s="124">
        <v>1000</v>
      </c>
      <c r="O188" s="124">
        <v>0</v>
      </c>
      <c r="P188" s="124">
        <v>0</v>
      </c>
      <c r="Q188" s="125" t="s">
        <v>38</v>
      </c>
      <c r="R188" s="125" t="s">
        <v>38</v>
      </c>
      <c r="S188" s="129" t="s">
        <v>38</v>
      </c>
      <c r="T188" s="125"/>
      <c r="U188" s="358"/>
      <c r="V188" s="585"/>
      <c r="W188" s="357" t="s">
        <v>23</v>
      </c>
      <c r="X188" s="124">
        <v>1000</v>
      </c>
      <c r="Y188" s="124">
        <v>0</v>
      </c>
      <c r="Z188" s="124">
        <v>0</v>
      </c>
      <c r="AA188" s="125" t="s">
        <v>38</v>
      </c>
      <c r="AB188" s="125" t="s">
        <v>38</v>
      </c>
      <c r="AC188" s="129" t="s">
        <v>38</v>
      </c>
      <c r="AD188" s="629"/>
      <c r="AE188" s="585"/>
      <c r="AF188" s="357" t="s">
        <v>23</v>
      </c>
      <c r="AG188" s="124">
        <v>1000</v>
      </c>
      <c r="AH188" s="124"/>
      <c r="AI188" s="124"/>
      <c r="AJ188" s="125"/>
      <c r="AK188" s="125"/>
      <c r="AL188" s="129"/>
      <c r="AM188" s="336">
        <v>3000</v>
      </c>
      <c r="AN188" s="335" t="s">
        <v>1048</v>
      </c>
    </row>
    <row r="189" spans="1:40" x14ac:dyDescent="0.25">
      <c r="A189" s="369"/>
      <c r="B189" s="877"/>
      <c r="C189" s="357" t="s">
        <v>24</v>
      </c>
      <c r="D189" s="124">
        <v>1000</v>
      </c>
      <c r="E189" s="124">
        <v>0</v>
      </c>
      <c r="F189" s="276">
        <v>1000</v>
      </c>
      <c r="G189" s="125" t="s">
        <v>38</v>
      </c>
      <c r="H189" s="125" t="s">
        <v>38</v>
      </c>
      <c r="I189" s="129" t="s">
        <v>38</v>
      </c>
      <c r="J189" s="125"/>
      <c r="K189" s="358"/>
      <c r="L189" s="585"/>
      <c r="M189" s="357" t="s">
        <v>24</v>
      </c>
      <c r="N189" s="124">
        <v>1000</v>
      </c>
      <c r="O189" s="124">
        <v>0</v>
      </c>
      <c r="P189" s="124">
        <v>0</v>
      </c>
      <c r="Q189" s="125" t="s">
        <v>38</v>
      </c>
      <c r="R189" s="125" t="s">
        <v>38</v>
      </c>
      <c r="S189" s="129" t="s">
        <v>38</v>
      </c>
      <c r="T189" s="125"/>
      <c r="U189" s="358"/>
      <c r="V189" s="585"/>
      <c r="W189" s="357" t="s">
        <v>24</v>
      </c>
      <c r="X189" s="124">
        <v>1000</v>
      </c>
      <c r="Y189" s="124">
        <v>0</v>
      </c>
      <c r="Z189" s="124">
        <v>0</v>
      </c>
      <c r="AA189" s="125" t="s">
        <v>38</v>
      </c>
      <c r="AB189" s="125" t="s">
        <v>38</v>
      </c>
      <c r="AC189" s="129" t="s">
        <v>38</v>
      </c>
      <c r="AD189" s="629"/>
      <c r="AE189" s="585"/>
      <c r="AF189" s="357" t="s">
        <v>24</v>
      </c>
      <c r="AG189" s="124">
        <v>1000</v>
      </c>
      <c r="AH189" s="124"/>
      <c r="AI189" s="124"/>
      <c r="AJ189" s="125"/>
      <c r="AK189" s="125"/>
      <c r="AL189" s="129"/>
      <c r="AM189" s="336">
        <v>30</v>
      </c>
      <c r="AN189" s="335" t="s">
        <v>1033</v>
      </c>
    </row>
    <row r="190" spans="1:40" x14ac:dyDescent="0.25">
      <c r="A190" s="369"/>
      <c r="B190" s="877"/>
      <c r="C190" s="357" t="s">
        <v>25</v>
      </c>
      <c r="D190" s="124">
        <v>1000</v>
      </c>
      <c r="E190" s="124">
        <v>0</v>
      </c>
      <c r="F190" s="124">
        <v>3000</v>
      </c>
      <c r="G190" s="125" t="s">
        <v>38</v>
      </c>
      <c r="H190" s="125">
        <v>319</v>
      </c>
      <c r="I190" s="129">
        <v>44020</v>
      </c>
      <c r="J190" s="125"/>
      <c r="K190" s="358"/>
      <c r="L190" s="585"/>
      <c r="M190" s="357" t="s">
        <v>25</v>
      </c>
      <c r="N190" s="124">
        <v>1000</v>
      </c>
      <c r="O190" s="124">
        <v>0</v>
      </c>
      <c r="P190" s="124">
        <v>0</v>
      </c>
      <c r="Q190" s="125" t="s">
        <v>38</v>
      </c>
      <c r="R190" s="125" t="s">
        <v>38</v>
      </c>
      <c r="S190" s="129" t="s">
        <v>38</v>
      </c>
      <c r="T190" s="125"/>
      <c r="U190" s="358"/>
      <c r="V190" s="585"/>
      <c r="W190" s="357" t="s">
        <v>25</v>
      </c>
      <c r="X190" s="124">
        <v>1000</v>
      </c>
      <c r="Y190" s="124">
        <v>0</v>
      </c>
      <c r="Z190" s="124">
        <v>0</v>
      </c>
      <c r="AA190" s="125" t="s">
        <v>38</v>
      </c>
      <c r="AB190" s="125" t="s">
        <v>38</v>
      </c>
      <c r="AC190" s="129" t="s">
        <v>38</v>
      </c>
      <c r="AD190" s="629"/>
      <c r="AE190" s="585"/>
      <c r="AF190" s="357" t="s">
        <v>25</v>
      </c>
      <c r="AG190" s="124">
        <v>1000</v>
      </c>
      <c r="AH190" s="124">
        <v>20</v>
      </c>
      <c r="AI190" s="124"/>
      <c r="AJ190" s="125"/>
      <c r="AK190" s="125"/>
      <c r="AL190" s="129"/>
      <c r="AM190" s="336"/>
      <c r="AN190" s="335"/>
    </row>
    <row r="191" spans="1:40" x14ac:dyDescent="0.25">
      <c r="A191" s="369"/>
      <c r="B191" s="877"/>
      <c r="C191" s="357" t="s">
        <v>26</v>
      </c>
      <c r="D191" s="124">
        <v>1000</v>
      </c>
      <c r="E191" s="124">
        <v>0</v>
      </c>
      <c r="F191" s="124">
        <v>0</v>
      </c>
      <c r="G191" s="125" t="s">
        <v>38</v>
      </c>
      <c r="H191" s="125" t="s">
        <v>38</v>
      </c>
      <c r="I191" s="129" t="s">
        <v>38</v>
      </c>
      <c r="J191" s="125"/>
      <c r="K191" s="358"/>
      <c r="L191" s="585"/>
      <c r="M191" s="357" t="s">
        <v>26</v>
      </c>
      <c r="N191" s="124">
        <v>1000</v>
      </c>
      <c r="O191" s="124">
        <v>0</v>
      </c>
      <c r="P191" s="124">
        <v>0</v>
      </c>
      <c r="Q191" s="125" t="s">
        <v>38</v>
      </c>
      <c r="R191" s="125" t="s">
        <v>38</v>
      </c>
      <c r="S191" s="129" t="s">
        <v>38</v>
      </c>
      <c r="T191" s="125"/>
      <c r="U191" s="358"/>
      <c r="V191" s="585"/>
      <c r="W191" s="357" t="s">
        <v>26</v>
      </c>
      <c r="X191" s="124">
        <v>1000</v>
      </c>
      <c r="Y191" s="124">
        <v>0</v>
      </c>
      <c r="Z191" s="124">
        <v>0</v>
      </c>
      <c r="AA191" s="125" t="s">
        <v>38</v>
      </c>
      <c r="AB191" s="125" t="s">
        <v>38</v>
      </c>
      <c r="AC191" s="129" t="s">
        <v>38</v>
      </c>
      <c r="AD191" s="629"/>
      <c r="AE191" s="585"/>
      <c r="AF191" s="357" t="s">
        <v>26</v>
      </c>
      <c r="AG191" s="124">
        <v>1000</v>
      </c>
      <c r="AH191" s="124">
        <v>10</v>
      </c>
      <c r="AI191" s="124"/>
      <c r="AJ191" s="125"/>
      <c r="AK191" s="125"/>
      <c r="AL191" s="129"/>
      <c r="AM191" s="336"/>
      <c r="AN191" s="335"/>
    </row>
    <row r="192" spans="1:40" x14ac:dyDescent="0.25">
      <c r="A192" s="369"/>
      <c r="B192" s="877"/>
      <c r="C192" s="357" t="s">
        <v>27</v>
      </c>
      <c r="D192" s="124">
        <v>1000</v>
      </c>
      <c r="E192" s="124">
        <v>0</v>
      </c>
      <c r="F192" s="124">
        <v>0</v>
      </c>
      <c r="G192" s="125" t="s">
        <v>38</v>
      </c>
      <c r="H192" s="125" t="s">
        <v>38</v>
      </c>
      <c r="I192" s="129" t="s">
        <v>38</v>
      </c>
      <c r="J192" s="125"/>
      <c r="K192" s="358"/>
      <c r="L192" s="585"/>
      <c r="M192" s="357" t="s">
        <v>27</v>
      </c>
      <c r="N192" s="124">
        <v>1000</v>
      </c>
      <c r="O192" s="124">
        <v>0</v>
      </c>
      <c r="P192" s="124">
        <v>0</v>
      </c>
      <c r="Q192" s="125" t="s">
        <v>38</v>
      </c>
      <c r="R192" s="125" t="s">
        <v>38</v>
      </c>
      <c r="S192" s="129" t="s">
        <v>38</v>
      </c>
      <c r="T192" s="125"/>
      <c r="U192" s="358"/>
      <c r="V192" s="585"/>
      <c r="W192" s="357" t="s">
        <v>27</v>
      </c>
      <c r="X192" s="124">
        <v>1000</v>
      </c>
      <c r="Y192" s="124">
        <v>0</v>
      </c>
      <c r="Z192" s="124">
        <v>0</v>
      </c>
      <c r="AA192" s="125" t="s">
        <v>38</v>
      </c>
      <c r="AB192" s="125" t="s">
        <v>38</v>
      </c>
      <c r="AC192" s="129" t="s">
        <v>38</v>
      </c>
      <c r="AD192" s="629"/>
      <c r="AE192" s="585"/>
      <c r="AF192" s="357" t="s">
        <v>27</v>
      </c>
      <c r="AG192" s="124">
        <v>1000</v>
      </c>
      <c r="AH192" s="124"/>
      <c r="AI192" s="124"/>
      <c r="AJ192" s="125"/>
      <c r="AK192" s="125"/>
      <c r="AL192" s="129"/>
      <c r="AM192" s="336"/>
      <c r="AN192" s="335"/>
    </row>
    <row r="193" spans="1:40" x14ac:dyDescent="0.25">
      <c r="A193" s="369"/>
      <c r="B193" s="877"/>
      <c r="C193" s="357" t="s">
        <v>28</v>
      </c>
      <c r="D193" s="124">
        <v>1000</v>
      </c>
      <c r="E193" s="124">
        <v>0</v>
      </c>
      <c r="F193" s="124">
        <v>1000</v>
      </c>
      <c r="G193" s="125" t="s">
        <v>38</v>
      </c>
      <c r="H193" s="125">
        <v>502</v>
      </c>
      <c r="I193" s="129">
        <v>44106</v>
      </c>
      <c r="J193" s="125"/>
      <c r="K193" s="358"/>
      <c r="L193" s="585"/>
      <c r="M193" s="357" t="s">
        <v>28</v>
      </c>
      <c r="N193" s="124">
        <v>1000</v>
      </c>
      <c r="O193" s="124">
        <v>0</v>
      </c>
      <c r="P193" s="124">
        <v>0</v>
      </c>
      <c r="Q193" s="125" t="s">
        <v>38</v>
      </c>
      <c r="R193" s="125" t="s">
        <v>38</v>
      </c>
      <c r="S193" s="129" t="s">
        <v>38</v>
      </c>
      <c r="T193" s="125"/>
      <c r="U193" s="358"/>
      <c r="V193" s="585"/>
      <c r="W193" s="357" t="s">
        <v>28</v>
      </c>
      <c r="X193" s="124">
        <v>1000</v>
      </c>
      <c r="Y193" s="124">
        <v>0</v>
      </c>
      <c r="Z193" s="124">
        <v>0</v>
      </c>
      <c r="AA193" s="125" t="s">
        <v>38</v>
      </c>
      <c r="AB193" s="125" t="s">
        <v>38</v>
      </c>
      <c r="AC193" s="129" t="s">
        <v>38</v>
      </c>
      <c r="AD193" s="629"/>
      <c r="AE193" s="585"/>
      <c r="AF193" s="357" t="s">
        <v>28</v>
      </c>
      <c r="AG193" s="124"/>
      <c r="AH193" s="124"/>
      <c r="AI193" s="124"/>
      <c r="AJ193" s="125"/>
      <c r="AK193" s="125"/>
      <c r="AL193" s="129"/>
      <c r="AM193" s="336"/>
      <c r="AN193" s="335"/>
    </row>
    <row r="194" spans="1:40" x14ac:dyDescent="0.25">
      <c r="A194" s="369"/>
      <c r="B194" s="877"/>
      <c r="C194" s="357" t="s">
        <v>29</v>
      </c>
      <c r="D194" s="124">
        <v>1000</v>
      </c>
      <c r="E194" s="124">
        <v>0</v>
      </c>
      <c r="F194" s="124">
        <v>2000</v>
      </c>
      <c r="G194" s="125" t="s">
        <v>38</v>
      </c>
      <c r="H194" s="125">
        <v>579</v>
      </c>
      <c r="I194" s="129">
        <v>44139</v>
      </c>
      <c r="J194" s="125"/>
      <c r="K194" s="358"/>
      <c r="L194" s="585"/>
      <c r="M194" s="357" t="s">
        <v>29</v>
      </c>
      <c r="N194" s="124">
        <v>1000</v>
      </c>
      <c r="O194" s="124">
        <v>0</v>
      </c>
      <c r="P194" s="124">
        <v>0</v>
      </c>
      <c r="Q194" s="125" t="s">
        <v>38</v>
      </c>
      <c r="R194" s="125" t="s">
        <v>38</v>
      </c>
      <c r="S194" s="129" t="s">
        <v>38</v>
      </c>
      <c r="T194" s="125"/>
      <c r="U194" s="358"/>
      <c r="V194" s="585"/>
      <c r="W194" s="357" t="s">
        <v>29</v>
      </c>
      <c r="X194" s="124">
        <v>1000</v>
      </c>
      <c r="Y194" s="124">
        <v>0</v>
      </c>
      <c r="Z194" s="124">
        <v>0</v>
      </c>
      <c r="AA194" s="125" t="s">
        <v>38</v>
      </c>
      <c r="AB194" s="125" t="s">
        <v>38</v>
      </c>
      <c r="AC194" s="129" t="s">
        <v>38</v>
      </c>
      <c r="AD194" s="629"/>
      <c r="AE194" s="585"/>
      <c r="AF194" s="357" t="s">
        <v>29</v>
      </c>
      <c r="AG194" s="124"/>
      <c r="AH194" s="124"/>
      <c r="AI194" s="124"/>
      <c r="AJ194" s="125"/>
      <c r="AK194" s="125"/>
      <c r="AL194" s="129"/>
      <c r="AM194" s="336"/>
      <c r="AN194" s="335"/>
    </row>
    <row r="195" spans="1:40" x14ac:dyDescent="0.25">
      <c r="A195" s="369"/>
      <c r="B195" s="877"/>
      <c r="C195" s="360" t="s">
        <v>30</v>
      </c>
      <c r="D195" s="278">
        <v>1000</v>
      </c>
      <c r="E195" s="124">
        <v>0</v>
      </c>
      <c r="F195" s="124">
        <v>0</v>
      </c>
      <c r="G195" s="125" t="s">
        <v>38</v>
      </c>
      <c r="H195" s="125" t="s">
        <v>38</v>
      </c>
      <c r="I195" s="129" t="s">
        <v>38</v>
      </c>
      <c r="J195" s="361"/>
      <c r="K195" s="362"/>
      <c r="L195" s="586"/>
      <c r="M195" s="360" t="s">
        <v>30</v>
      </c>
      <c r="N195" s="417">
        <v>500</v>
      </c>
      <c r="O195" s="124">
        <v>0</v>
      </c>
      <c r="P195" s="124">
        <v>0</v>
      </c>
      <c r="Q195" s="125" t="s">
        <v>38</v>
      </c>
      <c r="R195" s="125" t="s">
        <v>38</v>
      </c>
      <c r="S195" s="129" t="s">
        <v>38</v>
      </c>
      <c r="T195" s="125"/>
      <c r="U195" s="358"/>
      <c r="V195" s="586"/>
      <c r="W195" s="360" t="s">
        <v>30</v>
      </c>
      <c r="X195" s="276">
        <v>500</v>
      </c>
      <c r="Y195" s="124">
        <v>0</v>
      </c>
      <c r="Z195" s="124">
        <v>0</v>
      </c>
      <c r="AA195" s="125" t="s">
        <v>38</v>
      </c>
      <c r="AB195" s="125" t="s">
        <v>38</v>
      </c>
      <c r="AC195" s="129" t="s">
        <v>38</v>
      </c>
      <c r="AD195" s="629"/>
      <c r="AE195" s="586"/>
      <c r="AF195" s="360" t="s">
        <v>30</v>
      </c>
      <c r="AG195" s="276"/>
      <c r="AH195" s="124"/>
      <c r="AI195" s="124"/>
      <c r="AJ195" s="125"/>
      <c r="AK195" s="125"/>
      <c r="AL195" s="129"/>
      <c r="AM195" s="338"/>
      <c r="AN195" s="339"/>
    </row>
    <row r="196" spans="1:40" ht="21" x14ac:dyDescent="0.25">
      <c r="A196" s="370"/>
      <c r="B196" s="878"/>
      <c r="C196" s="364"/>
      <c r="D196" s="365">
        <f>SUM(D184:D195)</f>
        <v>12000</v>
      </c>
      <c r="E196" s="365">
        <f>SUM(E184:E195)</f>
        <v>0</v>
      </c>
      <c r="F196" s="365">
        <f>SUM(F184:F195)</f>
        <v>12000</v>
      </c>
      <c r="G196" s="340"/>
      <c r="H196" s="340"/>
      <c r="I196" s="366"/>
      <c r="J196" s="340"/>
      <c r="K196" s="367"/>
      <c r="L196" s="587"/>
      <c r="M196" s="364"/>
      <c r="N196" s="365">
        <f>SUM(N183:N195)</f>
        <v>23500</v>
      </c>
      <c r="O196" s="365">
        <f>SUM(O183:O195)</f>
        <v>0</v>
      </c>
      <c r="P196" s="365">
        <f>SUM(P183:P195)</f>
        <v>23500</v>
      </c>
      <c r="Q196" s="340"/>
      <c r="R196" s="340"/>
      <c r="S196" s="340"/>
      <c r="T196" s="340"/>
      <c r="U196" s="367"/>
      <c r="V196" s="587"/>
      <c r="W196" s="364"/>
      <c r="X196" s="365">
        <f>SUM(X183:X195)</f>
        <v>35000</v>
      </c>
      <c r="Y196" s="365">
        <f>SUM(Y183:Y195)</f>
        <v>0</v>
      </c>
      <c r="Z196" s="365">
        <f>SUM(Z183:Z195)</f>
        <v>35000</v>
      </c>
      <c r="AA196" s="340"/>
      <c r="AB196" s="340"/>
      <c r="AC196" s="340"/>
      <c r="AD196" s="340"/>
      <c r="AE196" s="587"/>
      <c r="AF196" s="364"/>
      <c r="AG196" s="365">
        <f>SUM(AG183:AG195)</f>
        <v>44000</v>
      </c>
      <c r="AH196" s="365">
        <f>SUM(AH183:AH195)</f>
        <v>30</v>
      </c>
      <c r="AI196" s="365">
        <f>SUM(AI183:AI195)</f>
        <v>41000</v>
      </c>
      <c r="AJ196" s="340"/>
      <c r="AK196" s="340"/>
      <c r="AL196" s="340"/>
      <c r="AM196" s="365"/>
      <c r="AN196" s="340"/>
    </row>
    <row r="197" spans="1:40" x14ac:dyDescent="0.25">
      <c r="B197" s="106"/>
      <c r="C197" s="65"/>
      <c r="D197" s="66"/>
      <c r="E197" s="66"/>
      <c r="F197" s="66"/>
      <c r="G197" s="67"/>
      <c r="H197" s="67"/>
      <c r="I197" s="68"/>
      <c r="J197" s="67"/>
      <c r="K197" s="67"/>
      <c r="L197" s="588"/>
      <c r="M197" s="67"/>
      <c r="N197" s="66"/>
      <c r="O197" s="66"/>
      <c r="P197" s="66"/>
      <c r="Q197" s="67"/>
      <c r="R197" s="67"/>
      <c r="S197" s="67"/>
      <c r="T197" s="67"/>
      <c r="U197" s="67"/>
      <c r="V197" s="588"/>
      <c r="W197" s="67"/>
      <c r="X197" s="66"/>
      <c r="Y197" s="66"/>
      <c r="Z197" s="66"/>
      <c r="AA197" s="67"/>
      <c r="AB197" s="67"/>
      <c r="AC197" s="67"/>
      <c r="AD197" s="67"/>
      <c r="AE197" s="588"/>
      <c r="AF197" s="67"/>
      <c r="AG197" s="66"/>
      <c r="AH197" s="66"/>
      <c r="AI197" s="66"/>
      <c r="AJ197" s="67"/>
      <c r="AK197" s="67"/>
      <c r="AL197" s="67"/>
      <c r="AM197" s="777"/>
      <c r="AN197" s="123"/>
    </row>
    <row r="198" spans="1:40" ht="21" x14ac:dyDescent="0.25">
      <c r="B198" s="107"/>
      <c r="C198" s="70"/>
      <c r="D198" s="71"/>
      <c r="E198" s="72"/>
      <c r="F198" s="73"/>
      <c r="G198" s="72"/>
      <c r="H198" s="73"/>
      <c r="I198" s="73"/>
      <c r="J198" s="73"/>
      <c r="K198" s="74"/>
      <c r="L198" s="584"/>
      <c r="M198" s="75" t="s">
        <v>42</v>
      </c>
      <c r="N198" s="76">
        <f>D211</f>
        <v>4000</v>
      </c>
      <c r="O198" s="76">
        <f>E211</f>
        <v>1260</v>
      </c>
      <c r="P198" s="76">
        <f>F211</f>
        <v>0</v>
      </c>
      <c r="Q198" s="72"/>
      <c r="R198" s="73"/>
      <c r="S198" s="73"/>
      <c r="T198" s="73"/>
      <c r="U198" s="74"/>
      <c r="V198" s="584"/>
      <c r="W198" s="75" t="s">
        <v>42</v>
      </c>
      <c r="X198" s="76">
        <f>N211</f>
        <v>16000</v>
      </c>
      <c r="Y198" s="76">
        <f>O211</f>
        <v>4080</v>
      </c>
      <c r="Z198" s="76">
        <f>P211</f>
        <v>0</v>
      </c>
      <c r="AA198" s="72"/>
      <c r="AB198" s="73"/>
      <c r="AC198" s="73"/>
      <c r="AD198" s="73"/>
      <c r="AE198" s="584"/>
      <c r="AF198" s="75" t="s">
        <v>42</v>
      </c>
      <c r="AG198" s="76">
        <f>X211</f>
        <v>28000</v>
      </c>
      <c r="AH198" s="76">
        <f>Y211</f>
        <v>5460</v>
      </c>
      <c r="AI198" s="76">
        <f>Z211</f>
        <v>0</v>
      </c>
      <c r="AJ198" s="72"/>
      <c r="AK198" s="73"/>
      <c r="AL198" s="73"/>
      <c r="AM198" s="776" t="s">
        <v>221</v>
      </c>
      <c r="AN198" s="183" t="s">
        <v>36</v>
      </c>
    </row>
    <row r="199" spans="1:40" x14ac:dyDescent="0.25">
      <c r="A199" s="97" t="s">
        <v>159</v>
      </c>
      <c r="B199" s="105">
        <v>94</v>
      </c>
      <c r="C199" s="77" t="s">
        <v>19</v>
      </c>
      <c r="D199" s="78"/>
      <c r="E199" s="78"/>
      <c r="F199" s="78">
        <v>0</v>
      </c>
      <c r="G199" s="79" t="s">
        <v>38</v>
      </c>
      <c r="H199" s="79" t="s">
        <v>38</v>
      </c>
      <c r="I199" s="80" t="s">
        <v>38</v>
      </c>
      <c r="J199" s="79"/>
      <c r="K199" s="81"/>
      <c r="L199" s="585"/>
      <c r="M199" s="77" t="s">
        <v>19</v>
      </c>
      <c r="N199" s="78">
        <v>1000</v>
      </c>
      <c r="O199" s="78">
        <f t="shared" ref="O199:O208" si="15">O200+10</f>
        <v>290</v>
      </c>
      <c r="P199" s="78">
        <v>0</v>
      </c>
      <c r="Q199" s="79" t="s">
        <v>38</v>
      </c>
      <c r="R199" s="79" t="s">
        <v>38</v>
      </c>
      <c r="S199" s="80" t="s">
        <v>38</v>
      </c>
      <c r="T199" s="79"/>
      <c r="U199" s="81"/>
      <c r="V199" s="585"/>
      <c r="W199" s="77" t="s">
        <v>19</v>
      </c>
      <c r="X199" s="78">
        <v>1000</v>
      </c>
      <c r="Y199" s="78">
        <f t="shared" ref="Y199:Y204" si="16">Y200+10</f>
        <v>170</v>
      </c>
      <c r="Z199" s="78">
        <v>0</v>
      </c>
      <c r="AA199" s="79" t="s">
        <v>38</v>
      </c>
      <c r="AB199" s="79" t="s">
        <v>38</v>
      </c>
      <c r="AC199" s="80" t="s">
        <v>38</v>
      </c>
      <c r="AD199" s="651"/>
      <c r="AE199" s="585"/>
      <c r="AF199" s="77" t="s">
        <v>19</v>
      </c>
      <c r="AG199" s="78">
        <v>1000</v>
      </c>
      <c r="AH199" s="78">
        <v>50</v>
      </c>
      <c r="AI199" s="78"/>
      <c r="AJ199" s="79"/>
      <c r="AK199" s="79"/>
      <c r="AL199" s="80"/>
      <c r="AM199" s="207">
        <f>AG211+AH211-AI211</f>
        <v>0</v>
      </c>
      <c r="AN199" s="813" t="s">
        <v>979</v>
      </c>
    </row>
    <row r="200" spans="1:40" ht="21" customHeight="1" x14ac:dyDescent="0.25">
      <c r="A200" s="82"/>
      <c r="B200" s="904" t="s">
        <v>161</v>
      </c>
      <c r="C200" s="77" t="s">
        <v>20</v>
      </c>
      <c r="D200" s="78"/>
      <c r="E200" s="78"/>
      <c r="F200" s="78">
        <v>0</v>
      </c>
      <c r="G200" s="79" t="s">
        <v>38</v>
      </c>
      <c r="H200" s="79" t="s">
        <v>38</v>
      </c>
      <c r="I200" s="80" t="s">
        <v>38</v>
      </c>
      <c r="J200" s="79"/>
      <c r="K200" s="81"/>
      <c r="L200" s="585"/>
      <c r="M200" s="77" t="s">
        <v>20</v>
      </c>
      <c r="N200" s="78">
        <v>1000</v>
      </c>
      <c r="O200" s="78">
        <f t="shared" si="15"/>
        <v>280</v>
      </c>
      <c r="P200" s="78">
        <v>0</v>
      </c>
      <c r="Q200" s="79" t="s">
        <v>38</v>
      </c>
      <c r="R200" s="79" t="s">
        <v>38</v>
      </c>
      <c r="S200" s="80" t="s">
        <v>38</v>
      </c>
      <c r="T200" s="79"/>
      <c r="U200" s="81"/>
      <c r="V200" s="585"/>
      <c r="W200" s="77" t="s">
        <v>20</v>
      </c>
      <c r="X200" s="78">
        <v>1000</v>
      </c>
      <c r="Y200" s="78">
        <f t="shared" si="16"/>
        <v>160</v>
      </c>
      <c r="Z200" s="78">
        <v>0</v>
      </c>
      <c r="AA200" s="79" t="s">
        <v>38</v>
      </c>
      <c r="AB200" s="79" t="s">
        <v>38</v>
      </c>
      <c r="AC200" s="80" t="s">
        <v>38</v>
      </c>
      <c r="AD200" s="558"/>
      <c r="AE200" s="585"/>
      <c r="AF200" s="77" t="s">
        <v>20</v>
      </c>
      <c r="AG200" s="78">
        <v>1000</v>
      </c>
      <c r="AH200" s="78">
        <v>40</v>
      </c>
      <c r="AI200" s="78"/>
      <c r="AJ200" s="79"/>
      <c r="AK200" s="79"/>
      <c r="AL200" s="80"/>
      <c r="AM200" s="180"/>
      <c r="AN200" s="179"/>
    </row>
    <row r="201" spans="1:40" x14ac:dyDescent="0.25">
      <c r="A201" s="82"/>
      <c r="B201" s="904"/>
      <c r="C201" s="77" t="s">
        <v>21</v>
      </c>
      <c r="D201" s="78"/>
      <c r="E201" s="78"/>
      <c r="F201" s="78">
        <v>0</v>
      </c>
      <c r="G201" s="79" t="s">
        <v>38</v>
      </c>
      <c r="H201" s="79" t="s">
        <v>38</v>
      </c>
      <c r="I201" s="80" t="s">
        <v>38</v>
      </c>
      <c r="J201" s="79"/>
      <c r="K201" s="81"/>
      <c r="L201" s="585"/>
      <c r="M201" s="77" t="s">
        <v>21</v>
      </c>
      <c r="N201" s="78">
        <v>1000</v>
      </c>
      <c r="O201" s="78">
        <f t="shared" si="15"/>
        <v>270</v>
      </c>
      <c r="P201" s="78">
        <v>0</v>
      </c>
      <c r="Q201" s="79" t="s">
        <v>38</v>
      </c>
      <c r="R201" s="79" t="s">
        <v>38</v>
      </c>
      <c r="S201" s="80" t="s">
        <v>38</v>
      </c>
      <c r="T201" s="79"/>
      <c r="U201" s="81"/>
      <c r="V201" s="585"/>
      <c r="W201" s="77" t="s">
        <v>21</v>
      </c>
      <c r="X201" s="78">
        <v>1000</v>
      </c>
      <c r="Y201" s="78">
        <f t="shared" si="16"/>
        <v>150</v>
      </c>
      <c r="Z201" s="78">
        <v>0</v>
      </c>
      <c r="AA201" s="79" t="s">
        <v>38</v>
      </c>
      <c r="AB201" s="79" t="s">
        <v>38</v>
      </c>
      <c r="AC201" s="80" t="s">
        <v>38</v>
      </c>
      <c r="AD201" s="558"/>
      <c r="AE201" s="585"/>
      <c r="AF201" s="77" t="s">
        <v>21</v>
      </c>
      <c r="AG201" s="84">
        <v>1000</v>
      </c>
      <c r="AH201" s="78">
        <v>30</v>
      </c>
      <c r="AI201" s="78"/>
      <c r="AJ201" s="79"/>
      <c r="AK201" s="79"/>
      <c r="AL201" s="80"/>
      <c r="AM201" s="180"/>
      <c r="AN201" s="179"/>
    </row>
    <row r="202" spans="1:40" x14ac:dyDescent="0.25">
      <c r="A202" s="82"/>
      <c r="B202" s="904"/>
      <c r="C202" s="77" t="s">
        <v>22</v>
      </c>
      <c r="D202" s="78"/>
      <c r="E202" s="78"/>
      <c r="F202" s="78">
        <v>0</v>
      </c>
      <c r="G202" s="79" t="s">
        <v>38</v>
      </c>
      <c r="H202" s="79" t="s">
        <v>38</v>
      </c>
      <c r="I202" s="80" t="s">
        <v>38</v>
      </c>
      <c r="J202" s="79"/>
      <c r="K202" s="81"/>
      <c r="L202" s="585"/>
      <c r="M202" s="77" t="s">
        <v>22</v>
      </c>
      <c r="N202" s="78">
        <v>1000</v>
      </c>
      <c r="O202" s="78">
        <f t="shared" si="15"/>
        <v>260</v>
      </c>
      <c r="P202" s="78">
        <v>0</v>
      </c>
      <c r="Q202" s="79" t="s">
        <v>38</v>
      </c>
      <c r="R202" s="79" t="s">
        <v>38</v>
      </c>
      <c r="S202" s="80" t="s">
        <v>38</v>
      </c>
      <c r="T202" s="79"/>
      <c r="U202" s="81"/>
      <c r="V202" s="585"/>
      <c r="W202" s="77" t="s">
        <v>22</v>
      </c>
      <c r="X202" s="78">
        <v>1000</v>
      </c>
      <c r="Y202" s="78">
        <f t="shared" si="16"/>
        <v>140</v>
      </c>
      <c r="Z202" s="78">
        <v>0</v>
      </c>
      <c r="AA202" s="79" t="s">
        <v>38</v>
      </c>
      <c r="AB202" s="79" t="s">
        <v>38</v>
      </c>
      <c r="AC202" s="80" t="s">
        <v>38</v>
      </c>
      <c r="AD202" s="558"/>
      <c r="AE202" s="585"/>
      <c r="AF202" s="77" t="s">
        <v>22</v>
      </c>
      <c r="AG202" s="84">
        <v>1000</v>
      </c>
      <c r="AH202" s="78">
        <v>20</v>
      </c>
      <c r="AI202" s="78"/>
      <c r="AJ202" s="79"/>
      <c r="AK202" s="79"/>
      <c r="AL202" s="80"/>
      <c r="AM202" s="180"/>
      <c r="AN202" s="179"/>
    </row>
    <row r="203" spans="1:40" x14ac:dyDescent="0.25">
      <c r="A203" s="82"/>
      <c r="B203" s="904"/>
      <c r="C203" s="77" t="s">
        <v>23</v>
      </c>
      <c r="D203" s="78"/>
      <c r="E203" s="78"/>
      <c r="F203" s="78">
        <v>0</v>
      </c>
      <c r="G203" s="79" t="s">
        <v>38</v>
      </c>
      <c r="H203" s="79" t="s">
        <v>38</v>
      </c>
      <c r="I203" s="80" t="s">
        <v>38</v>
      </c>
      <c r="J203" s="79"/>
      <c r="K203" s="81"/>
      <c r="L203" s="585"/>
      <c r="M203" s="77" t="s">
        <v>23</v>
      </c>
      <c r="N203" s="78">
        <v>1000</v>
      </c>
      <c r="O203" s="78">
        <f t="shared" si="15"/>
        <v>250</v>
      </c>
      <c r="P203" s="78">
        <v>0</v>
      </c>
      <c r="Q203" s="79" t="s">
        <v>38</v>
      </c>
      <c r="R203" s="79" t="s">
        <v>38</v>
      </c>
      <c r="S203" s="80" t="s">
        <v>38</v>
      </c>
      <c r="T203" s="79"/>
      <c r="U203" s="81"/>
      <c r="V203" s="585"/>
      <c r="W203" s="77" t="s">
        <v>23</v>
      </c>
      <c r="X203" s="78">
        <v>1000</v>
      </c>
      <c r="Y203" s="78">
        <f t="shared" si="16"/>
        <v>130</v>
      </c>
      <c r="Z203" s="78">
        <v>0</v>
      </c>
      <c r="AA203" s="79" t="s">
        <v>38</v>
      </c>
      <c r="AB203" s="79" t="s">
        <v>38</v>
      </c>
      <c r="AC203" s="80" t="s">
        <v>38</v>
      </c>
      <c r="AD203" s="558"/>
      <c r="AE203" s="585"/>
      <c r="AF203" s="77" t="s">
        <v>23</v>
      </c>
      <c r="AG203" s="84">
        <v>1000</v>
      </c>
      <c r="AH203" s="78">
        <v>10</v>
      </c>
      <c r="AI203" s="78"/>
      <c r="AJ203" s="79"/>
      <c r="AK203" s="79"/>
      <c r="AL203" s="80"/>
      <c r="AM203" s="180"/>
      <c r="AN203" s="179"/>
    </row>
    <row r="204" spans="1:40" x14ac:dyDescent="0.25">
      <c r="A204" s="82"/>
      <c r="B204" s="904"/>
      <c r="C204" s="77" t="s">
        <v>24</v>
      </c>
      <c r="D204" s="78"/>
      <c r="E204" s="78"/>
      <c r="F204" s="78">
        <v>0</v>
      </c>
      <c r="G204" s="79" t="s">
        <v>38</v>
      </c>
      <c r="H204" s="79" t="s">
        <v>38</v>
      </c>
      <c r="I204" s="80" t="s">
        <v>38</v>
      </c>
      <c r="J204" s="79"/>
      <c r="K204" s="81"/>
      <c r="L204" s="585"/>
      <c r="M204" s="77" t="s">
        <v>24</v>
      </c>
      <c r="N204" s="78">
        <v>1000</v>
      </c>
      <c r="O204" s="78">
        <f t="shared" si="15"/>
        <v>240</v>
      </c>
      <c r="P204" s="78">
        <v>0</v>
      </c>
      <c r="Q204" s="79" t="s">
        <v>38</v>
      </c>
      <c r="R204" s="79" t="s">
        <v>38</v>
      </c>
      <c r="S204" s="80" t="s">
        <v>38</v>
      </c>
      <c r="T204" s="79"/>
      <c r="U204" s="81"/>
      <c r="V204" s="585"/>
      <c r="W204" s="77" t="s">
        <v>24</v>
      </c>
      <c r="X204" s="78">
        <v>1000</v>
      </c>
      <c r="Y204" s="78">
        <f t="shared" si="16"/>
        <v>120</v>
      </c>
      <c r="Z204" s="78">
        <v>0</v>
      </c>
      <c r="AA204" s="79" t="s">
        <v>38</v>
      </c>
      <c r="AB204" s="79" t="s">
        <v>38</v>
      </c>
      <c r="AC204" s="80" t="s">
        <v>38</v>
      </c>
      <c r="AD204" s="558"/>
      <c r="AE204" s="585"/>
      <c r="AF204" s="77" t="s">
        <v>24</v>
      </c>
      <c r="AG204" s="84">
        <v>1000</v>
      </c>
      <c r="AH204" s="78"/>
      <c r="AI204" s="78">
        <v>39610</v>
      </c>
      <c r="AJ204" s="79" t="s">
        <v>47</v>
      </c>
      <c r="AK204" s="79">
        <v>3857</v>
      </c>
      <c r="AL204" s="80">
        <v>45096</v>
      </c>
      <c r="AM204" s="180"/>
      <c r="AN204" s="179"/>
    </row>
    <row r="205" spans="1:40" x14ac:dyDescent="0.25">
      <c r="A205" s="82"/>
      <c r="B205" s="904"/>
      <c r="C205" s="77" t="s">
        <v>25</v>
      </c>
      <c r="D205" s="78"/>
      <c r="E205" s="78"/>
      <c r="F205" s="78">
        <v>0</v>
      </c>
      <c r="G205" s="79" t="s">
        <v>38</v>
      </c>
      <c r="H205" s="79" t="s">
        <v>38</v>
      </c>
      <c r="I205" s="80" t="s">
        <v>38</v>
      </c>
      <c r="J205" s="79"/>
      <c r="K205" s="81"/>
      <c r="L205" s="585"/>
      <c r="M205" s="77" t="s">
        <v>25</v>
      </c>
      <c r="N205" s="78">
        <v>1000</v>
      </c>
      <c r="O205" s="78">
        <f t="shared" si="15"/>
        <v>230</v>
      </c>
      <c r="P205" s="78">
        <v>0</v>
      </c>
      <c r="Q205" s="79" t="s">
        <v>38</v>
      </c>
      <c r="R205" s="79" t="s">
        <v>38</v>
      </c>
      <c r="S205" s="80" t="s">
        <v>38</v>
      </c>
      <c r="T205" s="79"/>
      <c r="U205" s="81"/>
      <c r="V205" s="585"/>
      <c r="W205" s="77" t="s">
        <v>25</v>
      </c>
      <c r="X205" s="78">
        <v>1000</v>
      </c>
      <c r="Y205" s="78">
        <v>110</v>
      </c>
      <c r="Z205" s="78">
        <v>0</v>
      </c>
      <c r="AA205" s="79" t="s">
        <v>38</v>
      </c>
      <c r="AB205" s="79" t="s">
        <v>38</v>
      </c>
      <c r="AC205" s="80" t="s">
        <v>38</v>
      </c>
      <c r="AD205" s="558"/>
      <c r="AE205" s="585"/>
      <c r="AF205" s="77" t="s">
        <v>25</v>
      </c>
      <c r="AG205" s="84">
        <v>1000</v>
      </c>
      <c r="AH205" s="78"/>
      <c r="AI205" s="78">
        <v>3000</v>
      </c>
      <c r="AJ205" s="79" t="s">
        <v>244</v>
      </c>
      <c r="AK205" s="79">
        <v>3988</v>
      </c>
      <c r="AL205" s="80">
        <v>45117</v>
      </c>
      <c r="AM205" s="180"/>
      <c r="AN205" s="179"/>
    </row>
    <row r="206" spans="1:40" x14ac:dyDescent="0.25">
      <c r="A206" s="82"/>
      <c r="B206" s="904"/>
      <c r="C206" s="77" t="s">
        <v>26</v>
      </c>
      <c r="D206" s="78"/>
      <c r="E206" s="78"/>
      <c r="F206" s="78">
        <v>0</v>
      </c>
      <c r="G206" s="79" t="s">
        <v>38</v>
      </c>
      <c r="H206" s="79" t="s">
        <v>38</v>
      </c>
      <c r="I206" s="80" t="s">
        <v>38</v>
      </c>
      <c r="J206" s="79"/>
      <c r="K206" s="81"/>
      <c r="L206" s="585"/>
      <c r="M206" s="77" t="s">
        <v>26</v>
      </c>
      <c r="N206" s="78">
        <v>1000</v>
      </c>
      <c r="O206" s="78">
        <f t="shared" si="15"/>
        <v>220</v>
      </c>
      <c r="P206" s="78">
        <v>0</v>
      </c>
      <c r="Q206" s="79" t="s">
        <v>38</v>
      </c>
      <c r="R206" s="79" t="s">
        <v>38</v>
      </c>
      <c r="S206" s="80" t="s">
        <v>38</v>
      </c>
      <c r="T206" s="79"/>
      <c r="U206" s="81"/>
      <c r="V206" s="585"/>
      <c r="W206" s="77" t="s">
        <v>26</v>
      </c>
      <c r="X206" s="78">
        <v>1000</v>
      </c>
      <c r="Y206" s="78">
        <v>100</v>
      </c>
      <c r="Z206" s="78">
        <v>0</v>
      </c>
      <c r="AA206" s="79" t="s">
        <v>38</v>
      </c>
      <c r="AB206" s="79" t="s">
        <v>38</v>
      </c>
      <c r="AC206" s="80" t="s">
        <v>38</v>
      </c>
      <c r="AD206" s="558"/>
      <c r="AE206" s="585"/>
      <c r="AF206" s="77" t="s">
        <v>26</v>
      </c>
      <c r="AG206" s="84">
        <v>1000</v>
      </c>
      <c r="AH206" s="78"/>
      <c r="AI206" s="78"/>
      <c r="AJ206" s="79"/>
      <c r="AK206" s="79"/>
      <c r="AL206" s="80"/>
      <c r="AM206" s="180"/>
      <c r="AN206" s="179"/>
    </row>
    <row r="207" spans="1:40" x14ac:dyDescent="0.25">
      <c r="A207" s="82"/>
      <c r="B207" s="904"/>
      <c r="C207" s="77" t="s">
        <v>27</v>
      </c>
      <c r="D207" s="78">
        <v>1000</v>
      </c>
      <c r="E207" s="78">
        <v>330</v>
      </c>
      <c r="F207" s="78">
        <v>0</v>
      </c>
      <c r="G207" s="79" t="s">
        <v>38</v>
      </c>
      <c r="H207" s="79" t="s">
        <v>38</v>
      </c>
      <c r="I207" s="80" t="s">
        <v>38</v>
      </c>
      <c r="J207" s="79"/>
      <c r="K207" s="81"/>
      <c r="L207" s="585"/>
      <c r="M207" s="77" t="s">
        <v>27</v>
      </c>
      <c r="N207" s="78">
        <v>1000</v>
      </c>
      <c r="O207" s="78">
        <f t="shared" si="15"/>
        <v>210</v>
      </c>
      <c r="P207" s="78">
        <v>0</v>
      </c>
      <c r="Q207" s="79" t="s">
        <v>38</v>
      </c>
      <c r="R207" s="79" t="s">
        <v>38</v>
      </c>
      <c r="S207" s="80" t="s">
        <v>38</v>
      </c>
      <c r="T207" s="79"/>
      <c r="U207" s="81"/>
      <c r="V207" s="585"/>
      <c r="W207" s="77" t="s">
        <v>27</v>
      </c>
      <c r="X207" s="78">
        <v>1000</v>
      </c>
      <c r="Y207" s="78">
        <v>90</v>
      </c>
      <c r="Z207" s="78">
        <v>0</v>
      </c>
      <c r="AA207" s="79" t="s">
        <v>38</v>
      </c>
      <c r="AB207" s="79" t="s">
        <v>38</v>
      </c>
      <c r="AC207" s="80" t="s">
        <v>38</v>
      </c>
      <c r="AD207" s="558"/>
      <c r="AE207" s="585"/>
      <c r="AF207" s="77" t="s">
        <v>27</v>
      </c>
      <c r="AG207" s="84">
        <v>1000</v>
      </c>
      <c r="AH207" s="78"/>
      <c r="AI207" s="78"/>
      <c r="AJ207" s="79"/>
      <c r="AK207" s="79"/>
      <c r="AL207" s="80"/>
      <c r="AM207" s="180"/>
      <c r="AN207" s="179"/>
    </row>
    <row r="208" spans="1:40" x14ac:dyDescent="0.25">
      <c r="A208" s="82"/>
      <c r="B208" s="904"/>
      <c r="C208" s="77" t="s">
        <v>28</v>
      </c>
      <c r="D208" s="78">
        <v>1000</v>
      </c>
      <c r="E208" s="78">
        <f t="shared" ref="E208" si="17">E209+10</f>
        <v>320</v>
      </c>
      <c r="F208" s="78">
        <v>0</v>
      </c>
      <c r="G208" s="79" t="s">
        <v>38</v>
      </c>
      <c r="H208" s="79" t="s">
        <v>38</v>
      </c>
      <c r="I208" s="80" t="s">
        <v>38</v>
      </c>
      <c r="J208" s="79"/>
      <c r="K208" s="81"/>
      <c r="L208" s="585"/>
      <c r="M208" s="77" t="s">
        <v>28</v>
      </c>
      <c r="N208" s="78">
        <v>1000</v>
      </c>
      <c r="O208" s="78">
        <f t="shared" si="15"/>
        <v>200</v>
      </c>
      <c r="P208" s="78">
        <v>0</v>
      </c>
      <c r="Q208" s="79" t="s">
        <v>38</v>
      </c>
      <c r="R208" s="79" t="s">
        <v>38</v>
      </c>
      <c r="S208" s="80" t="s">
        <v>38</v>
      </c>
      <c r="T208" s="79"/>
      <c r="U208" s="81"/>
      <c r="V208" s="585"/>
      <c r="W208" s="77" t="s">
        <v>28</v>
      </c>
      <c r="X208" s="78">
        <v>1000</v>
      </c>
      <c r="Y208" s="78">
        <v>80</v>
      </c>
      <c r="Z208" s="78">
        <v>0</v>
      </c>
      <c r="AA208" s="79" t="s">
        <v>38</v>
      </c>
      <c r="AB208" s="79" t="s">
        <v>38</v>
      </c>
      <c r="AC208" s="80" t="s">
        <v>38</v>
      </c>
      <c r="AD208" s="558"/>
      <c r="AE208" s="585"/>
      <c r="AF208" s="77" t="s">
        <v>28</v>
      </c>
      <c r="AG208" s="78"/>
      <c r="AH208" s="78"/>
      <c r="AI208" s="78"/>
      <c r="AJ208" s="79"/>
      <c r="AK208" s="79"/>
      <c r="AL208" s="80"/>
      <c r="AM208" s="180"/>
      <c r="AN208" s="179"/>
    </row>
    <row r="209" spans="1:40" x14ac:dyDescent="0.25">
      <c r="A209" s="82"/>
      <c r="B209" s="904"/>
      <c r="C209" s="77" t="s">
        <v>29</v>
      </c>
      <c r="D209" s="78">
        <v>1000</v>
      </c>
      <c r="E209" s="78">
        <f>E210+10</f>
        <v>310</v>
      </c>
      <c r="F209" s="78">
        <v>0</v>
      </c>
      <c r="G209" s="79" t="s">
        <v>38</v>
      </c>
      <c r="H209" s="79" t="s">
        <v>38</v>
      </c>
      <c r="I209" s="80" t="s">
        <v>38</v>
      </c>
      <c r="J209" s="79"/>
      <c r="K209" s="81"/>
      <c r="L209" s="585"/>
      <c r="M209" s="77" t="s">
        <v>29</v>
      </c>
      <c r="N209" s="78">
        <v>1000</v>
      </c>
      <c r="O209" s="78">
        <f>O210+10</f>
        <v>190</v>
      </c>
      <c r="P209" s="78">
        <v>0</v>
      </c>
      <c r="Q209" s="79" t="s">
        <v>38</v>
      </c>
      <c r="R209" s="79" t="s">
        <v>38</v>
      </c>
      <c r="S209" s="80" t="s">
        <v>38</v>
      </c>
      <c r="T209" s="79"/>
      <c r="U209" s="81"/>
      <c r="V209" s="585"/>
      <c r="W209" s="77" t="s">
        <v>29</v>
      </c>
      <c r="X209" s="78">
        <v>1000</v>
      </c>
      <c r="Y209" s="78">
        <v>70</v>
      </c>
      <c r="Z209" s="78">
        <v>0</v>
      </c>
      <c r="AA209" s="79" t="s">
        <v>38</v>
      </c>
      <c r="AB209" s="79" t="s">
        <v>38</v>
      </c>
      <c r="AC209" s="80" t="s">
        <v>38</v>
      </c>
      <c r="AD209" s="558"/>
      <c r="AE209" s="585"/>
      <c r="AF209" s="77" t="s">
        <v>29</v>
      </c>
      <c r="AG209" s="78"/>
      <c r="AH209" s="78"/>
      <c r="AI209" s="78"/>
      <c r="AJ209" s="79"/>
      <c r="AK209" s="79"/>
      <c r="AL209" s="80"/>
      <c r="AM209" s="180"/>
      <c r="AN209" s="179"/>
    </row>
    <row r="210" spans="1:40" x14ac:dyDescent="0.25">
      <c r="A210" s="82"/>
      <c r="B210" s="904"/>
      <c r="C210" s="83" t="s">
        <v>30</v>
      </c>
      <c r="D210" s="84">
        <v>1000</v>
      </c>
      <c r="E210" s="78">
        <f>O199+10</f>
        <v>300</v>
      </c>
      <c r="F210" s="78">
        <v>0</v>
      </c>
      <c r="G210" s="79" t="s">
        <v>38</v>
      </c>
      <c r="H210" s="79" t="s">
        <v>38</v>
      </c>
      <c r="I210" s="80" t="s">
        <v>38</v>
      </c>
      <c r="J210" s="85"/>
      <c r="K210" s="86"/>
      <c r="L210" s="586"/>
      <c r="M210" s="83" t="s">
        <v>30</v>
      </c>
      <c r="N210" s="84">
        <v>1000</v>
      </c>
      <c r="O210" s="78">
        <f>Y199+10</f>
        <v>180</v>
      </c>
      <c r="P210" s="78">
        <v>0</v>
      </c>
      <c r="Q210" s="79" t="s">
        <v>38</v>
      </c>
      <c r="R210" s="79" t="s">
        <v>38</v>
      </c>
      <c r="S210" s="80" t="s">
        <v>38</v>
      </c>
      <c r="T210" s="79"/>
      <c r="U210" s="81"/>
      <c r="V210" s="586"/>
      <c r="W210" s="83" t="s">
        <v>30</v>
      </c>
      <c r="X210" s="84">
        <v>1000</v>
      </c>
      <c r="Y210" s="78">
        <v>60</v>
      </c>
      <c r="Z210" s="78">
        <v>0</v>
      </c>
      <c r="AA210" s="79" t="s">
        <v>38</v>
      </c>
      <c r="AB210" s="79" t="s">
        <v>38</v>
      </c>
      <c r="AC210" s="80" t="s">
        <v>38</v>
      </c>
      <c r="AD210" s="558"/>
      <c r="AE210" s="586"/>
      <c r="AF210" s="83" t="s">
        <v>30</v>
      </c>
      <c r="AG210" s="84"/>
      <c r="AH210" s="78"/>
      <c r="AI210" s="78"/>
      <c r="AJ210" s="79"/>
      <c r="AK210" s="79"/>
      <c r="AL210" s="80"/>
      <c r="AM210" s="181"/>
      <c r="AN210" s="182"/>
    </row>
    <row r="211" spans="1:40" ht="21" x14ac:dyDescent="0.25">
      <c r="A211" s="88"/>
      <c r="B211" s="905"/>
      <c r="C211" s="89"/>
      <c r="D211" s="90">
        <f>SUM(D199:D210)</f>
        <v>4000</v>
      </c>
      <c r="E211" s="90">
        <f>SUM(E199:E210)</f>
        <v>1260</v>
      </c>
      <c r="F211" s="90">
        <f>SUM(F199:F210)</f>
        <v>0</v>
      </c>
      <c r="G211" s="91"/>
      <c r="H211" s="91"/>
      <c r="I211" s="92"/>
      <c r="J211" s="91"/>
      <c r="K211" s="93"/>
      <c r="L211" s="587"/>
      <c r="M211" s="89"/>
      <c r="N211" s="90">
        <f>SUM(N198:N210)</f>
        <v>16000</v>
      </c>
      <c r="O211" s="90">
        <f>SUM(O198:O210)</f>
        <v>4080</v>
      </c>
      <c r="P211" s="90">
        <f>SUM(P198:P210)</f>
        <v>0</v>
      </c>
      <c r="Q211" s="91"/>
      <c r="R211" s="91"/>
      <c r="S211" s="91"/>
      <c r="T211" s="91"/>
      <c r="U211" s="93"/>
      <c r="V211" s="587"/>
      <c r="W211" s="89"/>
      <c r="X211" s="90">
        <f>SUM(X198:X210)</f>
        <v>28000</v>
      </c>
      <c r="Y211" s="90">
        <f>SUM(Y198:Y210)</f>
        <v>5460</v>
      </c>
      <c r="Z211" s="90">
        <f>SUM(Z198:Z210)</f>
        <v>0</v>
      </c>
      <c r="AA211" s="91"/>
      <c r="AB211" s="91"/>
      <c r="AC211" s="91"/>
      <c r="AD211" s="91"/>
      <c r="AE211" s="587"/>
      <c r="AF211" s="89"/>
      <c r="AG211" s="90">
        <f>SUM(AG198:AG210)</f>
        <v>37000</v>
      </c>
      <c r="AH211" s="90">
        <f>SUM(AH198:AH210)</f>
        <v>5610</v>
      </c>
      <c r="AI211" s="90">
        <f>SUM(AI198:AI210)</f>
        <v>42610</v>
      </c>
      <c r="AJ211" s="91"/>
      <c r="AK211" s="91"/>
      <c r="AL211" s="91"/>
      <c r="AM211" s="90"/>
      <c r="AN211" s="91"/>
    </row>
    <row r="212" spans="1:40" x14ac:dyDescent="0.25">
      <c r="B212" s="106"/>
      <c r="C212" s="65"/>
      <c r="D212" s="66"/>
      <c r="E212" s="66"/>
      <c r="F212" s="66"/>
      <c r="G212" s="67"/>
      <c r="H212" s="67"/>
      <c r="I212" s="68"/>
      <c r="J212" s="67"/>
      <c r="K212" s="67"/>
      <c r="L212" s="588"/>
      <c r="M212" s="67"/>
      <c r="N212" s="66"/>
      <c r="O212" s="66"/>
      <c r="P212" s="66"/>
      <c r="Q212" s="67"/>
      <c r="R212" s="67"/>
      <c r="S212" s="67"/>
      <c r="T212" s="67"/>
      <c r="U212" s="67"/>
      <c r="V212" s="588"/>
      <c r="W212" s="67"/>
      <c r="X212" s="66"/>
      <c r="Y212" s="66"/>
      <c r="Z212" s="66"/>
      <c r="AA212" s="67"/>
      <c r="AB212" s="67"/>
      <c r="AC212" s="67"/>
      <c r="AD212" s="67"/>
      <c r="AE212" s="588"/>
      <c r="AF212" s="67"/>
      <c r="AG212" s="66"/>
      <c r="AH212" s="66"/>
      <c r="AI212" s="66"/>
      <c r="AJ212" s="67"/>
      <c r="AK212" s="67"/>
      <c r="AL212" s="67"/>
      <c r="AM212" s="777"/>
      <c r="AN212" s="123"/>
    </row>
    <row r="213" spans="1:40" ht="21" x14ac:dyDescent="0.25">
      <c r="B213" s="107"/>
      <c r="C213" s="70"/>
      <c r="D213" s="71"/>
      <c r="E213" s="72"/>
      <c r="F213" s="73"/>
      <c r="G213" s="72"/>
      <c r="H213" s="73"/>
      <c r="I213" s="73"/>
      <c r="J213" s="73"/>
      <c r="K213" s="74"/>
      <c r="L213" s="584"/>
      <c r="M213" s="75" t="s">
        <v>42</v>
      </c>
      <c r="N213" s="76">
        <f>D226</f>
        <v>12000</v>
      </c>
      <c r="O213" s="76">
        <f>E226</f>
        <v>600</v>
      </c>
      <c r="P213" s="76">
        <f>F226</f>
        <v>12000</v>
      </c>
      <c r="Q213" s="72"/>
      <c r="R213" s="73"/>
      <c r="S213" s="73"/>
      <c r="T213" s="73"/>
      <c r="U213" s="74"/>
      <c r="V213" s="584"/>
      <c r="W213" s="75" t="s">
        <v>42</v>
      </c>
      <c r="X213" s="76">
        <f>N226</f>
        <v>24000</v>
      </c>
      <c r="Y213" s="76">
        <f>O226</f>
        <v>810</v>
      </c>
      <c r="Z213" s="76">
        <f>P226</f>
        <v>24100</v>
      </c>
      <c r="AA213" s="72"/>
      <c r="AB213" s="73"/>
      <c r="AC213" s="73"/>
      <c r="AD213" s="73"/>
      <c r="AE213" s="584"/>
      <c r="AF213" s="75" t="s">
        <v>42</v>
      </c>
      <c r="AG213" s="76">
        <f>X226</f>
        <v>35500</v>
      </c>
      <c r="AH213" s="76">
        <f>Y226</f>
        <v>810</v>
      </c>
      <c r="AI213" s="76">
        <f>Z226</f>
        <v>35600</v>
      </c>
      <c r="AJ213" s="72"/>
      <c r="AK213" s="73"/>
      <c r="AL213" s="73"/>
      <c r="AM213" s="776" t="s">
        <v>221</v>
      </c>
      <c r="AN213" s="183" t="s">
        <v>36</v>
      </c>
    </row>
    <row r="214" spans="1:40" x14ac:dyDescent="0.25">
      <c r="A214" s="97" t="s">
        <v>159</v>
      </c>
      <c r="B214" s="105">
        <v>95</v>
      </c>
      <c r="C214" s="77" t="s">
        <v>19</v>
      </c>
      <c r="D214" s="78">
        <v>1000</v>
      </c>
      <c r="E214" s="52">
        <f>E215+10</f>
        <v>100</v>
      </c>
      <c r="F214" s="78">
        <v>0</v>
      </c>
      <c r="G214" s="79" t="s">
        <v>38</v>
      </c>
      <c r="H214" s="79" t="s">
        <v>38</v>
      </c>
      <c r="I214" s="80" t="s">
        <v>38</v>
      </c>
      <c r="J214" s="79"/>
      <c r="K214" s="81"/>
      <c r="L214" s="589"/>
      <c r="M214" s="77" t="s">
        <v>19</v>
      </c>
      <c r="N214" s="78">
        <v>1000</v>
      </c>
      <c r="O214" s="78">
        <f>O215+10</f>
        <v>50</v>
      </c>
      <c r="P214" s="78">
        <v>0</v>
      </c>
      <c r="Q214" s="79" t="s">
        <v>38</v>
      </c>
      <c r="R214" s="79" t="s">
        <v>38</v>
      </c>
      <c r="S214" s="80" t="s">
        <v>38</v>
      </c>
      <c r="T214" s="79"/>
      <c r="U214" s="81"/>
      <c r="V214" s="589"/>
      <c r="W214" s="77" t="s">
        <v>19</v>
      </c>
      <c r="X214" s="78">
        <v>1000</v>
      </c>
      <c r="Y214" s="78">
        <v>0</v>
      </c>
      <c r="Z214" s="78">
        <v>11500</v>
      </c>
      <c r="AA214" s="79" t="s">
        <v>38</v>
      </c>
      <c r="AB214" s="79">
        <v>1673</v>
      </c>
      <c r="AC214" s="80">
        <v>44564</v>
      </c>
      <c r="AD214" s="651"/>
      <c r="AE214" s="589"/>
      <c r="AF214" s="77" t="s">
        <v>19</v>
      </c>
      <c r="AG214" s="78">
        <v>1000</v>
      </c>
      <c r="AH214" s="78"/>
      <c r="AI214" s="78">
        <v>1000</v>
      </c>
      <c r="AJ214" s="79" t="s">
        <v>922</v>
      </c>
      <c r="AK214" s="79">
        <v>3205</v>
      </c>
      <c r="AL214" s="80">
        <v>44928</v>
      </c>
      <c r="AM214" s="177">
        <f>AG226+AH226-AI226</f>
        <v>-3000</v>
      </c>
      <c r="AN214" s="178" t="s">
        <v>978</v>
      </c>
    </row>
    <row r="215" spans="1:40" ht="21" customHeight="1" x14ac:dyDescent="0.25">
      <c r="A215" s="82"/>
      <c r="B215" s="904" t="s">
        <v>160</v>
      </c>
      <c r="C215" s="77" t="s">
        <v>20</v>
      </c>
      <c r="D215" s="78">
        <v>1000</v>
      </c>
      <c r="E215" s="52">
        <f>E216+10</f>
        <v>90</v>
      </c>
      <c r="F215" s="78">
        <v>0</v>
      </c>
      <c r="G215" s="79" t="s">
        <v>38</v>
      </c>
      <c r="H215" s="79" t="s">
        <v>38</v>
      </c>
      <c r="I215" s="80" t="s">
        <v>38</v>
      </c>
      <c r="J215" s="79"/>
      <c r="K215" s="81"/>
      <c r="L215" s="589"/>
      <c r="M215" s="77" t="s">
        <v>20</v>
      </c>
      <c r="N215" s="78">
        <v>1000</v>
      </c>
      <c r="O215" s="78">
        <f>O216+10</f>
        <v>40</v>
      </c>
      <c r="P215" s="78">
        <v>0</v>
      </c>
      <c r="Q215" s="79" t="s">
        <v>38</v>
      </c>
      <c r="R215" s="79" t="s">
        <v>38</v>
      </c>
      <c r="S215" s="80" t="s">
        <v>38</v>
      </c>
      <c r="T215" s="79"/>
      <c r="U215" s="81"/>
      <c r="V215" s="589"/>
      <c r="W215" s="77" t="s">
        <v>20</v>
      </c>
      <c r="X215" s="78">
        <v>1000</v>
      </c>
      <c r="Y215" s="78">
        <v>0</v>
      </c>
      <c r="Z215" s="78">
        <v>0</v>
      </c>
      <c r="AA215" s="79" t="s">
        <v>38</v>
      </c>
      <c r="AB215" s="79" t="s">
        <v>38</v>
      </c>
      <c r="AC215" s="80" t="s">
        <v>38</v>
      </c>
      <c r="AD215" s="558"/>
      <c r="AE215" s="589"/>
      <c r="AF215" s="77" t="s">
        <v>20</v>
      </c>
      <c r="AG215" s="78">
        <v>1000</v>
      </c>
      <c r="AH215" s="78"/>
      <c r="AI215" s="78">
        <v>2710</v>
      </c>
      <c r="AJ215" s="79" t="s">
        <v>922</v>
      </c>
      <c r="AK215" s="79">
        <v>3406</v>
      </c>
      <c r="AL215" s="80">
        <v>44966</v>
      </c>
      <c r="AM215" s="180"/>
      <c r="AN215" s="179"/>
    </row>
    <row r="216" spans="1:40" x14ac:dyDescent="0.25">
      <c r="A216" s="82"/>
      <c r="B216" s="904"/>
      <c r="C216" s="77" t="s">
        <v>21</v>
      </c>
      <c r="D216" s="78">
        <v>1000</v>
      </c>
      <c r="E216" s="52">
        <f>E217+10</f>
        <v>80</v>
      </c>
      <c r="F216" s="78">
        <v>0</v>
      </c>
      <c r="G216" s="79" t="s">
        <v>38</v>
      </c>
      <c r="H216" s="79" t="s">
        <v>38</v>
      </c>
      <c r="I216" s="80" t="s">
        <v>38</v>
      </c>
      <c r="J216" s="79"/>
      <c r="K216" s="81"/>
      <c r="L216" s="589"/>
      <c r="M216" s="77" t="s">
        <v>21</v>
      </c>
      <c r="N216" s="78">
        <v>1000</v>
      </c>
      <c r="O216" s="78">
        <f>O217+10</f>
        <v>30</v>
      </c>
      <c r="P216" s="78">
        <v>0</v>
      </c>
      <c r="Q216" s="79" t="s">
        <v>38</v>
      </c>
      <c r="R216" s="79" t="s">
        <v>38</v>
      </c>
      <c r="S216" s="80" t="s">
        <v>38</v>
      </c>
      <c r="T216" s="79"/>
      <c r="U216" s="81"/>
      <c r="V216" s="589"/>
      <c r="W216" s="77" t="s">
        <v>21</v>
      </c>
      <c r="X216" s="78">
        <v>1000</v>
      </c>
      <c r="Y216" s="78">
        <v>0</v>
      </c>
      <c r="Z216" s="78">
        <v>0</v>
      </c>
      <c r="AA216" s="79" t="s">
        <v>38</v>
      </c>
      <c r="AB216" s="79" t="s">
        <v>38</v>
      </c>
      <c r="AC216" s="80" t="s">
        <v>38</v>
      </c>
      <c r="AD216" s="558"/>
      <c r="AE216" s="589"/>
      <c r="AF216" s="77" t="s">
        <v>21</v>
      </c>
      <c r="AG216" s="78">
        <v>1000</v>
      </c>
      <c r="AH216" s="78"/>
      <c r="AI216" s="78"/>
      <c r="AJ216" s="79"/>
      <c r="AK216" s="79"/>
      <c r="AL216" s="80"/>
      <c r="AM216" s="180"/>
      <c r="AN216" s="179"/>
    </row>
    <row r="217" spans="1:40" x14ac:dyDescent="0.25">
      <c r="A217" s="82"/>
      <c r="B217" s="904"/>
      <c r="C217" s="77" t="s">
        <v>22</v>
      </c>
      <c r="D217" s="78">
        <v>1000</v>
      </c>
      <c r="E217" s="52">
        <f>E218+10</f>
        <v>70</v>
      </c>
      <c r="F217" s="78">
        <v>0</v>
      </c>
      <c r="G217" s="79" t="s">
        <v>38</v>
      </c>
      <c r="H217" s="79" t="s">
        <v>38</v>
      </c>
      <c r="I217" s="80" t="s">
        <v>38</v>
      </c>
      <c r="J217" s="79"/>
      <c r="K217" s="81"/>
      <c r="L217" s="589"/>
      <c r="M217" s="77" t="s">
        <v>22</v>
      </c>
      <c r="N217" s="78">
        <v>1000</v>
      </c>
      <c r="O217" s="78">
        <f>O218+10</f>
        <v>20</v>
      </c>
      <c r="P217" s="78">
        <v>0</v>
      </c>
      <c r="Q217" s="79" t="s">
        <v>38</v>
      </c>
      <c r="R217" s="79" t="s">
        <v>38</v>
      </c>
      <c r="S217" s="80" t="s">
        <v>38</v>
      </c>
      <c r="T217" s="79"/>
      <c r="U217" s="81"/>
      <c r="V217" s="589"/>
      <c r="W217" s="77" t="s">
        <v>22</v>
      </c>
      <c r="X217" s="78">
        <v>1000</v>
      </c>
      <c r="Y217" s="78">
        <v>0</v>
      </c>
      <c r="Z217" s="78">
        <v>0</v>
      </c>
      <c r="AA217" s="79" t="s">
        <v>38</v>
      </c>
      <c r="AB217" s="79" t="s">
        <v>38</v>
      </c>
      <c r="AC217" s="80" t="s">
        <v>38</v>
      </c>
      <c r="AD217" s="558"/>
      <c r="AE217" s="589"/>
      <c r="AF217" s="77" t="s">
        <v>22</v>
      </c>
      <c r="AG217" s="78">
        <v>1000</v>
      </c>
      <c r="AH217" s="78"/>
      <c r="AI217" s="78">
        <v>12000</v>
      </c>
      <c r="AJ217" s="79" t="s">
        <v>50</v>
      </c>
      <c r="AK217" s="79">
        <v>3634</v>
      </c>
      <c r="AL217" s="80">
        <v>45029</v>
      </c>
      <c r="AM217" s="180"/>
      <c r="AN217" s="179"/>
    </row>
    <row r="218" spans="1:40" x14ac:dyDescent="0.25">
      <c r="A218" s="82"/>
      <c r="B218" s="904"/>
      <c r="C218" s="77" t="s">
        <v>23</v>
      </c>
      <c r="D218" s="78">
        <v>1000</v>
      </c>
      <c r="E218" s="52">
        <f>E219+10</f>
        <v>60</v>
      </c>
      <c r="F218" s="78">
        <v>0</v>
      </c>
      <c r="G218" s="79" t="s">
        <v>38</v>
      </c>
      <c r="H218" s="79" t="s">
        <v>38</v>
      </c>
      <c r="I218" s="80" t="s">
        <v>38</v>
      </c>
      <c r="J218" s="79"/>
      <c r="K218" s="81"/>
      <c r="L218" s="589"/>
      <c r="M218" s="77" t="s">
        <v>23</v>
      </c>
      <c r="N218" s="78">
        <v>1000</v>
      </c>
      <c r="O218" s="78">
        <f>O219+10</f>
        <v>10</v>
      </c>
      <c r="P218" s="78">
        <v>0</v>
      </c>
      <c r="Q218" s="79" t="s">
        <v>38</v>
      </c>
      <c r="R218" s="79" t="s">
        <v>38</v>
      </c>
      <c r="S218" s="80" t="s">
        <v>38</v>
      </c>
      <c r="T218" s="79"/>
      <c r="U218" s="81"/>
      <c r="V218" s="589"/>
      <c r="W218" s="77" t="s">
        <v>23</v>
      </c>
      <c r="X218" s="78">
        <v>1000</v>
      </c>
      <c r="Y218" s="78">
        <v>0</v>
      </c>
      <c r="Z218" s="78">
        <v>0</v>
      </c>
      <c r="AA218" s="79" t="s">
        <v>38</v>
      </c>
      <c r="AB218" s="79" t="s">
        <v>38</v>
      </c>
      <c r="AC218" s="80" t="s">
        <v>38</v>
      </c>
      <c r="AD218" s="558"/>
      <c r="AE218" s="589"/>
      <c r="AF218" s="77" t="s">
        <v>23</v>
      </c>
      <c r="AG218" s="78">
        <v>1000</v>
      </c>
      <c r="AH218" s="78"/>
      <c r="AI218" s="78"/>
      <c r="AJ218" s="79"/>
      <c r="AK218" s="79"/>
      <c r="AL218" s="80"/>
      <c r="AM218" s="180" t="s">
        <v>972</v>
      </c>
      <c r="AN218" s="179"/>
    </row>
    <row r="219" spans="1:40" x14ac:dyDescent="0.25">
      <c r="A219" s="82"/>
      <c r="B219" s="904"/>
      <c r="C219" s="77" t="s">
        <v>24</v>
      </c>
      <c r="D219" s="78">
        <v>1000</v>
      </c>
      <c r="E219" s="52">
        <v>50</v>
      </c>
      <c r="F219" s="78">
        <v>0</v>
      </c>
      <c r="G219" s="79" t="s">
        <v>38</v>
      </c>
      <c r="H219" s="79" t="s">
        <v>38</v>
      </c>
      <c r="I219" s="80" t="s">
        <v>38</v>
      </c>
      <c r="J219" s="79"/>
      <c r="K219" s="81"/>
      <c r="L219" s="589"/>
      <c r="M219" s="77" t="s">
        <v>24</v>
      </c>
      <c r="N219" s="78">
        <v>1000</v>
      </c>
      <c r="O219" s="78">
        <v>0</v>
      </c>
      <c r="P219" s="78">
        <v>6000</v>
      </c>
      <c r="Q219" s="79" t="s">
        <v>38</v>
      </c>
      <c r="R219" s="79">
        <v>1020</v>
      </c>
      <c r="S219" s="80">
        <v>44349</v>
      </c>
      <c r="T219" s="79"/>
      <c r="U219" s="81"/>
      <c r="V219" s="589"/>
      <c r="W219" s="77" t="s">
        <v>24</v>
      </c>
      <c r="X219" s="78">
        <v>1000</v>
      </c>
      <c r="Y219" s="78">
        <v>0</v>
      </c>
      <c r="Z219" s="78">
        <v>0</v>
      </c>
      <c r="AA219" s="79" t="s">
        <v>38</v>
      </c>
      <c r="AB219" s="79" t="s">
        <v>38</v>
      </c>
      <c r="AC219" s="80" t="s">
        <v>38</v>
      </c>
      <c r="AD219" s="558"/>
      <c r="AE219" s="589"/>
      <c r="AF219" s="77" t="s">
        <v>24</v>
      </c>
      <c r="AG219" s="78">
        <v>1000</v>
      </c>
      <c r="AH219" s="78"/>
      <c r="AI219" s="78"/>
      <c r="AJ219" s="79"/>
      <c r="AK219" s="79"/>
      <c r="AL219" s="80"/>
      <c r="AM219" s="180"/>
      <c r="AN219" s="179"/>
    </row>
    <row r="220" spans="1:40" x14ac:dyDescent="0.25">
      <c r="A220" s="82"/>
      <c r="B220" s="904"/>
      <c r="C220" s="77" t="s">
        <v>25</v>
      </c>
      <c r="D220" s="78">
        <v>1000</v>
      </c>
      <c r="E220" s="78">
        <f>E221+10</f>
        <v>50</v>
      </c>
      <c r="F220" s="78">
        <v>0</v>
      </c>
      <c r="G220" s="79" t="s">
        <v>38</v>
      </c>
      <c r="H220" s="79" t="s">
        <v>38</v>
      </c>
      <c r="I220" s="80" t="s">
        <v>38</v>
      </c>
      <c r="J220" s="79"/>
      <c r="K220" s="81"/>
      <c r="L220" s="585"/>
      <c r="M220" s="77" t="s">
        <v>25</v>
      </c>
      <c r="N220" s="78">
        <v>1000</v>
      </c>
      <c r="O220" s="78">
        <f>O221+10</f>
        <v>30</v>
      </c>
      <c r="P220" s="78">
        <v>0</v>
      </c>
      <c r="Q220" s="79" t="s">
        <v>38</v>
      </c>
      <c r="R220" s="79" t="s">
        <v>38</v>
      </c>
      <c r="S220" s="80" t="s">
        <v>38</v>
      </c>
      <c r="T220" s="79"/>
      <c r="U220" s="81"/>
      <c r="V220" s="585"/>
      <c r="W220" s="77" t="s">
        <v>25</v>
      </c>
      <c r="X220" s="78">
        <v>1000</v>
      </c>
      <c r="Y220" s="78">
        <v>0</v>
      </c>
      <c r="Z220" s="78">
        <v>0</v>
      </c>
      <c r="AA220" s="79" t="s">
        <v>38</v>
      </c>
      <c r="AB220" s="79" t="s">
        <v>38</v>
      </c>
      <c r="AC220" s="80" t="s">
        <v>38</v>
      </c>
      <c r="AD220" s="558"/>
      <c r="AE220" s="585"/>
      <c r="AF220" s="77" t="s">
        <v>25</v>
      </c>
      <c r="AG220" s="78">
        <v>1000</v>
      </c>
      <c r="AH220" s="78"/>
      <c r="AI220" s="78"/>
      <c r="AJ220" s="79"/>
      <c r="AK220" s="79"/>
      <c r="AL220" s="80"/>
      <c r="AM220" s="180"/>
      <c r="AN220" s="179"/>
    </row>
    <row r="221" spans="1:40" x14ac:dyDescent="0.25">
      <c r="A221" s="82"/>
      <c r="B221" s="904"/>
      <c r="C221" s="77" t="s">
        <v>26</v>
      </c>
      <c r="D221" s="78">
        <v>1000</v>
      </c>
      <c r="E221" s="78">
        <f>E222+10</f>
        <v>40</v>
      </c>
      <c r="F221" s="78">
        <v>0</v>
      </c>
      <c r="G221" s="79" t="s">
        <v>38</v>
      </c>
      <c r="H221" s="79" t="s">
        <v>38</v>
      </c>
      <c r="I221" s="80" t="s">
        <v>38</v>
      </c>
      <c r="J221" s="79"/>
      <c r="K221" s="81"/>
      <c r="L221" s="585"/>
      <c r="M221" s="77" t="s">
        <v>26</v>
      </c>
      <c r="N221" s="78">
        <v>1000</v>
      </c>
      <c r="O221" s="78">
        <f>O222+10</f>
        <v>20</v>
      </c>
      <c r="P221" s="78">
        <v>0</v>
      </c>
      <c r="Q221" s="79" t="s">
        <v>38</v>
      </c>
      <c r="R221" s="79" t="s">
        <v>38</v>
      </c>
      <c r="S221" s="80" t="s">
        <v>38</v>
      </c>
      <c r="T221" s="79"/>
      <c r="U221" s="81"/>
      <c r="V221" s="585"/>
      <c r="W221" s="77" t="s">
        <v>26</v>
      </c>
      <c r="X221" s="78">
        <v>1000</v>
      </c>
      <c r="Y221" s="78">
        <v>0</v>
      </c>
      <c r="Z221" s="78">
        <v>0</v>
      </c>
      <c r="AA221" s="79" t="s">
        <v>38</v>
      </c>
      <c r="AB221" s="79" t="s">
        <v>38</v>
      </c>
      <c r="AC221" s="80" t="s">
        <v>38</v>
      </c>
      <c r="AD221" s="558"/>
      <c r="AE221" s="585"/>
      <c r="AF221" s="77" t="s">
        <v>26</v>
      </c>
      <c r="AG221" s="78">
        <v>1000</v>
      </c>
      <c r="AH221" s="78"/>
      <c r="AI221" s="78"/>
      <c r="AJ221" s="79"/>
      <c r="AK221" s="79"/>
      <c r="AL221" s="80"/>
      <c r="AM221" s="180"/>
      <c r="AN221" s="179"/>
    </row>
    <row r="222" spans="1:40" x14ac:dyDescent="0.25">
      <c r="A222" s="82"/>
      <c r="B222" s="904"/>
      <c r="C222" s="77" t="s">
        <v>27</v>
      </c>
      <c r="D222" s="78">
        <v>1000</v>
      </c>
      <c r="E222" s="78">
        <f>E223+10</f>
        <v>30</v>
      </c>
      <c r="F222" s="78">
        <v>0</v>
      </c>
      <c r="G222" s="79" t="s">
        <v>38</v>
      </c>
      <c r="H222" s="79" t="s">
        <v>38</v>
      </c>
      <c r="I222" s="80" t="s">
        <v>38</v>
      </c>
      <c r="J222" s="79"/>
      <c r="K222" s="81"/>
      <c r="L222" s="585"/>
      <c r="M222" s="77" t="s">
        <v>27</v>
      </c>
      <c r="N222" s="78">
        <v>1000</v>
      </c>
      <c r="O222" s="78">
        <f>O223+10</f>
        <v>10</v>
      </c>
      <c r="P222" s="78">
        <v>0</v>
      </c>
      <c r="Q222" s="79" t="s">
        <v>38</v>
      </c>
      <c r="R222" s="79" t="s">
        <v>38</v>
      </c>
      <c r="S222" s="80" t="s">
        <v>38</v>
      </c>
      <c r="T222" s="79"/>
      <c r="U222" s="81"/>
      <c r="V222" s="585"/>
      <c r="W222" s="77" t="s">
        <v>27</v>
      </c>
      <c r="X222" s="78">
        <v>1000</v>
      </c>
      <c r="Y222" s="78">
        <v>0</v>
      </c>
      <c r="Z222" s="78">
        <v>0</v>
      </c>
      <c r="AA222" s="79" t="s">
        <v>38</v>
      </c>
      <c r="AB222" s="79" t="s">
        <v>38</v>
      </c>
      <c r="AC222" s="80" t="s">
        <v>38</v>
      </c>
      <c r="AD222" s="558"/>
      <c r="AE222" s="585"/>
      <c r="AF222" s="77" t="s">
        <v>27</v>
      </c>
      <c r="AG222" s="78">
        <v>1000</v>
      </c>
      <c r="AH222" s="78"/>
      <c r="AI222" s="78"/>
      <c r="AJ222" s="79"/>
      <c r="AK222" s="79"/>
      <c r="AL222" s="80"/>
      <c r="AM222" s="180"/>
      <c r="AN222" s="179"/>
    </row>
    <row r="223" spans="1:40" x14ac:dyDescent="0.25">
      <c r="A223" s="82"/>
      <c r="B223" s="904"/>
      <c r="C223" s="77" t="s">
        <v>28</v>
      </c>
      <c r="D223" s="78">
        <v>1000</v>
      </c>
      <c r="E223" s="78">
        <f>E224+10</f>
        <v>20</v>
      </c>
      <c r="F223" s="78">
        <v>0</v>
      </c>
      <c r="G223" s="79" t="s">
        <v>38</v>
      </c>
      <c r="H223" s="79" t="s">
        <v>38</v>
      </c>
      <c r="I223" s="80" t="s">
        <v>38</v>
      </c>
      <c r="J223" s="79"/>
      <c r="K223" s="81"/>
      <c r="L223" s="585"/>
      <c r="M223" s="77" t="s">
        <v>28</v>
      </c>
      <c r="N223" s="78">
        <v>1000</v>
      </c>
      <c r="O223" s="78">
        <v>0</v>
      </c>
      <c r="P223" s="78">
        <v>6100</v>
      </c>
      <c r="Q223" s="79" t="s">
        <v>38</v>
      </c>
      <c r="R223" s="79">
        <v>1393</v>
      </c>
      <c r="S223" s="80">
        <v>44482</v>
      </c>
      <c r="T223" s="79"/>
      <c r="U223" s="81"/>
      <c r="V223" s="585"/>
      <c r="W223" s="77" t="s">
        <v>28</v>
      </c>
      <c r="X223" s="78">
        <v>1000</v>
      </c>
      <c r="Y223" s="78">
        <v>0</v>
      </c>
      <c r="Z223" s="78">
        <v>0</v>
      </c>
      <c r="AA223" s="79" t="s">
        <v>38</v>
      </c>
      <c r="AB223" s="79" t="s">
        <v>38</v>
      </c>
      <c r="AC223" s="80" t="s">
        <v>38</v>
      </c>
      <c r="AD223" s="558"/>
      <c r="AE223" s="585"/>
      <c r="AF223" s="77" t="s">
        <v>28</v>
      </c>
      <c r="AG223" s="78">
        <v>1000</v>
      </c>
      <c r="AH223" s="78"/>
      <c r="AI223" s="78"/>
      <c r="AJ223" s="79"/>
      <c r="AK223" s="79"/>
      <c r="AL223" s="80"/>
      <c r="AM223" s="180"/>
      <c r="AN223" s="179"/>
    </row>
    <row r="224" spans="1:40" x14ac:dyDescent="0.25">
      <c r="A224" s="82"/>
      <c r="B224" s="904"/>
      <c r="C224" s="77" t="s">
        <v>29</v>
      </c>
      <c r="D224" s="78">
        <v>1000</v>
      </c>
      <c r="E224" s="78">
        <v>10</v>
      </c>
      <c r="F224" s="52">
        <v>6000</v>
      </c>
      <c r="G224" s="46" t="s">
        <v>38</v>
      </c>
      <c r="H224" s="46">
        <v>574</v>
      </c>
      <c r="I224" s="44">
        <v>44138</v>
      </c>
      <c r="J224" s="79"/>
      <c r="K224" s="81"/>
      <c r="L224" s="585"/>
      <c r="M224" s="77" t="s">
        <v>29</v>
      </c>
      <c r="N224" s="78">
        <v>1000</v>
      </c>
      <c r="O224" s="78">
        <v>0</v>
      </c>
      <c r="P224" s="78">
        <v>0</v>
      </c>
      <c r="Q224" s="79" t="s">
        <v>38</v>
      </c>
      <c r="R224" s="79" t="s">
        <v>38</v>
      </c>
      <c r="S224" s="80" t="s">
        <v>38</v>
      </c>
      <c r="T224" s="79"/>
      <c r="U224" s="81"/>
      <c r="V224" s="585"/>
      <c r="W224" s="77" t="s">
        <v>29</v>
      </c>
      <c r="X224" s="78">
        <v>1000</v>
      </c>
      <c r="Y224" s="78">
        <v>0</v>
      </c>
      <c r="Z224" s="78">
        <v>0</v>
      </c>
      <c r="AA224" s="79" t="s">
        <v>38</v>
      </c>
      <c r="AB224" s="79" t="s">
        <v>38</v>
      </c>
      <c r="AC224" s="80" t="s">
        <v>38</v>
      </c>
      <c r="AD224" s="558"/>
      <c r="AE224" s="585"/>
      <c r="AF224" s="77" t="s">
        <v>29</v>
      </c>
      <c r="AG224" s="78">
        <v>1000</v>
      </c>
      <c r="AH224" s="78"/>
      <c r="AI224" s="78"/>
      <c r="AJ224" s="79"/>
      <c r="AK224" s="79"/>
      <c r="AL224" s="80"/>
      <c r="AM224" s="180"/>
      <c r="AN224" s="179"/>
    </row>
    <row r="225" spans="1:40" x14ac:dyDescent="0.25">
      <c r="A225" s="82"/>
      <c r="B225" s="904"/>
      <c r="C225" s="83" t="s">
        <v>30</v>
      </c>
      <c r="D225" s="84">
        <v>1000</v>
      </c>
      <c r="E225" s="78">
        <v>0</v>
      </c>
      <c r="F225" s="78">
        <v>6000</v>
      </c>
      <c r="G225" s="79" t="s">
        <v>38</v>
      </c>
      <c r="H225" s="79">
        <v>669</v>
      </c>
      <c r="I225" s="80">
        <v>44185</v>
      </c>
      <c r="J225" s="85"/>
      <c r="K225" s="86"/>
      <c r="L225" s="586"/>
      <c r="M225" s="83" t="s">
        <v>30</v>
      </c>
      <c r="N225" s="84">
        <v>1000</v>
      </c>
      <c r="O225" s="78">
        <v>0</v>
      </c>
      <c r="P225" s="78">
        <v>0</v>
      </c>
      <c r="Q225" s="79" t="s">
        <v>38</v>
      </c>
      <c r="R225" s="79" t="s">
        <v>38</v>
      </c>
      <c r="S225" s="80" t="s">
        <v>38</v>
      </c>
      <c r="T225" s="79"/>
      <c r="U225" s="81"/>
      <c r="V225" s="586"/>
      <c r="W225" s="83" t="s">
        <v>30</v>
      </c>
      <c r="X225" s="48">
        <v>500</v>
      </c>
      <c r="Y225" s="78">
        <v>0</v>
      </c>
      <c r="Z225" s="78">
        <v>0</v>
      </c>
      <c r="AA225" s="79" t="s">
        <v>38</v>
      </c>
      <c r="AB225" s="79" t="s">
        <v>38</v>
      </c>
      <c r="AC225" s="80" t="s">
        <v>38</v>
      </c>
      <c r="AD225" s="558"/>
      <c r="AE225" s="586"/>
      <c r="AF225" s="83" t="s">
        <v>30</v>
      </c>
      <c r="AG225" s="78">
        <v>1000</v>
      </c>
      <c r="AH225" s="78"/>
      <c r="AI225" s="78"/>
      <c r="AJ225" s="79"/>
      <c r="AK225" s="79"/>
      <c r="AL225" s="80"/>
      <c r="AM225" s="181"/>
      <c r="AN225" s="182"/>
    </row>
    <row r="226" spans="1:40" ht="21" x14ac:dyDescent="0.25">
      <c r="A226" s="88"/>
      <c r="B226" s="905"/>
      <c r="C226" s="89"/>
      <c r="D226" s="90">
        <f>SUM(D214:D225)</f>
        <v>12000</v>
      </c>
      <c r="E226" s="90">
        <f>SUM(E214:E225)</f>
        <v>600</v>
      </c>
      <c r="F226" s="90">
        <f>SUM(F214:F225)</f>
        <v>12000</v>
      </c>
      <c r="G226" s="91"/>
      <c r="H226" s="91"/>
      <c r="I226" s="92"/>
      <c r="J226" s="91"/>
      <c r="K226" s="93"/>
      <c r="L226" s="587"/>
      <c r="M226" s="89"/>
      <c r="N226" s="90">
        <f>SUM(N213:N225)</f>
        <v>24000</v>
      </c>
      <c r="O226" s="90">
        <f>SUM(O213:O225)</f>
        <v>810</v>
      </c>
      <c r="P226" s="90">
        <f>SUM(P213:P225)</f>
        <v>24100</v>
      </c>
      <c r="Q226" s="91"/>
      <c r="R226" s="91"/>
      <c r="S226" s="91"/>
      <c r="T226" s="91"/>
      <c r="U226" s="93"/>
      <c r="V226" s="587"/>
      <c r="W226" s="89"/>
      <c r="X226" s="90">
        <f>SUM(X213:X225)</f>
        <v>35500</v>
      </c>
      <c r="Y226" s="90">
        <f>SUM(Y213:Y225)</f>
        <v>810</v>
      </c>
      <c r="Z226" s="90">
        <f>SUM(Z213:Z225)</f>
        <v>35600</v>
      </c>
      <c r="AA226" s="91"/>
      <c r="AB226" s="91"/>
      <c r="AC226" s="91"/>
      <c r="AD226" s="91"/>
      <c r="AE226" s="587"/>
      <c r="AF226" s="89"/>
      <c r="AG226" s="90">
        <f>SUM(AG213:AG225)</f>
        <v>47500</v>
      </c>
      <c r="AH226" s="90">
        <f>SUM(AH213:AH225)</f>
        <v>810</v>
      </c>
      <c r="AI226" s="90">
        <f>SUM(AI213:AI225)</f>
        <v>51310</v>
      </c>
      <c r="AJ226" s="91"/>
      <c r="AK226" s="91"/>
      <c r="AL226" s="91"/>
      <c r="AM226" s="90"/>
      <c r="AN226" s="91"/>
    </row>
    <row r="227" spans="1:40" x14ac:dyDescent="0.25">
      <c r="A227" s="337"/>
      <c r="B227" s="330"/>
      <c r="C227" s="344"/>
      <c r="D227" s="345"/>
      <c r="E227" s="345"/>
      <c r="F227" s="345"/>
      <c r="G227" s="346"/>
      <c r="H227" s="346"/>
      <c r="I227" s="347"/>
      <c r="J227" s="346"/>
      <c r="K227" s="346"/>
      <c r="L227" s="588"/>
      <c r="M227" s="346"/>
      <c r="N227" s="345"/>
      <c r="O227" s="345"/>
      <c r="P227" s="345"/>
      <c r="Q227" s="346"/>
      <c r="R227" s="346"/>
      <c r="S227" s="346"/>
      <c r="T227" s="346"/>
      <c r="U227" s="346"/>
      <c r="V227" s="588"/>
      <c r="W227" s="346"/>
      <c r="X227" s="345"/>
      <c r="Y227" s="345"/>
      <c r="Z227" s="345"/>
      <c r="AA227" s="346"/>
      <c r="AB227" s="346"/>
      <c r="AC227" s="346"/>
      <c r="AD227" s="346"/>
      <c r="AE227" s="588"/>
      <c r="AF227" s="346"/>
      <c r="AG227" s="345"/>
      <c r="AH227" s="345"/>
      <c r="AI227" s="345"/>
      <c r="AJ227" s="346"/>
      <c r="AK227" s="346"/>
      <c r="AL227" s="346"/>
      <c r="AM227" s="778"/>
      <c r="AN227" s="348"/>
    </row>
    <row r="228" spans="1:40" ht="21" x14ac:dyDescent="0.25">
      <c r="A228" s="337"/>
      <c r="B228" s="331"/>
      <c r="C228" s="350"/>
      <c r="D228" s="351"/>
      <c r="E228" s="352"/>
      <c r="F228" s="353"/>
      <c r="G228" s="352"/>
      <c r="H228" s="353"/>
      <c r="I228" s="353"/>
      <c r="J228" s="353"/>
      <c r="K228" s="354"/>
      <c r="L228" s="584"/>
      <c r="M228" s="355" t="s">
        <v>42</v>
      </c>
      <c r="N228" s="356">
        <f>D241</f>
        <v>12000</v>
      </c>
      <c r="O228" s="356">
        <f>E241</f>
        <v>2580</v>
      </c>
      <c r="P228" s="356">
        <f>F241</f>
        <v>0</v>
      </c>
      <c r="Q228" s="352"/>
      <c r="R228" s="353"/>
      <c r="S228" s="353"/>
      <c r="T228" s="353"/>
      <c r="U228" s="354"/>
      <c r="V228" s="584"/>
      <c r="W228" s="355" t="s">
        <v>42</v>
      </c>
      <c r="X228" s="356">
        <f>N241</f>
        <v>24000</v>
      </c>
      <c r="Y228" s="356">
        <f>O241</f>
        <v>3720</v>
      </c>
      <c r="Z228" s="356">
        <f>P241</f>
        <v>0</v>
      </c>
      <c r="AA228" s="352"/>
      <c r="AB228" s="353"/>
      <c r="AC228" s="353"/>
      <c r="AD228" s="353"/>
      <c r="AE228" s="584"/>
      <c r="AF228" s="355" t="s">
        <v>42</v>
      </c>
      <c r="AG228" s="356">
        <f>X241</f>
        <v>36000</v>
      </c>
      <c r="AH228" s="356">
        <f>Y241</f>
        <v>3840</v>
      </c>
      <c r="AI228" s="356">
        <f>Z241</f>
        <v>39840</v>
      </c>
      <c r="AJ228" s="352"/>
      <c r="AK228" s="353"/>
      <c r="AL228" s="353"/>
      <c r="AM228" s="776" t="s">
        <v>221</v>
      </c>
      <c r="AN228" s="183" t="s">
        <v>36</v>
      </c>
    </row>
    <row r="229" spans="1:40" x14ac:dyDescent="0.25">
      <c r="A229" s="368" t="s">
        <v>159</v>
      </c>
      <c r="B229" s="332">
        <v>96</v>
      </c>
      <c r="C229" s="357" t="s">
        <v>19</v>
      </c>
      <c r="D229" s="124">
        <v>1000</v>
      </c>
      <c r="E229" s="124">
        <f t="shared" ref="E229:E238" si="18">E230+10</f>
        <v>270</v>
      </c>
      <c r="F229" s="124">
        <v>0</v>
      </c>
      <c r="G229" s="125" t="s">
        <v>38</v>
      </c>
      <c r="H229" s="125" t="s">
        <v>38</v>
      </c>
      <c r="I229" s="129" t="s">
        <v>38</v>
      </c>
      <c r="J229" s="125"/>
      <c r="K229" s="358"/>
      <c r="L229" s="585"/>
      <c r="M229" s="357" t="s">
        <v>19</v>
      </c>
      <c r="N229" s="124">
        <v>1000</v>
      </c>
      <c r="O229" s="124">
        <f t="shared" ref="O229:O238" si="19">O230+10</f>
        <v>150</v>
      </c>
      <c r="P229" s="124">
        <v>0</v>
      </c>
      <c r="Q229" s="125" t="s">
        <v>38</v>
      </c>
      <c r="R229" s="125" t="s">
        <v>38</v>
      </c>
      <c r="S229" s="129" t="s">
        <v>38</v>
      </c>
      <c r="T229" s="125"/>
      <c r="U229" s="358"/>
      <c r="V229" s="585"/>
      <c r="W229" s="357" t="s">
        <v>19</v>
      </c>
      <c r="X229" s="124">
        <v>1000</v>
      </c>
      <c r="Y229" s="124">
        <f>Y230+10</f>
        <v>30</v>
      </c>
      <c r="Z229" s="124">
        <v>0</v>
      </c>
      <c r="AA229" s="125" t="s">
        <v>38</v>
      </c>
      <c r="AB229" s="125" t="s">
        <v>38</v>
      </c>
      <c r="AC229" s="129" t="s">
        <v>38</v>
      </c>
      <c r="AD229" s="426"/>
      <c r="AE229" s="585"/>
      <c r="AF229" s="357" t="s">
        <v>19</v>
      </c>
      <c r="AG229" s="124">
        <v>1000</v>
      </c>
      <c r="AH229" s="124">
        <v>40</v>
      </c>
      <c r="AI229" s="124"/>
      <c r="AJ229" s="125"/>
      <c r="AK229" s="125"/>
      <c r="AL229" s="129"/>
      <c r="AM229" s="341">
        <f>AG241+AH241-AI241</f>
        <v>0</v>
      </c>
      <c r="AN229" s="342" t="s">
        <v>978</v>
      </c>
    </row>
    <row r="230" spans="1:40" ht="21" customHeight="1" x14ac:dyDescent="0.25">
      <c r="A230" s="369"/>
      <c r="B230" s="877" t="s">
        <v>162</v>
      </c>
      <c r="C230" s="357" t="s">
        <v>20</v>
      </c>
      <c r="D230" s="124">
        <v>1000</v>
      </c>
      <c r="E230" s="124">
        <f t="shared" si="18"/>
        <v>260</v>
      </c>
      <c r="F230" s="124">
        <v>0</v>
      </c>
      <c r="G230" s="125" t="s">
        <v>38</v>
      </c>
      <c r="H230" s="125" t="s">
        <v>38</v>
      </c>
      <c r="I230" s="129" t="s">
        <v>38</v>
      </c>
      <c r="J230" s="125"/>
      <c r="K230" s="358"/>
      <c r="L230" s="585"/>
      <c r="M230" s="357" t="s">
        <v>20</v>
      </c>
      <c r="N230" s="124">
        <v>1000</v>
      </c>
      <c r="O230" s="124">
        <f t="shared" si="19"/>
        <v>140</v>
      </c>
      <c r="P230" s="124">
        <v>0</v>
      </c>
      <c r="Q230" s="125" t="s">
        <v>38</v>
      </c>
      <c r="R230" s="125" t="s">
        <v>38</v>
      </c>
      <c r="S230" s="129" t="s">
        <v>38</v>
      </c>
      <c r="T230" s="125"/>
      <c r="U230" s="358"/>
      <c r="V230" s="585"/>
      <c r="W230" s="357" t="s">
        <v>20</v>
      </c>
      <c r="X230" s="124">
        <v>1000</v>
      </c>
      <c r="Y230" s="124">
        <f>Y231+10</f>
        <v>20</v>
      </c>
      <c r="Z230" s="124">
        <v>0</v>
      </c>
      <c r="AA230" s="125" t="s">
        <v>38</v>
      </c>
      <c r="AB230" s="125" t="s">
        <v>38</v>
      </c>
      <c r="AC230" s="129" t="s">
        <v>38</v>
      </c>
      <c r="AD230" s="629"/>
      <c r="AE230" s="585"/>
      <c r="AF230" s="357" t="s">
        <v>20</v>
      </c>
      <c r="AG230" s="124">
        <v>1000</v>
      </c>
      <c r="AH230" s="124">
        <v>30</v>
      </c>
      <c r="AI230" s="124"/>
      <c r="AJ230" s="125"/>
      <c r="AK230" s="125"/>
      <c r="AL230" s="129"/>
      <c r="AM230" s="336"/>
      <c r="AN230" s="335"/>
    </row>
    <row r="231" spans="1:40" x14ac:dyDescent="0.25">
      <c r="A231" s="369"/>
      <c r="B231" s="877"/>
      <c r="C231" s="357" t="s">
        <v>21</v>
      </c>
      <c r="D231" s="124">
        <v>1000</v>
      </c>
      <c r="E231" s="124">
        <f t="shared" si="18"/>
        <v>250</v>
      </c>
      <c r="F231" s="124">
        <v>0</v>
      </c>
      <c r="G231" s="125" t="s">
        <v>38</v>
      </c>
      <c r="H231" s="125" t="s">
        <v>38</v>
      </c>
      <c r="I231" s="129" t="s">
        <v>38</v>
      </c>
      <c r="J231" s="125"/>
      <c r="K231" s="358"/>
      <c r="L231" s="585"/>
      <c r="M231" s="357" t="s">
        <v>21</v>
      </c>
      <c r="N231" s="124">
        <v>1000</v>
      </c>
      <c r="O231" s="124">
        <f t="shared" si="19"/>
        <v>130</v>
      </c>
      <c r="P231" s="124">
        <v>0</v>
      </c>
      <c r="Q231" s="125" t="s">
        <v>38</v>
      </c>
      <c r="R231" s="125" t="s">
        <v>38</v>
      </c>
      <c r="S231" s="129" t="s">
        <v>38</v>
      </c>
      <c r="T231" s="125"/>
      <c r="U231" s="358"/>
      <c r="V231" s="585"/>
      <c r="W231" s="357" t="s">
        <v>21</v>
      </c>
      <c r="X231" s="124">
        <v>1000</v>
      </c>
      <c r="Y231" s="124">
        <f>Y232+10</f>
        <v>10</v>
      </c>
      <c r="Z231" s="124">
        <v>0</v>
      </c>
      <c r="AA231" s="125" t="s">
        <v>38</v>
      </c>
      <c r="AB231" s="125" t="s">
        <v>38</v>
      </c>
      <c r="AC231" s="129" t="s">
        <v>38</v>
      </c>
      <c r="AD231" s="629"/>
      <c r="AE231" s="585"/>
      <c r="AF231" s="357" t="s">
        <v>21</v>
      </c>
      <c r="AG231" s="124">
        <v>1000</v>
      </c>
      <c r="AH231" s="124">
        <v>20</v>
      </c>
      <c r="AI231" s="124"/>
      <c r="AJ231" s="125"/>
      <c r="AK231" s="125"/>
      <c r="AL231" s="129"/>
      <c r="AM231" s="336"/>
      <c r="AN231" s="335"/>
    </row>
    <row r="232" spans="1:40" x14ac:dyDescent="0.25">
      <c r="A232" s="369"/>
      <c r="B232" s="877"/>
      <c r="C232" s="357" t="s">
        <v>22</v>
      </c>
      <c r="D232" s="124">
        <v>1000</v>
      </c>
      <c r="E232" s="124">
        <f t="shared" si="18"/>
        <v>240</v>
      </c>
      <c r="F232" s="124">
        <v>0</v>
      </c>
      <c r="G232" s="125" t="s">
        <v>38</v>
      </c>
      <c r="H232" s="125" t="s">
        <v>38</v>
      </c>
      <c r="I232" s="129" t="s">
        <v>38</v>
      </c>
      <c r="J232" s="125"/>
      <c r="K232" s="358"/>
      <c r="L232" s="585"/>
      <c r="M232" s="357" t="s">
        <v>22</v>
      </c>
      <c r="N232" s="124">
        <v>1000</v>
      </c>
      <c r="O232" s="124">
        <f t="shared" si="19"/>
        <v>120</v>
      </c>
      <c r="P232" s="124">
        <v>0</v>
      </c>
      <c r="Q232" s="125" t="s">
        <v>38</v>
      </c>
      <c r="R232" s="125" t="s">
        <v>38</v>
      </c>
      <c r="S232" s="129" t="s">
        <v>38</v>
      </c>
      <c r="T232" s="125"/>
      <c r="U232" s="358"/>
      <c r="V232" s="585"/>
      <c r="W232" s="357" t="s">
        <v>22</v>
      </c>
      <c r="X232" s="124">
        <v>1000</v>
      </c>
      <c r="Y232" s="124">
        <v>0</v>
      </c>
      <c r="Z232" s="124">
        <v>31780</v>
      </c>
      <c r="AA232" s="125" t="s">
        <v>38</v>
      </c>
      <c r="AB232" s="125">
        <v>2211</v>
      </c>
      <c r="AC232" s="129">
        <v>44655</v>
      </c>
      <c r="AD232" s="629"/>
      <c r="AE232" s="585"/>
      <c r="AF232" s="357" t="s">
        <v>22</v>
      </c>
      <c r="AG232" s="124">
        <v>1000</v>
      </c>
      <c r="AH232" s="124">
        <v>10</v>
      </c>
      <c r="AI232" s="124"/>
      <c r="AJ232" s="125"/>
      <c r="AK232" s="125"/>
      <c r="AL232" s="129"/>
      <c r="AM232" s="336"/>
      <c r="AN232" s="335"/>
    </row>
    <row r="233" spans="1:40" x14ac:dyDescent="0.25">
      <c r="A233" s="369"/>
      <c r="B233" s="877"/>
      <c r="C233" s="357" t="s">
        <v>23</v>
      </c>
      <c r="D233" s="124">
        <v>1000</v>
      </c>
      <c r="E233" s="124">
        <f t="shared" si="18"/>
        <v>230</v>
      </c>
      <c r="F233" s="124">
        <v>0</v>
      </c>
      <c r="G233" s="125" t="s">
        <v>38</v>
      </c>
      <c r="H233" s="125" t="s">
        <v>38</v>
      </c>
      <c r="I233" s="129" t="s">
        <v>38</v>
      </c>
      <c r="J233" s="125"/>
      <c r="K233" s="358"/>
      <c r="L233" s="585"/>
      <c r="M233" s="357" t="s">
        <v>23</v>
      </c>
      <c r="N233" s="124">
        <v>1000</v>
      </c>
      <c r="O233" s="124">
        <f t="shared" si="19"/>
        <v>110</v>
      </c>
      <c r="P233" s="124">
        <v>0</v>
      </c>
      <c r="Q233" s="125" t="s">
        <v>38</v>
      </c>
      <c r="R233" s="125" t="s">
        <v>38</v>
      </c>
      <c r="S233" s="129" t="s">
        <v>38</v>
      </c>
      <c r="T233" s="125"/>
      <c r="U233" s="358"/>
      <c r="V233" s="585"/>
      <c r="W233" s="357" t="s">
        <v>23</v>
      </c>
      <c r="X233" s="124">
        <v>1000</v>
      </c>
      <c r="Y233" s="124">
        <f>Y234+10</f>
        <v>30</v>
      </c>
      <c r="Z233" s="124">
        <v>0</v>
      </c>
      <c r="AA233" s="125" t="s">
        <v>38</v>
      </c>
      <c r="AB233" s="125" t="s">
        <v>38</v>
      </c>
      <c r="AC233" s="129" t="s">
        <v>38</v>
      </c>
      <c r="AD233" s="629"/>
      <c r="AE233" s="585"/>
      <c r="AF233" s="357" t="s">
        <v>23</v>
      </c>
      <c r="AG233" s="124">
        <v>1000</v>
      </c>
      <c r="AH233" s="124"/>
      <c r="AI233" s="124">
        <v>12100</v>
      </c>
      <c r="AJ233" s="125" t="s">
        <v>47</v>
      </c>
      <c r="AK233" s="125">
        <v>3722</v>
      </c>
      <c r="AL233" s="129">
        <v>45047</v>
      </c>
      <c r="AM233" s="336"/>
      <c r="AN233" s="335"/>
    </row>
    <row r="234" spans="1:40" x14ac:dyDescent="0.25">
      <c r="A234" s="369"/>
      <c r="B234" s="877"/>
      <c r="C234" s="357" t="s">
        <v>24</v>
      </c>
      <c r="D234" s="124">
        <v>1000</v>
      </c>
      <c r="E234" s="124">
        <f t="shared" si="18"/>
        <v>220</v>
      </c>
      <c r="F234" s="124">
        <v>0</v>
      </c>
      <c r="G234" s="125" t="s">
        <v>38</v>
      </c>
      <c r="H234" s="125" t="s">
        <v>38</v>
      </c>
      <c r="I234" s="129" t="s">
        <v>38</v>
      </c>
      <c r="J234" s="125"/>
      <c r="K234" s="358"/>
      <c r="L234" s="585"/>
      <c r="M234" s="357" t="s">
        <v>24</v>
      </c>
      <c r="N234" s="124">
        <v>1000</v>
      </c>
      <c r="O234" s="124">
        <f t="shared" si="19"/>
        <v>100</v>
      </c>
      <c r="P234" s="124">
        <v>0</v>
      </c>
      <c r="Q234" s="125" t="s">
        <v>38</v>
      </c>
      <c r="R234" s="125" t="s">
        <v>38</v>
      </c>
      <c r="S234" s="129" t="s">
        <v>38</v>
      </c>
      <c r="T234" s="125"/>
      <c r="U234" s="358"/>
      <c r="V234" s="585"/>
      <c r="W234" s="357" t="s">
        <v>24</v>
      </c>
      <c r="X234" s="124">
        <v>1000</v>
      </c>
      <c r="Y234" s="124">
        <f>Y235+10</f>
        <v>20</v>
      </c>
      <c r="Z234" s="124">
        <v>0</v>
      </c>
      <c r="AA234" s="125" t="s">
        <v>38</v>
      </c>
      <c r="AB234" s="125" t="s">
        <v>38</v>
      </c>
      <c r="AC234" s="129" t="s">
        <v>38</v>
      </c>
      <c r="AD234" s="629"/>
      <c r="AE234" s="585"/>
      <c r="AF234" s="357" t="s">
        <v>24</v>
      </c>
      <c r="AG234" s="124">
        <v>1000</v>
      </c>
      <c r="AH234" s="124"/>
      <c r="AI234" s="124"/>
      <c r="AJ234" s="125"/>
      <c r="AK234" s="125"/>
      <c r="AL234" s="129"/>
      <c r="AM234" s="336"/>
      <c r="AN234" s="335"/>
    </row>
    <row r="235" spans="1:40" x14ac:dyDescent="0.25">
      <c r="A235" s="369"/>
      <c r="B235" s="877"/>
      <c r="C235" s="357" t="s">
        <v>25</v>
      </c>
      <c r="D235" s="124">
        <v>1000</v>
      </c>
      <c r="E235" s="124">
        <f t="shared" si="18"/>
        <v>210</v>
      </c>
      <c r="F235" s="124">
        <v>0</v>
      </c>
      <c r="G235" s="125" t="s">
        <v>38</v>
      </c>
      <c r="H235" s="125" t="s">
        <v>38</v>
      </c>
      <c r="I235" s="129" t="s">
        <v>38</v>
      </c>
      <c r="J235" s="125"/>
      <c r="K235" s="358"/>
      <c r="L235" s="585"/>
      <c r="M235" s="357" t="s">
        <v>25</v>
      </c>
      <c r="N235" s="124">
        <v>1000</v>
      </c>
      <c r="O235" s="124">
        <f t="shared" si="19"/>
        <v>90</v>
      </c>
      <c r="P235" s="124">
        <v>0</v>
      </c>
      <c r="Q235" s="125" t="s">
        <v>38</v>
      </c>
      <c r="R235" s="125" t="s">
        <v>38</v>
      </c>
      <c r="S235" s="129" t="s">
        <v>38</v>
      </c>
      <c r="T235" s="125"/>
      <c r="U235" s="358"/>
      <c r="V235" s="585"/>
      <c r="W235" s="357" t="s">
        <v>25</v>
      </c>
      <c r="X235" s="124">
        <v>1000</v>
      </c>
      <c r="Y235" s="124">
        <f>Y236+10</f>
        <v>10</v>
      </c>
      <c r="Z235" s="124">
        <v>0</v>
      </c>
      <c r="AA235" s="125" t="s">
        <v>38</v>
      </c>
      <c r="AB235" s="125" t="s">
        <v>38</v>
      </c>
      <c r="AC235" s="129" t="s">
        <v>38</v>
      </c>
      <c r="AD235" s="629"/>
      <c r="AE235" s="585"/>
      <c r="AF235" s="357" t="s">
        <v>25</v>
      </c>
      <c r="AG235" s="124">
        <v>1000</v>
      </c>
      <c r="AH235" s="124"/>
      <c r="AI235" s="124"/>
      <c r="AJ235" s="125"/>
      <c r="AK235" s="125"/>
      <c r="AL235" s="129"/>
      <c r="AM235" s="336"/>
      <c r="AN235" s="335"/>
    </row>
    <row r="236" spans="1:40" x14ac:dyDescent="0.25">
      <c r="A236" s="369"/>
      <c r="B236" s="877"/>
      <c r="C236" s="357" t="s">
        <v>26</v>
      </c>
      <c r="D236" s="124">
        <v>1000</v>
      </c>
      <c r="E236" s="124">
        <f t="shared" si="18"/>
        <v>200</v>
      </c>
      <c r="F236" s="124">
        <v>0</v>
      </c>
      <c r="G236" s="125" t="s">
        <v>38</v>
      </c>
      <c r="H236" s="125" t="s">
        <v>38</v>
      </c>
      <c r="I236" s="129" t="s">
        <v>38</v>
      </c>
      <c r="J236" s="125"/>
      <c r="K236" s="358"/>
      <c r="L236" s="585"/>
      <c r="M236" s="357" t="s">
        <v>26</v>
      </c>
      <c r="N236" s="124">
        <v>1000</v>
      </c>
      <c r="O236" s="124">
        <f t="shared" si="19"/>
        <v>80</v>
      </c>
      <c r="P236" s="124">
        <v>0</v>
      </c>
      <c r="Q236" s="125" t="s">
        <v>38</v>
      </c>
      <c r="R236" s="125" t="s">
        <v>38</v>
      </c>
      <c r="S236" s="129" t="s">
        <v>38</v>
      </c>
      <c r="T236" s="125"/>
      <c r="U236" s="358"/>
      <c r="V236" s="585"/>
      <c r="W236" s="357" t="s">
        <v>26</v>
      </c>
      <c r="X236" s="124">
        <v>1000</v>
      </c>
      <c r="Y236" s="124">
        <v>0</v>
      </c>
      <c r="Z236" s="124">
        <v>8060</v>
      </c>
      <c r="AA236" s="125" t="s">
        <v>47</v>
      </c>
      <c r="AB236" s="125">
        <v>2651</v>
      </c>
      <c r="AC236" s="129">
        <v>44792</v>
      </c>
      <c r="AD236" s="629"/>
      <c r="AE236" s="585"/>
      <c r="AF236" s="357" t="s">
        <v>26</v>
      </c>
      <c r="AG236" s="124">
        <v>1000</v>
      </c>
      <c r="AH236" s="124"/>
      <c r="AI236" s="124"/>
      <c r="AJ236" s="125"/>
      <c r="AK236" s="125"/>
      <c r="AL236" s="129"/>
      <c r="AM236" s="336"/>
      <c r="AN236" s="335"/>
    </row>
    <row r="237" spans="1:40" x14ac:dyDescent="0.25">
      <c r="A237" s="369"/>
      <c r="B237" s="877"/>
      <c r="C237" s="357" t="s">
        <v>27</v>
      </c>
      <c r="D237" s="124">
        <v>1000</v>
      </c>
      <c r="E237" s="124">
        <f t="shared" si="18"/>
        <v>190</v>
      </c>
      <c r="F237" s="124">
        <v>0</v>
      </c>
      <c r="G237" s="125" t="s">
        <v>38</v>
      </c>
      <c r="H237" s="125" t="s">
        <v>38</v>
      </c>
      <c r="I237" s="129" t="s">
        <v>38</v>
      </c>
      <c r="J237" s="125"/>
      <c r="K237" s="358"/>
      <c r="L237" s="585"/>
      <c r="M237" s="357" t="s">
        <v>27</v>
      </c>
      <c r="N237" s="124">
        <v>1000</v>
      </c>
      <c r="O237" s="124">
        <f t="shared" si="19"/>
        <v>70</v>
      </c>
      <c r="P237" s="124">
        <v>0</v>
      </c>
      <c r="Q237" s="125" t="s">
        <v>38</v>
      </c>
      <c r="R237" s="125" t="s">
        <v>38</v>
      </c>
      <c r="S237" s="129" t="s">
        <v>38</v>
      </c>
      <c r="T237" s="125"/>
      <c r="U237" s="358"/>
      <c r="V237" s="585"/>
      <c r="W237" s="357" t="s">
        <v>27</v>
      </c>
      <c r="X237" s="124">
        <v>1000</v>
      </c>
      <c r="Y237" s="124">
        <v>0</v>
      </c>
      <c r="Z237" s="124">
        <v>0</v>
      </c>
      <c r="AA237" s="125" t="s">
        <v>38</v>
      </c>
      <c r="AB237" s="125" t="s">
        <v>38</v>
      </c>
      <c r="AC237" s="129" t="s">
        <v>38</v>
      </c>
      <c r="AD237" s="629"/>
      <c r="AE237" s="585"/>
      <c r="AF237" s="357" t="s">
        <v>27</v>
      </c>
      <c r="AG237" s="124">
        <v>1000</v>
      </c>
      <c r="AH237" s="124"/>
      <c r="AI237" s="124"/>
      <c r="AJ237" s="125"/>
      <c r="AK237" s="125"/>
      <c r="AL237" s="129"/>
      <c r="AM237" s="336"/>
      <c r="AN237" s="335"/>
    </row>
    <row r="238" spans="1:40" x14ac:dyDescent="0.25">
      <c r="A238" s="369"/>
      <c r="B238" s="877"/>
      <c r="C238" s="357" t="s">
        <v>28</v>
      </c>
      <c r="D238" s="124">
        <v>1000</v>
      </c>
      <c r="E238" s="124">
        <f t="shared" si="18"/>
        <v>180</v>
      </c>
      <c r="F238" s="124">
        <v>0</v>
      </c>
      <c r="G238" s="125" t="s">
        <v>38</v>
      </c>
      <c r="H238" s="125" t="s">
        <v>38</v>
      </c>
      <c r="I238" s="129" t="s">
        <v>38</v>
      </c>
      <c r="J238" s="125"/>
      <c r="K238" s="358"/>
      <c r="L238" s="585"/>
      <c r="M238" s="357" t="s">
        <v>28</v>
      </c>
      <c r="N238" s="124">
        <v>1000</v>
      </c>
      <c r="O238" s="124">
        <f t="shared" si="19"/>
        <v>60</v>
      </c>
      <c r="P238" s="124">
        <v>0</v>
      </c>
      <c r="Q238" s="125" t="s">
        <v>38</v>
      </c>
      <c r="R238" s="125" t="s">
        <v>38</v>
      </c>
      <c r="S238" s="129" t="s">
        <v>38</v>
      </c>
      <c r="T238" s="125"/>
      <c r="U238" s="358"/>
      <c r="V238" s="585"/>
      <c r="W238" s="357" t="s">
        <v>28</v>
      </c>
      <c r="X238" s="124">
        <v>1000</v>
      </c>
      <c r="Y238" s="124">
        <v>0</v>
      </c>
      <c r="Z238" s="124">
        <v>0</v>
      </c>
      <c r="AA238" s="125" t="s">
        <v>38</v>
      </c>
      <c r="AB238" s="125" t="s">
        <v>38</v>
      </c>
      <c r="AC238" s="129" t="s">
        <v>38</v>
      </c>
      <c r="AD238" s="629"/>
      <c r="AE238" s="585"/>
      <c r="AF238" s="357" t="s">
        <v>28</v>
      </c>
      <c r="AG238" s="124">
        <v>1000</v>
      </c>
      <c r="AH238" s="124"/>
      <c r="AI238" s="124"/>
      <c r="AJ238" s="125"/>
      <c r="AK238" s="125"/>
      <c r="AL238" s="129"/>
      <c r="AM238" s="336"/>
      <c r="AN238" s="335"/>
    </row>
    <row r="239" spans="1:40" x14ac:dyDescent="0.25">
      <c r="A239" s="369"/>
      <c r="B239" s="877"/>
      <c r="C239" s="357" t="s">
        <v>29</v>
      </c>
      <c r="D239" s="124">
        <v>1000</v>
      </c>
      <c r="E239" s="124">
        <f>E240+10</f>
        <v>170</v>
      </c>
      <c r="F239" s="124">
        <v>0</v>
      </c>
      <c r="G239" s="125" t="s">
        <v>38</v>
      </c>
      <c r="H239" s="125" t="s">
        <v>38</v>
      </c>
      <c r="I239" s="129" t="s">
        <v>38</v>
      </c>
      <c r="J239" s="125"/>
      <c r="K239" s="358"/>
      <c r="L239" s="585"/>
      <c r="M239" s="357" t="s">
        <v>29</v>
      </c>
      <c r="N239" s="124">
        <v>1000</v>
      </c>
      <c r="O239" s="124">
        <f>O240+10</f>
        <v>50</v>
      </c>
      <c r="P239" s="124">
        <v>0</v>
      </c>
      <c r="Q239" s="125" t="s">
        <v>38</v>
      </c>
      <c r="R239" s="125" t="s">
        <v>38</v>
      </c>
      <c r="S239" s="129" t="s">
        <v>38</v>
      </c>
      <c r="T239" s="125"/>
      <c r="U239" s="358"/>
      <c r="V239" s="585"/>
      <c r="W239" s="357" t="s">
        <v>29</v>
      </c>
      <c r="X239" s="124">
        <v>1000</v>
      </c>
      <c r="Y239" s="124">
        <v>0</v>
      </c>
      <c r="Z239" s="124">
        <v>0</v>
      </c>
      <c r="AA239" s="125" t="s">
        <v>38</v>
      </c>
      <c r="AB239" s="125" t="s">
        <v>38</v>
      </c>
      <c r="AC239" s="129" t="s">
        <v>38</v>
      </c>
      <c r="AD239" s="629"/>
      <c r="AE239" s="585"/>
      <c r="AF239" s="357" t="s">
        <v>29</v>
      </c>
      <c r="AG239" s="124">
        <v>1000</v>
      </c>
      <c r="AH239" s="124"/>
      <c r="AI239" s="124"/>
      <c r="AJ239" s="125"/>
      <c r="AK239" s="125"/>
      <c r="AL239" s="129"/>
      <c r="AM239" s="336"/>
      <c r="AN239" s="335"/>
    </row>
    <row r="240" spans="1:40" x14ac:dyDescent="0.25">
      <c r="A240" s="369"/>
      <c r="B240" s="877"/>
      <c r="C240" s="360" t="s">
        <v>30</v>
      </c>
      <c r="D240" s="278">
        <v>1000</v>
      </c>
      <c r="E240" s="124">
        <f>O229+10</f>
        <v>160</v>
      </c>
      <c r="F240" s="124">
        <v>0</v>
      </c>
      <c r="G240" s="125" t="s">
        <v>38</v>
      </c>
      <c r="H240" s="125" t="s">
        <v>38</v>
      </c>
      <c r="I240" s="129" t="s">
        <v>38</v>
      </c>
      <c r="J240" s="361"/>
      <c r="K240" s="362"/>
      <c r="L240" s="586"/>
      <c r="M240" s="360" t="s">
        <v>30</v>
      </c>
      <c r="N240" s="278">
        <v>1000</v>
      </c>
      <c r="O240" s="124">
        <f>Y229+10</f>
        <v>40</v>
      </c>
      <c r="P240" s="124">
        <v>0</v>
      </c>
      <c r="Q240" s="125" t="s">
        <v>38</v>
      </c>
      <c r="R240" s="125" t="s">
        <v>38</v>
      </c>
      <c r="S240" s="129" t="s">
        <v>38</v>
      </c>
      <c r="T240" s="125"/>
      <c r="U240" s="358"/>
      <c r="V240" s="586"/>
      <c r="W240" s="360" t="s">
        <v>30</v>
      </c>
      <c r="X240" s="124">
        <v>1000</v>
      </c>
      <c r="Y240" s="124">
        <v>0</v>
      </c>
      <c r="Z240" s="124">
        <v>0</v>
      </c>
      <c r="AA240" s="125" t="s">
        <v>38</v>
      </c>
      <c r="AB240" s="125" t="s">
        <v>38</v>
      </c>
      <c r="AC240" s="129" t="s">
        <v>38</v>
      </c>
      <c r="AD240" s="629"/>
      <c r="AE240" s="586"/>
      <c r="AF240" s="360" t="s">
        <v>30</v>
      </c>
      <c r="AG240" s="124">
        <v>1000</v>
      </c>
      <c r="AH240" s="124"/>
      <c r="AI240" s="124"/>
      <c r="AJ240" s="125"/>
      <c r="AK240" s="125"/>
      <c r="AL240" s="129"/>
      <c r="AM240" s="338"/>
      <c r="AN240" s="339"/>
    </row>
    <row r="241" spans="1:40" ht="21.75" thickBot="1" x14ac:dyDescent="0.3">
      <c r="A241" s="370"/>
      <c r="B241" s="878"/>
      <c r="C241" s="364"/>
      <c r="D241" s="365">
        <f>SUM(D229:D240)</f>
        <v>12000</v>
      </c>
      <c r="E241" s="365">
        <f>SUM(E229:E240)</f>
        <v>2580</v>
      </c>
      <c r="F241" s="365">
        <f>SUM(F229:F240)</f>
        <v>0</v>
      </c>
      <c r="G241" s="340"/>
      <c r="H241" s="340"/>
      <c r="I241" s="366"/>
      <c r="J241" s="340"/>
      <c r="K241" s="367"/>
      <c r="L241" s="612"/>
      <c r="M241" s="364"/>
      <c r="N241" s="365">
        <f>SUM(N228:N240)</f>
        <v>24000</v>
      </c>
      <c r="O241" s="365">
        <f>SUM(O228:O240)</f>
        <v>3720</v>
      </c>
      <c r="P241" s="365">
        <f>SUM(P228:P240)</f>
        <v>0</v>
      </c>
      <c r="Q241" s="340"/>
      <c r="R241" s="340"/>
      <c r="S241" s="340"/>
      <c r="T241" s="340"/>
      <c r="U241" s="367"/>
      <c r="V241" s="612"/>
      <c r="W241" s="364"/>
      <c r="X241" s="365">
        <f>SUM(X228:X240)</f>
        <v>36000</v>
      </c>
      <c r="Y241" s="365">
        <f>SUM(Y228:Y240)</f>
        <v>3840</v>
      </c>
      <c r="Z241" s="365">
        <f>SUM(Z228:Z240)</f>
        <v>39840</v>
      </c>
      <c r="AA241" s="340"/>
      <c r="AB241" s="340"/>
      <c r="AC241" s="340"/>
      <c r="AD241" s="340"/>
      <c r="AE241" s="612"/>
      <c r="AF241" s="364"/>
      <c r="AG241" s="365">
        <f>SUM(AG228:AG240)</f>
        <v>48000</v>
      </c>
      <c r="AH241" s="365">
        <f>SUM(AH228:AH240)</f>
        <v>3940</v>
      </c>
      <c r="AI241" s="365">
        <f>SUM(AI228:AI240)</f>
        <v>51940</v>
      </c>
      <c r="AJ241" s="340"/>
      <c r="AK241" s="340"/>
      <c r="AL241" s="340"/>
      <c r="AM241" s="365"/>
      <c r="AN241" s="340"/>
    </row>
  </sheetData>
  <sheetProtection algorithmName="SHA-512" hashValue="p5qZOIXWpanGvUIk1dvCrYpRbKQWycXNqSKLdyNCp7xhcxQ17wfa6BObcoj9zQbpnqbDyjgkoXzmn5gIvgR6CA==" saltValue="7Hhc82AMh5vPbXpPTp4cXg==" spinCount="100000" sheet="1" objects="1" scenarios="1" selectLockedCells="1" selectUnlockedCells="1"/>
  <mergeCells count="16">
    <mergeCell ref="B80:B91"/>
    <mergeCell ref="B5:B16"/>
    <mergeCell ref="B20:B31"/>
    <mergeCell ref="B35:B46"/>
    <mergeCell ref="B50:B61"/>
    <mergeCell ref="B65:B76"/>
    <mergeCell ref="B185:B196"/>
    <mergeCell ref="B200:B211"/>
    <mergeCell ref="B215:B226"/>
    <mergeCell ref="B230:B241"/>
    <mergeCell ref="B95:B106"/>
    <mergeCell ref="B110:B121"/>
    <mergeCell ref="B125:B136"/>
    <mergeCell ref="B140:B151"/>
    <mergeCell ref="B155:B166"/>
    <mergeCell ref="B170:B181"/>
  </mergeCells>
  <pageMargins left="0.39370078740157483" right="0" top="0.11811023622047245" bottom="0.11811023622047245" header="0" footer="0"/>
  <pageSetup paperSize="9" scale="28" orientation="landscape" r:id="rId1"/>
  <rowBreaks count="3" manualBreakCount="3">
    <brk id="61" max="37" man="1"/>
    <brk id="121" max="37" man="1"/>
    <brk id="181" max="37" man="1"/>
  </row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O242"/>
  <sheetViews>
    <sheetView tabSelected="1" view="pageBreakPreview" topLeftCell="J1" zoomScale="60" zoomScaleNormal="55" workbookViewId="0">
      <pane ySplit="1" topLeftCell="A149" activePane="bottomLeft" state="frozen"/>
      <selection pane="bottomLeft" activeCell="AO201" sqref="AO201"/>
    </sheetView>
  </sheetViews>
  <sheetFormatPr defaultRowHeight="23.25" x14ac:dyDescent="0.25"/>
  <cols>
    <col min="1" max="1" width="8" style="63" bestFit="1" customWidth="1"/>
    <col min="2" max="2" width="9.5703125" style="109" customWidth="1"/>
    <col min="3" max="3" width="7.7109375" style="63" customWidth="1"/>
    <col min="4" max="4" width="16.28515625" style="94" bestFit="1" customWidth="1"/>
    <col min="5" max="5" width="14.85546875" style="63" bestFit="1" customWidth="1"/>
    <col min="6" max="6" width="16.28515625" style="63" bestFit="1" customWidth="1"/>
    <col min="7" max="7" width="7.42578125" style="63" bestFit="1" customWidth="1"/>
    <col min="8" max="8" width="7" style="63" bestFit="1" customWidth="1"/>
    <col min="9" max="9" width="11.7109375" style="63" bestFit="1" customWidth="1"/>
    <col min="10" max="10" width="12.140625" style="63" bestFit="1" customWidth="1"/>
    <col min="11" max="11" width="12.28515625" style="63" customWidth="1"/>
    <col min="12" max="12" width="1.85546875" style="63" customWidth="1"/>
    <col min="13" max="13" width="7.7109375" style="63" bestFit="1" customWidth="1"/>
    <col min="14" max="14" width="16.7109375" style="94" customWidth="1"/>
    <col min="15" max="15" width="14.85546875" style="63" bestFit="1" customWidth="1"/>
    <col min="16" max="16" width="16.7109375" style="63" bestFit="1" customWidth="1"/>
    <col min="17" max="17" width="7" style="63" bestFit="1" customWidth="1"/>
    <col min="18" max="18" width="7" style="63" customWidth="1"/>
    <col min="19" max="19" width="12.5703125" style="63" bestFit="1" customWidth="1"/>
    <col min="20" max="20" width="13.28515625" style="63" bestFit="1" customWidth="1"/>
    <col min="21" max="21" width="12.28515625" style="63" bestFit="1" customWidth="1"/>
    <col min="22" max="22" width="1.28515625" style="63" customWidth="1"/>
    <col min="23" max="23" width="6.85546875" style="63" bestFit="1" customWidth="1"/>
    <col min="24" max="24" width="16.7109375" style="94" customWidth="1"/>
    <col min="25" max="25" width="14.85546875" style="63" bestFit="1" customWidth="1"/>
    <col min="26" max="26" width="16.7109375" style="63" bestFit="1" customWidth="1"/>
    <col min="27" max="27" width="7.28515625" style="63" bestFit="1" customWidth="1"/>
    <col min="28" max="28" width="7" style="63" bestFit="1" customWidth="1"/>
    <col min="29" max="30" width="13.85546875" style="63" customWidth="1"/>
    <col min="31" max="31" width="1.140625" style="63" customWidth="1"/>
    <col min="32" max="32" width="6.85546875" style="63" bestFit="1" customWidth="1"/>
    <col min="33" max="33" width="16.7109375" style="94" customWidth="1"/>
    <col min="34" max="34" width="14.85546875" style="63" bestFit="1" customWidth="1"/>
    <col min="35" max="35" width="17" style="63" customWidth="1"/>
    <col min="36" max="36" width="7.28515625" style="63" bestFit="1" customWidth="1"/>
    <col min="37" max="37" width="7" style="63" bestFit="1" customWidth="1"/>
    <col min="38" max="38" width="13.85546875" style="63" customWidth="1"/>
    <col min="39" max="39" width="10.28515625" style="751" customWidth="1"/>
    <col min="40" max="40" width="17.7109375" style="7" bestFit="1" customWidth="1"/>
    <col min="41" max="41" width="23.140625" style="1" customWidth="1"/>
    <col min="42" max="16384" width="9.140625" style="63"/>
  </cols>
  <sheetData>
    <row r="1" spans="1:41" ht="92.25" thickBot="1" x14ac:dyDescent="0.3">
      <c r="A1" s="57" t="s">
        <v>0</v>
      </c>
      <c r="B1" s="104" t="s">
        <v>1</v>
      </c>
      <c r="C1" s="58">
        <v>2020</v>
      </c>
      <c r="D1" s="96" t="s">
        <v>60</v>
      </c>
      <c r="E1" s="59" t="s">
        <v>39</v>
      </c>
      <c r="F1" s="60" t="s">
        <v>31</v>
      </c>
      <c r="G1" s="59" t="s">
        <v>34</v>
      </c>
      <c r="H1" s="59" t="s">
        <v>32</v>
      </c>
      <c r="I1" s="60" t="s">
        <v>33</v>
      </c>
      <c r="J1" s="60" t="s">
        <v>35</v>
      </c>
      <c r="K1" s="61" t="s">
        <v>36</v>
      </c>
      <c r="L1" s="582"/>
      <c r="M1" s="58">
        <v>2021</v>
      </c>
      <c r="N1" s="96" t="s">
        <v>60</v>
      </c>
      <c r="O1" s="59" t="s">
        <v>39</v>
      </c>
      <c r="P1" s="60" t="s">
        <v>31</v>
      </c>
      <c r="Q1" s="59" t="s">
        <v>34</v>
      </c>
      <c r="R1" s="59" t="s">
        <v>32</v>
      </c>
      <c r="S1" s="60" t="s">
        <v>33</v>
      </c>
      <c r="T1" s="60" t="s">
        <v>35</v>
      </c>
      <c r="U1" s="61" t="s">
        <v>36</v>
      </c>
      <c r="V1" s="582"/>
      <c r="W1" s="58">
        <v>2022</v>
      </c>
      <c r="X1" s="96" t="s">
        <v>60</v>
      </c>
      <c r="Y1" s="59" t="s">
        <v>39</v>
      </c>
      <c r="Z1" s="60" t="s">
        <v>31</v>
      </c>
      <c r="AA1" s="59" t="s">
        <v>34</v>
      </c>
      <c r="AB1" s="59" t="s">
        <v>32</v>
      </c>
      <c r="AC1" s="60" t="s">
        <v>33</v>
      </c>
      <c r="AD1" s="12" t="s">
        <v>36</v>
      </c>
      <c r="AE1" s="582"/>
      <c r="AF1" s="58">
        <v>2023</v>
      </c>
      <c r="AG1" s="96" t="s">
        <v>60</v>
      </c>
      <c r="AH1" s="59" t="s">
        <v>39</v>
      </c>
      <c r="AI1" s="60" t="s">
        <v>31</v>
      </c>
      <c r="AJ1" s="59" t="s">
        <v>34</v>
      </c>
      <c r="AK1" s="59" t="s">
        <v>32</v>
      </c>
      <c r="AL1" s="60" t="s">
        <v>33</v>
      </c>
      <c r="AM1" s="96"/>
      <c r="AN1" s="792" t="s">
        <v>35</v>
      </c>
      <c r="AO1" s="12" t="s">
        <v>36</v>
      </c>
    </row>
    <row r="2" spans="1:41" ht="23.25" customHeight="1" x14ac:dyDescent="0.25">
      <c r="B2" s="106"/>
      <c r="C2" s="65"/>
      <c r="D2" s="66"/>
      <c r="E2" s="66"/>
      <c r="F2" s="66"/>
      <c r="G2" s="67"/>
      <c r="H2" s="67"/>
      <c r="I2" s="68"/>
      <c r="J2" s="67"/>
      <c r="K2" s="67"/>
      <c r="L2" s="583"/>
      <c r="M2" s="67"/>
      <c r="N2" s="66"/>
      <c r="O2" s="66"/>
      <c r="P2" s="66"/>
      <c r="Q2" s="67"/>
      <c r="R2" s="67"/>
      <c r="S2" s="67"/>
      <c r="T2" s="67"/>
      <c r="U2" s="67"/>
      <c r="V2" s="583"/>
      <c r="W2" s="67"/>
      <c r="X2" s="66"/>
      <c r="Y2" s="66"/>
      <c r="Z2" s="66"/>
      <c r="AA2" s="67"/>
      <c r="AB2" s="67"/>
      <c r="AC2" s="67"/>
      <c r="AD2" s="67"/>
      <c r="AE2" s="583"/>
      <c r="AF2" s="67"/>
      <c r="AG2" s="66"/>
      <c r="AH2" s="66"/>
      <c r="AI2" s="66"/>
      <c r="AJ2" s="67"/>
      <c r="AK2" s="67"/>
      <c r="AL2" s="67"/>
      <c r="AM2" s="736"/>
      <c r="AN2" s="777"/>
      <c r="AO2" s="123"/>
    </row>
    <row r="3" spans="1:41" ht="23.25" customHeight="1" x14ac:dyDescent="0.25">
      <c r="B3" s="107"/>
      <c r="C3" s="70"/>
      <c r="D3" s="71"/>
      <c r="E3" s="72"/>
      <c r="F3" s="73"/>
      <c r="G3" s="72"/>
      <c r="H3" s="73"/>
      <c r="I3" s="73"/>
      <c r="J3" s="73"/>
      <c r="K3" s="74"/>
      <c r="L3" s="584"/>
      <c r="M3" s="75" t="s">
        <v>42</v>
      </c>
      <c r="N3" s="76">
        <f>D16</f>
        <v>12000</v>
      </c>
      <c r="O3" s="76">
        <f>E16</f>
        <v>430</v>
      </c>
      <c r="P3" s="76">
        <f>F16</f>
        <v>5000</v>
      </c>
      <c r="Q3" s="72"/>
      <c r="R3" s="73"/>
      <c r="S3" s="73"/>
      <c r="T3" s="73"/>
      <c r="U3" s="74"/>
      <c r="V3" s="584"/>
      <c r="W3" s="75" t="s">
        <v>42</v>
      </c>
      <c r="X3" s="76">
        <f>N16</f>
        <v>24000</v>
      </c>
      <c r="Y3" s="76">
        <f>O16</f>
        <v>2440</v>
      </c>
      <c r="Z3" s="76">
        <f>P16</f>
        <v>15000</v>
      </c>
      <c r="AA3" s="72"/>
      <c r="AB3" s="73"/>
      <c r="AC3" s="73"/>
      <c r="AD3" s="73"/>
      <c r="AE3" s="584"/>
      <c r="AF3" s="75" t="s">
        <v>42</v>
      </c>
      <c r="AG3" s="76">
        <f>X16</f>
        <v>36000</v>
      </c>
      <c r="AH3" s="76">
        <f>Y16</f>
        <v>3820</v>
      </c>
      <c r="AI3" s="76">
        <f>Z16</f>
        <v>15000</v>
      </c>
      <c r="AJ3" s="72"/>
      <c r="AK3" s="73"/>
      <c r="AL3" s="73"/>
      <c r="AM3" s="75"/>
      <c r="AN3" s="776" t="s">
        <v>221</v>
      </c>
      <c r="AO3" s="183" t="s">
        <v>36</v>
      </c>
    </row>
    <row r="4" spans="1:41" ht="23.25" customHeight="1" x14ac:dyDescent="0.25">
      <c r="A4" s="97" t="s">
        <v>207</v>
      </c>
      <c r="B4" s="105">
        <v>97</v>
      </c>
      <c r="C4" s="77" t="s">
        <v>19</v>
      </c>
      <c r="D4" s="78">
        <v>1000</v>
      </c>
      <c r="E4" s="78">
        <v>10</v>
      </c>
      <c r="F4" s="78">
        <v>0</v>
      </c>
      <c r="G4" s="79" t="s">
        <v>38</v>
      </c>
      <c r="H4" s="79" t="s">
        <v>38</v>
      </c>
      <c r="I4" s="80" t="s">
        <v>38</v>
      </c>
      <c r="J4" s="79"/>
      <c r="K4" s="81"/>
      <c r="L4" s="585"/>
      <c r="M4" s="77" t="s">
        <v>19</v>
      </c>
      <c r="N4" s="78">
        <v>1000</v>
      </c>
      <c r="O4" s="78">
        <f>O5+10</f>
        <v>20</v>
      </c>
      <c r="P4" s="78">
        <v>0</v>
      </c>
      <c r="Q4" s="79" t="s">
        <v>38</v>
      </c>
      <c r="R4" s="79" t="s">
        <v>38</v>
      </c>
      <c r="S4" s="80" t="s">
        <v>38</v>
      </c>
      <c r="T4" s="79"/>
      <c r="U4" s="81"/>
      <c r="V4" s="585"/>
      <c r="W4" s="77" t="s">
        <v>19</v>
      </c>
      <c r="X4" s="78">
        <v>1000</v>
      </c>
      <c r="Y4" s="78">
        <f t="shared" ref="Y4:Y9" si="0">Y5+10</f>
        <v>170</v>
      </c>
      <c r="Z4" s="78">
        <v>0</v>
      </c>
      <c r="AA4" s="79" t="s">
        <v>38</v>
      </c>
      <c r="AB4" s="79" t="s">
        <v>38</v>
      </c>
      <c r="AC4" s="80" t="s">
        <v>38</v>
      </c>
      <c r="AD4" s="651"/>
      <c r="AE4" s="585"/>
      <c r="AF4" s="77" t="s">
        <v>19</v>
      </c>
      <c r="AG4" s="78">
        <v>1000</v>
      </c>
      <c r="AH4" s="78">
        <v>50</v>
      </c>
      <c r="AI4" s="78"/>
      <c r="AJ4" s="79"/>
      <c r="AK4" s="79"/>
      <c r="AL4" s="80"/>
      <c r="AM4" s="737"/>
      <c r="AN4" s="177">
        <f>AG16+AH16-AI16</f>
        <v>30970</v>
      </c>
      <c r="AO4" s="178" t="s">
        <v>961</v>
      </c>
    </row>
    <row r="5" spans="1:41" x14ac:dyDescent="0.25">
      <c r="A5" s="82"/>
      <c r="B5" s="904" t="s">
        <v>176</v>
      </c>
      <c r="C5" s="77" t="s">
        <v>20</v>
      </c>
      <c r="D5" s="78">
        <v>1000</v>
      </c>
      <c r="E5" s="78">
        <v>0</v>
      </c>
      <c r="F5" s="78">
        <v>5000</v>
      </c>
      <c r="G5" s="79" t="s">
        <v>38</v>
      </c>
      <c r="H5" s="79">
        <v>93</v>
      </c>
      <c r="I5" s="80">
        <v>43883</v>
      </c>
      <c r="J5" s="79"/>
      <c r="K5" s="81"/>
      <c r="L5" s="585"/>
      <c r="M5" s="77" t="s">
        <v>20</v>
      </c>
      <c r="N5" s="78">
        <v>1000</v>
      </c>
      <c r="O5" s="78">
        <f>O6+10</f>
        <v>10</v>
      </c>
      <c r="P5" s="78">
        <v>0</v>
      </c>
      <c r="Q5" s="79" t="s">
        <v>38</v>
      </c>
      <c r="R5" s="79" t="s">
        <v>38</v>
      </c>
      <c r="S5" s="80" t="s">
        <v>38</v>
      </c>
      <c r="T5" s="79"/>
      <c r="U5" s="81"/>
      <c r="V5" s="585"/>
      <c r="W5" s="77" t="s">
        <v>20</v>
      </c>
      <c r="X5" s="78">
        <v>1000</v>
      </c>
      <c r="Y5" s="78">
        <f t="shared" si="0"/>
        <v>160</v>
      </c>
      <c r="Z5" s="78">
        <v>0</v>
      </c>
      <c r="AA5" s="79" t="s">
        <v>38</v>
      </c>
      <c r="AB5" s="79" t="s">
        <v>38</v>
      </c>
      <c r="AC5" s="80" t="s">
        <v>38</v>
      </c>
      <c r="AD5" s="558"/>
      <c r="AE5" s="585"/>
      <c r="AF5" s="77" t="s">
        <v>20</v>
      </c>
      <c r="AG5" s="78">
        <v>1000</v>
      </c>
      <c r="AH5" s="78">
        <v>40</v>
      </c>
      <c r="AI5" s="78"/>
      <c r="AJ5" s="79"/>
      <c r="AK5" s="79"/>
      <c r="AL5" s="80"/>
      <c r="AM5" s="738"/>
      <c r="AN5" s="180"/>
      <c r="AO5" s="179"/>
    </row>
    <row r="6" spans="1:41" x14ac:dyDescent="0.25">
      <c r="A6" s="82"/>
      <c r="B6" s="904"/>
      <c r="C6" s="77" t="s">
        <v>21</v>
      </c>
      <c r="D6" s="78">
        <v>1000</v>
      </c>
      <c r="E6" s="78">
        <v>0</v>
      </c>
      <c r="F6" s="78">
        <v>0</v>
      </c>
      <c r="G6" s="79" t="s">
        <v>38</v>
      </c>
      <c r="H6" s="79" t="s">
        <v>38</v>
      </c>
      <c r="I6" s="80" t="s">
        <v>38</v>
      </c>
      <c r="J6" s="79"/>
      <c r="K6" s="81"/>
      <c r="L6" s="585"/>
      <c r="M6" s="77" t="s">
        <v>21</v>
      </c>
      <c r="N6" s="78">
        <v>1000</v>
      </c>
      <c r="O6" s="78">
        <v>0</v>
      </c>
      <c r="P6" s="78">
        <v>10000</v>
      </c>
      <c r="Q6" s="79" t="s">
        <v>38</v>
      </c>
      <c r="R6" s="79">
        <v>873</v>
      </c>
      <c r="S6" s="80">
        <v>44270</v>
      </c>
      <c r="T6" s="79"/>
      <c r="U6" s="81"/>
      <c r="V6" s="585"/>
      <c r="W6" s="77" t="s">
        <v>21</v>
      </c>
      <c r="X6" s="78">
        <v>1000</v>
      </c>
      <c r="Y6" s="78">
        <f t="shared" si="0"/>
        <v>150</v>
      </c>
      <c r="Z6" s="78">
        <v>0</v>
      </c>
      <c r="AA6" s="79" t="s">
        <v>38</v>
      </c>
      <c r="AB6" s="79" t="s">
        <v>38</v>
      </c>
      <c r="AC6" s="80" t="s">
        <v>38</v>
      </c>
      <c r="AD6" s="558"/>
      <c r="AE6" s="585"/>
      <c r="AF6" s="77" t="s">
        <v>21</v>
      </c>
      <c r="AG6" s="78">
        <v>1000</v>
      </c>
      <c r="AH6" s="78">
        <v>30</v>
      </c>
      <c r="AI6" s="78"/>
      <c r="AJ6" s="79"/>
      <c r="AK6" s="79"/>
      <c r="AL6" s="80"/>
      <c r="AM6" s="738"/>
      <c r="AN6" s="180"/>
      <c r="AO6" s="179"/>
    </row>
    <row r="7" spans="1:41" x14ac:dyDescent="0.25">
      <c r="A7" s="82"/>
      <c r="B7" s="904"/>
      <c r="C7" s="77" t="s">
        <v>22</v>
      </c>
      <c r="D7" s="78">
        <v>1000</v>
      </c>
      <c r="E7" s="78">
        <v>0</v>
      </c>
      <c r="F7" s="78">
        <v>0</v>
      </c>
      <c r="G7" s="79" t="s">
        <v>38</v>
      </c>
      <c r="H7" s="79" t="s">
        <v>38</v>
      </c>
      <c r="I7" s="80" t="s">
        <v>38</v>
      </c>
      <c r="J7" s="79"/>
      <c r="K7" s="81"/>
      <c r="L7" s="585"/>
      <c r="M7" s="77" t="s">
        <v>22</v>
      </c>
      <c r="N7" s="78">
        <v>1000</v>
      </c>
      <c r="O7" s="78">
        <f t="shared" ref="O7:O13" si="1">O8+10</f>
        <v>260</v>
      </c>
      <c r="P7" s="78">
        <v>0</v>
      </c>
      <c r="Q7" s="79" t="s">
        <v>38</v>
      </c>
      <c r="R7" s="79" t="s">
        <v>38</v>
      </c>
      <c r="S7" s="80" t="s">
        <v>38</v>
      </c>
      <c r="T7" s="79"/>
      <c r="U7" s="81"/>
      <c r="V7" s="585"/>
      <c r="W7" s="77" t="s">
        <v>22</v>
      </c>
      <c r="X7" s="78">
        <v>1000</v>
      </c>
      <c r="Y7" s="78">
        <f t="shared" si="0"/>
        <v>140</v>
      </c>
      <c r="Z7" s="78">
        <v>0</v>
      </c>
      <c r="AA7" s="79" t="s">
        <v>38</v>
      </c>
      <c r="AB7" s="79" t="s">
        <v>38</v>
      </c>
      <c r="AC7" s="80" t="s">
        <v>38</v>
      </c>
      <c r="AD7" s="558"/>
      <c r="AE7" s="585"/>
      <c r="AF7" s="77" t="s">
        <v>22</v>
      </c>
      <c r="AG7" s="78">
        <v>1000</v>
      </c>
      <c r="AH7" s="78">
        <v>20</v>
      </c>
      <c r="AI7" s="78"/>
      <c r="AJ7" s="79"/>
      <c r="AK7" s="79"/>
      <c r="AL7" s="80"/>
      <c r="AM7" s="738"/>
      <c r="AN7" s="180">
        <v>27000</v>
      </c>
      <c r="AO7" s="179" t="s">
        <v>847</v>
      </c>
    </row>
    <row r="8" spans="1:41" x14ac:dyDescent="0.25">
      <c r="A8" s="82"/>
      <c r="B8" s="904"/>
      <c r="C8" s="77" t="s">
        <v>23</v>
      </c>
      <c r="D8" s="78">
        <v>1000</v>
      </c>
      <c r="E8" s="78">
        <v>0</v>
      </c>
      <c r="F8" s="78">
        <v>0</v>
      </c>
      <c r="G8" s="79" t="s">
        <v>38</v>
      </c>
      <c r="H8" s="79" t="s">
        <v>38</v>
      </c>
      <c r="I8" s="80" t="s">
        <v>38</v>
      </c>
      <c r="J8" s="79"/>
      <c r="K8" s="81"/>
      <c r="L8" s="585"/>
      <c r="M8" s="77" t="s">
        <v>23</v>
      </c>
      <c r="N8" s="78">
        <v>1000</v>
      </c>
      <c r="O8" s="78">
        <f t="shared" si="1"/>
        <v>250</v>
      </c>
      <c r="P8" s="78">
        <v>0</v>
      </c>
      <c r="Q8" s="79" t="s">
        <v>38</v>
      </c>
      <c r="R8" s="79" t="s">
        <v>38</v>
      </c>
      <c r="S8" s="80" t="s">
        <v>38</v>
      </c>
      <c r="T8" s="79"/>
      <c r="U8" s="81"/>
      <c r="V8" s="585"/>
      <c r="W8" s="77" t="s">
        <v>23</v>
      </c>
      <c r="X8" s="78">
        <v>1000</v>
      </c>
      <c r="Y8" s="78">
        <f t="shared" si="0"/>
        <v>130</v>
      </c>
      <c r="Z8" s="78">
        <v>0</v>
      </c>
      <c r="AA8" s="79" t="s">
        <v>38</v>
      </c>
      <c r="AB8" s="79" t="s">
        <v>38</v>
      </c>
      <c r="AC8" s="80" t="s">
        <v>38</v>
      </c>
      <c r="AD8" s="558"/>
      <c r="AE8" s="585"/>
      <c r="AF8" s="77" t="s">
        <v>23</v>
      </c>
      <c r="AG8" s="78">
        <v>1000</v>
      </c>
      <c r="AH8" s="78">
        <v>10</v>
      </c>
      <c r="AI8" s="78"/>
      <c r="AJ8" s="79"/>
      <c r="AK8" s="79"/>
      <c r="AL8" s="80"/>
      <c r="AM8" s="738"/>
      <c r="AN8" s="180">
        <v>3970</v>
      </c>
      <c r="AO8" s="179" t="s">
        <v>848</v>
      </c>
    </row>
    <row r="9" spans="1:41" x14ac:dyDescent="0.25">
      <c r="A9" s="82"/>
      <c r="B9" s="904"/>
      <c r="C9" s="77" t="s">
        <v>24</v>
      </c>
      <c r="D9" s="78">
        <v>1000</v>
      </c>
      <c r="E9" s="78">
        <f t="shared" ref="E9:E14" si="2">E10+10</f>
        <v>90</v>
      </c>
      <c r="F9" s="78">
        <v>0</v>
      </c>
      <c r="G9" s="79" t="s">
        <v>38</v>
      </c>
      <c r="H9" s="79" t="s">
        <v>38</v>
      </c>
      <c r="I9" s="80" t="s">
        <v>38</v>
      </c>
      <c r="J9" s="79"/>
      <c r="K9" s="81"/>
      <c r="L9" s="585"/>
      <c r="M9" s="77" t="s">
        <v>24</v>
      </c>
      <c r="N9" s="78">
        <v>1000</v>
      </c>
      <c r="O9" s="78">
        <f t="shared" si="1"/>
        <v>240</v>
      </c>
      <c r="P9" s="78">
        <v>0</v>
      </c>
      <c r="Q9" s="79" t="s">
        <v>38</v>
      </c>
      <c r="R9" s="79" t="s">
        <v>38</v>
      </c>
      <c r="S9" s="80" t="s">
        <v>38</v>
      </c>
      <c r="T9" s="79"/>
      <c r="U9" s="81"/>
      <c r="V9" s="585"/>
      <c r="W9" s="77" t="s">
        <v>24</v>
      </c>
      <c r="X9" s="78">
        <v>1000</v>
      </c>
      <c r="Y9" s="78">
        <f t="shared" si="0"/>
        <v>120</v>
      </c>
      <c r="Z9" s="78">
        <v>0</v>
      </c>
      <c r="AA9" s="79" t="s">
        <v>38</v>
      </c>
      <c r="AB9" s="79" t="s">
        <v>38</v>
      </c>
      <c r="AC9" s="80" t="s">
        <v>38</v>
      </c>
      <c r="AD9" s="558"/>
      <c r="AE9" s="585"/>
      <c r="AF9" s="77" t="s">
        <v>24</v>
      </c>
      <c r="AG9" s="78">
        <v>1000</v>
      </c>
      <c r="AH9" s="78"/>
      <c r="AI9" s="78"/>
      <c r="AJ9" s="79"/>
      <c r="AK9" s="79"/>
      <c r="AL9" s="80"/>
      <c r="AM9" s="738"/>
      <c r="AN9" s="180"/>
      <c r="AO9" s="179"/>
    </row>
    <row r="10" spans="1:41" x14ac:dyDescent="0.25">
      <c r="A10" s="82"/>
      <c r="B10" s="904"/>
      <c r="C10" s="77" t="s">
        <v>25</v>
      </c>
      <c r="D10" s="78">
        <v>1000</v>
      </c>
      <c r="E10" s="78">
        <f t="shared" si="2"/>
        <v>80</v>
      </c>
      <c r="F10" s="78">
        <v>0</v>
      </c>
      <c r="G10" s="79" t="s">
        <v>38</v>
      </c>
      <c r="H10" s="79" t="s">
        <v>38</v>
      </c>
      <c r="I10" s="80" t="s">
        <v>38</v>
      </c>
      <c r="J10" s="79"/>
      <c r="K10" s="81"/>
      <c r="L10" s="585"/>
      <c r="M10" s="77" t="s">
        <v>25</v>
      </c>
      <c r="N10" s="78">
        <v>1000</v>
      </c>
      <c r="O10" s="78">
        <f t="shared" si="1"/>
        <v>230</v>
      </c>
      <c r="P10" s="78">
        <v>0</v>
      </c>
      <c r="Q10" s="79" t="s">
        <v>38</v>
      </c>
      <c r="R10" s="79" t="s">
        <v>38</v>
      </c>
      <c r="S10" s="80" t="s">
        <v>38</v>
      </c>
      <c r="T10" s="79"/>
      <c r="U10" s="81"/>
      <c r="V10" s="585"/>
      <c r="W10" s="77" t="s">
        <v>25</v>
      </c>
      <c r="X10" s="78">
        <v>1000</v>
      </c>
      <c r="Y10" s="78">
        <v>110</v>
      </c>
      <c r="Z10" s="78">
        <v>0</v>
      </c>
      <c r="AA10" s="79" t="s">
        <v>38</v>
      </c>
      <c r="AB10" s="79" t="s">
        <v>38</v>
      </c>
      <c r="AC10" s="80" t="s">
        <v>38</v>
      </c>
      <c r="AD10" s="558"/>
      <c r="AE10" s="585"/>
      <c r="AF10" s="77" t="s">
        <v>25</v>
      </c>
      <c r="AG10" s="78"/>
      <c r="AH10" s="78"/>
      <c r="AI10" s="78"/>
      <c r="AJ10" s="79"/>
      <c r="AK10" s="79"/>
      <c r="AL10" s="80"/>
      <c r="AM10" s="738"/>
      <c r="AN10" s="180"/>
      <c r="AO10" s="179"/>
    </row>
    <row r="11" spans="1:41" x14ac:dyDescent="0.25">
      <c r="A11" s="82"/>
      <c r="B11" s="904"/>
      <c r="C11" s="77" t="s">
        <v>26</v>
      </c>
      <c r="D11" s="78">
        <v>1000</v>
      </c>
      <c r="E11" s="78">
        <f t="shared" si="2"/>
        <v>70</v>
      </c>
      <c r="F11" s="78">
        <v>0</v>
      </c>
      <c r="G11" s="79" t="s">
        <v>38</v>
      </c>
      <c r="H11" s="79" t="s">
        <v>38</v>
      </c>
      <c r="I11" s="80" t="s">
        <v>38</v>
      </c>
      <c r="J11" s="79"/>
      <c r="K11" s="81"/>
      <c r="L11" s="585"/>
      <c r="M11" s="77" t="s">
        <v>26</v>
      </c>
      <c r="N11" s="78">
        <v>1000</v>
      </c>
      <c r="O11" s="78">
        <f t="shared" si="1"/>
        <v>220</v>
      </c>
      <c r="P11" s="78">
        <v>0</v>
      </c>
      <c r="Q11" s="79" t="s">
        <v>38</v>
      </c>
      <c r="R11" s="79" t="s">
        <v>38</v>
      </c>
      <c r="S11" s="80" t="s">
        <v>38</v>
      </c>
      <c r="T11" s="79"/>
      <c r="U11" s="81"/>
      <c r="V11" s="585"/>
      <c r="W11" s="77" t="s">
        <v>26</v>
      </c>
      <c r="X11" s="78">
        <v>1000</v>
      </c>
      <c r="Y11" s="78">
        <v>100</v>
      </c>
      <c r="Z11" s="78">
        <v>0</v>
      </c>
      <c r="AA11" s="79" t="s">
        <v>38</v>
      </c>
      <c r="AB11" s="79" t="s">
        <v>38</v>
      </c>
      <c r="AC11" s="80" t="s">
        <v>38</v>
      </c>
      <c r="AD11" s="558"/>
      <c r="AE11" s="585"/>
      <c r="AF11" s="77" t="s">
        <v>26</v>
      </c>
      <c r="AG11" s="78"/>
      <c r="AH11" s="78"/>
      <c r="AI11" s="78"/>
      <c r="AJ11" s="79"/>
      <c r="AK11" s="79"/>
      <c r="AL11" s="80"/>
      <c r="AM11" s="738"/>
      <c r="AN11" s="180"/>
      <c r="AO11" s="179"/>
    </row>
    <row r="12" spans="1:41" x14ac:dyDescent="0.25">
      <c r="A12" s="82"/>
      <c r="B12" s="904"/>
      <c r="C12" s="77" t="s">
        <v>27</v>
      </c>
      <c r="D12" s="78">
        <v>1000</v>
      </c>
      <c r="E12" s="78">
        <f t="shared" si="2"/>
        <v>60</v>
      </c>
      <c r="F12" s="78">
        <v>0</v>
      </c>
      <c r="G12" s="79" t="s">
        <v>38</v>
      </c>
      <c r="H12" s="79" t="s">
        <v>38</v>
      </c>
      <c r="I12" s="80" t="s">
        <v>38</v>
      </c>
      <c r="J12" s="79"/>
      <c r="K12" s="81"/>
      <c r="L12" s="585"/>
      <c r="M12" s="77" t="s">
        <v>27</v>
      </c>
      <c r="N12" s="78">
        <v>1000</v>
      </c>
      <c r="O12" s="78">
        <f t="shared" si="1"/>
        <v>210</v>
      </c>
      <c r="P12" s="78">
        <v>0</v>
      </c>
      <c r="Q12" s="79" t="s">
        <v>38</v>
      </c>
      <c r="R12" s="79" t="s">
        <v>38</v>
      </c>
      <c r="S12" s="80" t="s">
        <v>38</v>
      </c>
      <c r="T12" s="79"/>
      <c r="U12" s="81"/>
      <c r="V12" s="585"/>
      <c r="W12" s="77" t="s">
        <v>27</v>
      </c>
      <c r="X12" s="78">
        <v>1000</v>
      </c>
      <c r="Y12" s="78">
        <v>90</v>
      </c>
      <c r="Z12" s="78">
        <v>0</v>
      </c>
      <c r="AA12" s="79" t="s">
        <v>38</v>
      </c>
      <c r="AB12" s="79" t="s">
        <v>38</v>
      </c>
      <c r="AC12" s="80" t="s">
        <v>38</v>
      </c>
      <c r="AD12" s="558"/>
      <c r="AE12" s="585"/>
      <c r="AF12" s="77" t="s">
        <v>27</v>
      </c>
      <c r="AG12" s="78"/>
      <c r="AH12" s="78"/>
      <c r="AI12" s="78"/>
      <c r="AJ12" s="79"/>
      <c r="AK12" s="79"/>
      <c r="AL12" s="80"/>
      <c r="AM12" s="738"/>
      <c r="AN12" s="180"/>
      <c r="AO12" s="179"/>
    </row>
    <row r="13" spans="1:41" x14ac:dyDescent="0.25">
      <c r="A13" s="82"/>
      <c r="B13" s="904"/>
      <c r="C13" s="77" t="s">
        <v>28</v>
      </c>
      <c r="D13" s="78">
        <v>1000</v>
      </c>
      <c r="E13" s="78">
        <f t="shared" si="2"/>
        <v>50</v>
      </c>
      <c r="F13" s="78">
        <v>0</v>
      </c>
      <c r="G13" s="79" t="s">
        <v>38</v>
      </c>
      <c r="H13" s="79" t="s">
        <v>38</v>
      </c>
      <c r="I13" s="80" t="s">
        <v>38</v>
      </c>
      <c r="J13" s="79"/>
      <c r="K13" s="81"/>
      <c r="L13" s="585"/>
      <c r="M13" s="77" t="s">
        <v>28</v>
      </c>
      <c r="N13" s="78">
        <v>1000</v>
      </c>
      <c r="O13" s="78">
        <f t="shared" si="1"/>
        <v>200</v>
      </c>
      <c r="P13" s="78">
        <v>0</v>
      </c>
      <c r="Q13" s="79" t="s">
        <v>38</v>
      </c>
      <c r="R13" s="79" t="s">
        <v>38</v>
      </c>
      <c r="S13" s="80" t="s">
        <v>38</v>
      </c>
      <c r="T13" s="79"/>
      <c r="U13" s="81"/>
      <c r="V13" s="585"/>
      <c r="W13" s="77" t="s">
        <v>28</v>
      </c>
      <c r="X13" s="78">
        <v>1000</v>
      </c>
      <c r="Y13" s="78">
        <v>80</v>
      </c>
      <c r="Z13" s="78">
        <v>0</v>
      </c>
      <c r="AA13" s="79" t="s">
        <v>38</v>
      </c>
      <c r="AB13" s="79" t="s">
        <v>38</v>
      </c>
      <c r="AC13" s="80" t="s">
        <v>38</v>
      </c>
      <c r="AD13" s="558"/>
      <c r="AE13" s="585"/>
      <c r="AF13" s="77" t="s">
        <v>28</v>
      </c>
      <c r="AG13" s="78"/>
      <c r="AH13" s="78"/>
      <c r="AI13" s="78"/>
      <c r="AJ13" s="79"/>
      <c r="AK13" s="79"/>
      <c r="AL13" s="80"/>
      <c r="AM13" s="738"/>
      <c r="AN13" s="180"/>
      <c r="AO13" s="179"/>
    </row>
    <row r="14" spans="1:41" x14ac:dyDescent="0.25">
      <c r="A14" s="82"/>
      <c r="B14" s="904"/>
      <c r="C14" s="77" t="s">
        <v>29</v>
      </c>
      <c r="D14" s="78">
        <v>1000</v>
      </c>
      <c r="E14" s="78">
        <f t="shared" si="2"/>
        <v>40</v>
      </c>
      <c r="F14" s="78">
        <v>0</v>
      </c>
      <c r="G14" s="79" t="s">
        <v>38</v>
      </c>
      <c r="H14" s="79" t="s">
        <v>38</v>
      </c>
      <c r="I14" s="80" t="s">
        <v>38</v>
      </c>
      <c r="J14" s="79"/>
      <c r="K14" s="81"/>
      <c r="L14" s="585"/>
      <c r="M14" s="77" t="s">
        <v>29</v>
      </c>
      <c r="N14" s="78">
        <v>1000</v>
      </c>
      <c r="O14" s="78">
        <f>O15+10</f>
        <v>190</v>
      </c>
      <c r="P14" s="78">
        <v>0</v>
      </c>
      <c r="Q14" s="79" t="s">
        <v>38</v>
      </c>
      <c r="R14" s="79" t="s">
        <v>38</v>
      </c>
      <c r="S14" s="80" t="s">
        <v>38</v>
      </c>
      <c r="T14" s="79"/>
      <c r="U14" s="81"/>
      <c r="V14" s="585"/>
      <c r="W14" s="77" t="s">
        <v>29</v>
      </c>
      <c r="X14" s="78">
        <v>1000</v>
      </c>
      <c r="Y14" s="78">
        <v>70</v>
      </c>
      <c r="Z14" s="78">
        <v>0</v>
      </c>
      <c r="AA14" s="79" t="s">
        <v>38</v>
      </c>
      <c r="AB14" s="79" t="s">
        <v>38</v>
      </c>
      <c r="AC14" s="80" t="s">
        <v>38</v>
      </c>
      <c r="AD14" s="558"/>
      <c r="AE14" s="585"/>
      <c r="AF14" s="77" t="s">
        <v>29</v>
      </c>
      <c r="AG14" s="78"/>
      <c r="AH14" s="78"/>
      <c r="AI14" s="78"/>
      <c r="AJ14" s="79"/>
      <c r="AK14" s="79"/>
      <c r="AL14" s="80"/>
      <c r="AM14" s="738"/>
      <c r="AN14" s="180"/>
      <c r="AO14" s="179"/>
    </row>
    <row r="15" spans="1:41" ht="23.25" customHeight="1" x14ac:dyDescent="0.25">
      <c r="A15" s="82"/>
      <c r="B15" s="904"/>
      <c r="C15" s="83" t="s">
        <v>30</v>
      </c>
      <c r="D15" s="84">
        <v>1000</v>
      </c>
      <c r="E15" s="78">
        <f>O4+10</f>
        <v>30</v>
      </c>
      <c r="F15" s="78">
        <v>0</v>
      </c>
      <c r="G15" s="79" t="s">
        <v>38</v>
      </c>
      <c r="H15" s="79" t="s">
        <v>38</v>
      </c>
      <c r="I15" s="80" t="s">
        <v>38</v>
      </c>
      <c r="J15" s="79"/>
      <c r="K15" s="81"/>
      <c r="L15" s="586"/>
      <c r="M15" s="83" t="s">
        <v>30</v>
      </c>
      <c r="N15" s="84">
        <v>1000</v>
      </c>
      <c r="O15" s="78">
        <f>Y4+10</f>
        <v>180</v>
      </c>
      <c r="P15" s="78">
        <v>0</v>
      </c>
      <c r="Q15" s="79" t="s">
        <v>38</v>
      </c>
      <c r="R15" s="79" t="s">
        <v>38</v>
      </c>
      <c r="S15" s="80" t="s">
        <v>38</v>
      </c>
      <c r="T15" s="79"/>
      <c r="U15" s="81"/>
      <c r="V15" s="586"/>
      <c r="W15" s="83" t="s">
        <v>30</v>
      </c>
      <c r="X15" s="84">
        <v>1000</v>
      </c>
      <c r="Y15" s="78">
        <v>60</v>
      </c>
      <c r="Z15" s="78">
        <v>0</v>
      </c>
      <c r="AA15" s="79" t="s">
        <v>38</v>
      </c>
      <c r="AB15" s="79" t="s">
        <v>38</v>
      </c>
      <c r="AC15" s="80" t="s">
        <v>38</v>
      </c>
      <c r="AD15" s="558"/>
      <c r="AE15" s="586"/>
      <c r="AF15" s="83" t="s">
        <v>30</v>
      </c>
      <c r="AG15" s="84"/>
      <c r="AH15" s="78"/>
      <c r="AI15" s="78"/>
      <c r="AJ15" s="79"/>
      <c r="AK15" s="79"/>
      <c r="AL15" s="80"/>
      <c r="AM15" s="738"/>
      <c r="AN15" s="181"/>
      <c r="AO15" s="182"/>
    </row>
    <row r="16" spans="1:41" ht="23.25" customHeight="1" x14ac:dyDescent="0.25">
      <c r="A16" s="88"/>
      <c r="B16" s="905"/>
      <c r="C16" s="89"/>
      <c r="D16" s="90">
        <f>SUM(D4:D15)</f>
        <v>12000</v>
      </c>
      <c r="E16" s="90">
        <f>SUM(E4:E15)</f>
        <v>430</v>
      </c>
      <c r="F16" s="90">
        <f>SUM(F4:F15)</f>
        <v>5000</v>
      </c>
      <c r="G16" s="91"/>
      <c r="H16" s="91"/>
      <c r="I16" s="92"/>
      <c r="J16" s="91"/>
      <c r="K16" s="93"/>
      <c r="L16" s="587"/>
      <c r="M16" s="89"/>
      <c r="N16" s="90">
        <f>SUM(N3:N15)</f>
        <v>24000</v>
      </c>
      <c r="O16" s="90">
        <f>SUM(O3:O15)</f>
        <v>2440</v>
      </c>
      <c r="P16" s="90">
        <f>SUM(P3:P15)</f>
        <v>15000</v>
      </c>
      <c r="Q16" s="91"/>
      <c r="R16" s="91"/>
      <c r="S16" s="91"/>
      <c r="T16" s="91"/>
      <c r="U16" s="93"/>
      <c r="V16" s="587"/>
      <c r="W16" s="89"/>
      <c r="X16" s="90">
        <f>SUM(X3:X15)</f>
        <v>36000</v>
      </c>
      <c r="Y16" s="90">
        <f>SUM(Y3:Y15)</f>
        <v>3820</v>
      </c>
      <c r="Z16" s="90">
        <f>SUM(Z3:Z15)</f>
        <v>15000</v>
      </c>
      <c r="AA16" s="91"/>
      <c r="AB16" s="91"/>
      <c r="AC16" s="91"/>
      <c r="AD16" s="91"/>
      <c r="AE16" s="587"/>
      <c r="AF16" s="89"/>
      <c r="AG16" s="90">
        <f>SUM(AG3:AG15)</f>
        <v>42000</v>
      </c>
      <c r="AH16" s="90">
        <f>SUM(AH3:AH15)</f>
        <v>3970</v>
      </c>
      <c r="AI16" s="90">
        <f>SUM(AI3:AI15)</f>
        <v>15000</v>
      </c>
      <c r="AJ16" s="91"/>
      <c r="AK16" s="91"/>
      <c r="AL16" s="91"/>
      <c r="AM16" s="739"/>
      <c r="AN16" s="90"/>
      <c r="AO16" s="91"/>
    </row>
    <row r="17" spans="1:41" ht="23.25" customHeight="1" x14ac:dyDescent="0.25">
      <c r="B17" s="106"/>
      <c r="C17" s="65"/>
      <c r="D17" s="66"/>
      <c r="E17" s="66"/>
      <c r="F17" s="66"/>
      <c r="G17" s="67"/>
      <c r="H17" s="67"/>
      <c r="I17" s="68"/>
      <c r="J17" s="67"/>
      <c r="K17" s="67"/>
      <c r="L17" s="588"/>
      <c r="M17" s="67"/>
      <c r="N17" s="66"/>
      <c r="O17" s="66"/>
      <c r="P17" s="66"/>
      <c r="Q17" s="67"/>
      <c r="R17" s="67"/>
      <c r="S17" s="67"/>
      <c r="T17" s="67"/>
      <c r="U17" s="67"/>
      <c r="V17" s="588"/>
      <c r="W17" s="67"/>
      <c r="X17" s="66"/>
      <c r="Y17" s="66"/>
      <c r="Z17" s="66"/>
      <c r="AA17" s="67"/>
      <c r="AB17" s="67"/>
      <c r="AC17" s="67"/>
      <c r="AD17" s="67"/>
      <c r="AE17" s="588"/>
      <c r="AF17" s="67"/>
      <c r="AG17" s="66"/>
      <c r="AH17" s="66"/>
      <c r="AI17" s="66"/>
      <c r="AJ17" s="67"/>
      <c r="AK17" s="67"/>
      <c r="AL17" s="67"/>
      <c r="AM17" s="736"/>
      <c r="AN17" s="777"/>
      <c r="AO17" s="123"/>
    </row>
    <row r="18" spans="1:41" ht="21" x14ac:dyDescent="0.25">
      <c r="B18" s="107"/>
      <c r="C18" s="70"/>
      <c r="D18" s="71"/>
      <c r="E18" s="72"/>
      <c r="F18" s="73"/>
      <c r="G18" s="72"/>
      <c r="H18" s="73"/>
      <c r="I18" s="73"/>
      <c r="J18" s="73"/>
      <c r="K18" s="74"/>
      <c r="L18" s="584"/>
      <c r="M18" s="75" t="s">
        <v>42</v>
      </c>
      <c r="N18" s="76">
        <f>D31</f>
        <v>12000</v>
      </c>
      <c r="O18" s="76">
        <f>E31</f>
        <v>780</v>
      </c>
      <c r="P18" s="76">
        <f>F31</f>
        <v>0</v>
      </c>
      <c r="Q18" s="72"/>
      <c r="R18" s="73"/>
      <c r="S18" s="73"/>
      <c r="T18" s="73"/>
      <c r="U18" s="74"/>
      <c r="V18" s="584"/>
      <c r="W18" s="75" t="s">
        <v>42</v>
      </c>
      <c r="X18" s="76">
        <f>N31</f>
        <v>23500</v>
      </c>
      <c r="Y18" s="76">
        <f>O31</f>
        <v>780</v>
      </c>
      <c r="Z18" s="76">
        <f>P31</f>
        <v>23620</v>
      </c>
      <c r="AA18" s="72"/>
      <c r="AB18" s="73"/>
      <c r="AC18" s="73"/>
      <c r="AD18" s="73"/>
      <c r="AE18" s="584"/>
      <c r="AF18" s="75" t="s">
        <v>42</v>
      </c>
      <c r="AG18" s="76">
        <f>X31</f>
        <v>35000</v>
      </c>
      <c r="AH18" s="76">
        <f>Y31</f>
        <v>780</v>
      </c>
      <c r="AI18" s="76">
        <f>Z31</f>
        <v>35120</v>
      </c>
      <c r="AJ18" s="72"/>
      <c r="AK18" s="73"/>
      <c r="AL18" s="73"/>
      <c r="AM18" s="75"/>
      <c r="AN18" s="776" t="s">
        <v>221</v>
      </c>
      <c r="AO18" s="183" t="s">
        <v>36</v>
      </c>
    </row>
    <row r="19" spans="1:41" x14ac:dyDescent="0.25">
      <c r="A19" s="97" t="s">
        <v>207</v>
      </c>
      <c r="B19" s="105">
        <v>98</v>
      </c>
      <c r="C19" s="77" t="s">
        <v>19</v>
      </c>
      <c r="D19" s="131">
        <v>1000</v>
      </c>
      <c r="E19" s="78">
        <f t="shared" ref="E19:E26" si="3">E20+10</f>
        <v>120</v>
      </c>
      <c r="F19" s="78">
        <v>0</v>
      </c>
      <c r="G19" s="79" t="s">
        <v>38</v>
      </c>
      <c r="H19" s="79" t="s">
        <v>38</v>
      </c>
      <c r="I19" s="80" t="s">
        <v>38</v>
      </c>
      <c r="J19" s="79"/>
      <c r="K19" s="81"/>
      <c r="L19" s="585"/>
      <c r="M19" s="77" t="s">
        <v>19</v>
      </c>
      <c r="N19" s="78">
        <v>1000</v>
      </c>
      <c r="O19" s="78">
        <v>0</v>
      </c>
      <c r="P19" s="131">
        <v>10000</v>
      </c>
      <c r="Q19" s="132" t="s">
        <v>38</v>
      </c>
      <c r="R19" s="132">
        <v>779</v>
      </c>
      <c r="S19" s="133">
        <v>44224</v>
      </c>
      <c r="T19" s="79"/>
      <c r="U19" s="81"/>
      <c r="V19" s="585"/>
      <c r="W19" s="77" t="s">
        <v>19</v>
      </c>
      <c r="X19" s="78">
        <v>1000</v>
      </c>
      <c r="Y19" s="78">
        <v>0</v>
      </c>
      <c r="Z19" s="78">
        <v>11500</v>
      </c>
      <c r="AA19" s="79" t="s">
        <v>38</v>
      </c>
      <c r="AB19" s="79">
        <v>1807</v>
      </c>
      <c r="AC19" s="80">
        <v>44572</v>
      </c>
      <c r="AD19" s="651"/>
      <c r="AE19" s="585"/>
      <c r="AF19" s="77" t="s">
        <v>19</v>
      </c>
      <c r="AG19" s="78">
        <v>1000</v>
      </c>
      <c r="AH19" s="78"/>
      <c r="AI19" s="78">
        <v>3000</v>
      </c>
      <c r="AJ19" s="79" t="s">
        <v>47</v>
      </c>
      <c r="AK19" s="79">
        <v>3256</v>
      </c>
      <c r="AL19" s="80">
        <v>44931</v>
      </c>
      <c r="AM19" s="737"/>
      <c r="AN19" s="177">
        <f>AG31+AH31-AI31</f>
        <v>-90</v>
      </c>
      <c r="AO19" s="178" t="s">
        <v>1028</v>
      </c>
    </row>
    <row r="20" spans="1:41" x14ac:dyDescent="0.25">
      <c r="A20" s="82"/>
      <c r="B20" s="904" t="s">
        <v>174</v>
      </c>
      <c r="C20" s="77" t="s">
        <v>20</v>
      </c>
      <c r="D20" s="131">
        <v>1000</v>
      </c>
      <c r="E20" s="78">
        <f t="shared" si="3"/>
        <v>110</v>
      </c>
      <c r="F20" s="78">
        <v>0</v>
      </c>
      <c r="G20" s="79" t="s">
        <v>38</v>
      </c>
      <c r="H20" s="79" t="s">
        <v>38</v>
      </c>
      <c r="I20" s="80" t="s">
        <v>38</v>
      </c>
      <c r="J20" s="79"/>
      <c r="K20" s="81"/>
      <c r="L20" s="585"/>
      <c r="M20" s="77" t="s">
        <v>20</v>
      </c>
      <c r="N20" s="78">
        <v>1000</v>
      </c>
      <c r="O20" s="78">
        <v>0</v>
      </c>
      <c r="P20" s="87">
        <v>13620</v>
      </c>
      <c r="Q20" s="122" t="s">
        <v>38</v>
      </c>
      <c r="R20" s="122">
        <v>798</v>
      </c>
      <c r="S20" s="47">
        <v>44227</v>
      </c>
      <c r="T20" s="122"/>
      <c r="U20" s="81"/>
      <c r="V20" s="585"/>
      <c r="W20" s="77" t="s">
        <v>20</v>
      </c>
      <c r="X20" s="78">
        <v>1000</v>
      </c>
      <c r="Y20" s="78">
        <v>0</v>
      </c>
      <c r="Z20" s="78">
        <v>0</v>
      </c>
      <c r="AA20" s="79" t="s">
        <v>38</v>
      </c>
      <c r="AB20" s="79" t="s">
        <v>38</v>
      </c>
      <c r="AC20" s="80" t="s">
        <v>38</v>
      </c>
      <c r="AD20" s="558"/>
      <c r="AE20" s="585"/>
      <c r="AF20" s="77" t="s">
        <v>20</v>
      </c>
      <c r="AG20" s="78">
        <v>1000</v>
      </c>
      <c r="AH20" s="78"/>
      <c r="AI20" s="78"/>
      <c r="AJ20" s="79"/>
      <c r="AK20" s="79"/>
      <c r="AL20" s="80"/>
      <c r="AM20" s="738"/>
      <c r="AN20" s="180"/>
      <c r="AO20" s="179"/>
    </row>
    <row r="21" spans="1:41" x14ac:dyDescent="0.25">
      <c r="A21" s="82"/>
      <c r="B21" s="904"/>
      <c r="C21" s="77" t="s">
        <v>21</v>
      </c>
      <c r="D21" s="131">
        <v>1000</v>
      </c>
      <c r="E21" s="78">
        <f t="shared" si="3"/>
        <v>100</v>
      </c>
      <c r="F21" s="78">
        <v>0</v>
      </c>
      <c r="G21" s="79" t="s">
        <v>38</v>
      </c>
      <c r="H21" s="79" t="s">
        <v>38</v>
      </c>
      <c r="I21" s="80" t="s">
        <v>38</v>
      </c>
      <c r="J21" s="79"/>
      <c r="K21" s="81"/>
      <c r="L21" s="585"/>
      <c r="M21" s="77" t="s">
        <v>21</v>
      </c>
      <c r="N21" s="78">
        <v>1000</v>
      </c>
      <c r="O21" s="78">
        <v>0</v>
      </c>
      <c r="P21" s="78">
        <v>0</v>
      </c>
      <c r="Q21" s="79" t="s">
        <v>38</v>
      </c>
      <c r="R21" s="79" t="s">
        <v>38</v>
      </c>
      <c r="S21" s="80" t="s">
        <v>38</v>
      </c>
      <c r="T21" s="79"/>
      <c r="U21" s="81"/>
      <c r="V21" s="585"/>
      <c r="W21" s="77" t="s">
        <v>21</v>
      </c>
      <c r="X21" s="78">
        <v>1000</v>
      </c>
      <c r="Y21" s="78">
        <v>0</v>
      </c>
      <c r="Z21" s="78">
        <v>0</v>
      </c>
      <c r="AA21" s="79" t="s">
        <v>38</v>
      </c>
      <c r="AB21" s="79" t="s">
        <v>38</v>
      </c>
      <c r="AC21" s="80" t="s">
        <v>38</v>
      </c>
      <c r="AD21" s="558"/>
      <c r="AE21" s="585"/>
      <c r="AF21" s="77" t="s">
        <v>21</v>
      </c>
      <c r="AG21" s="78">
        <v>1000</v>
      </c>
      <c r="AH21" s="78"/>
      <c r="AI21" s="78"/>
      <c r="AJ21" s="79"/>
      <c r="AK21" s="79"/>
      <c r="AL21" s="80"/>
      <c r="AM21" s="738"/>
      <c r="AN21" s="180"/>
      <c r="AO21" s="179"/>
    </row>
    <row r="22" spans="1:41" x14ac:dyDescent="0.25">
      <c r="A22" s="82"/>
      <c r="B22" s="904"/>
      <c r="C22" s="77" t="s">
        <v>22</v>
      </c>
      <c r="D22" s="131">
        <v>1000</v>
      </c>
      <c r="E22" s="78">
        <f t="shared" si="3"/>
        <v>90</v>
      </c>
      <c r="F22" s="78">
        <v>0</v>
      </c>
      <c r="G22" s="79" t="s">
        <v>38</v>
      </c>
      <c r="H22" s="79" t="s">
        <v>38</v>
      </c>
      <c r="I22" s="80" t="s">
        <v>38</v>
      </c>
      <c r="J22" s="79"/>
      <c r="K22" s="81"/>
      <c r="L22" s="585"/>
      <c r="M22" s="77" t="s">
        <v>22</v>
      </c>
      <c r="N22" s="78">
        <v>1000</v>
      </c>
      <c r="O22" s="78">
        <v>0</v>
      </c>
      <c r="P22" s="78">
        <v>0</v>
      </c>
      <c r="Q22" s="79" t="s">
        <v>38</v>
      </c>
      <c r="R22" s="79" t="s">
        <v>38</v>
      </c>
      <c r="S22" s="80" t="s">
        <v>38</v>
      </c>
      <c r="T22" s="79"/>
      <c r="U22" s="81"/>
      <c r="V22" s="585"/>
      <c r="W22" s="77" t="s">
        <v>22</v>
      </c>
      <c r="X22" s="78">
        <v>1000</v>
      </c>
      <c r="Y22" s="78">
        <v>0</v>
      </c>
      <c r="Z22" s="78">
        <v>0</v>
      </c>
      <c r="AA22" s="79" t="s">
        <v>38</v>
      </c>
      <c r="AB22" s="79" t="s">
        <v>38</v>
      </c>
      <c r="AC22" s="80" t="s">
        <v>38</v>
      </c>
      <c r="AD22" s="558"/>
      <c r="AE22" s="585"/>
      <c r="AF22" s="77" t="s">
        <v>22</v>
      </c>
      <c r="AG22" s="78">
        <v>1000</v>
      </c>
      <c r="AH22" s="78">
        <v>10</v>
      </c>
      <c r="AI22" s="78"/>
      <c r="AJ22" s="79"/>
      <c r="AK22" s="79"/>
      <c r="AL22" s="80"/>
      <c r="AM22" s="738"/>
      <c r="AN22" s="180" t="s">
        <v>985</v>
      </c>
      <c r="AO22" s="179"/>
    </row>
    <row r="23" spans="1:41" x14ac:dyDescent="0.25">
      <c r="A23" s="82"/>
      <c r="B23" s="904"/>
      <c r="C23" s="77" t="s">
        <v>23</v>
      </c>
      <c r="D23" s="131">
        <v>1000</v>
      </c>
      <c r="E23" s="78">
        <f t="shared" si="3"/>
        <v>80</v>
      </c>
      <c r="F23" s="78">
        <v>0</v>
      </c>
      <c r="G23" s="79" t="s">
        <v>38</v>
      </c>
      <c r="H23" s="79" t="s">
        <v>38</v>
      </c>
      <c r="I23" s="80" t="s">
        <v>38</v>
      </c>
      <c r="J23" s="79"/>
      <c r="K23" s="81"/>
      <c r="L23" s="585"/>
      <c r="M23" s="77" t="s">
        <v>23</v>
      </c>
      <c r="N23" s="78">
        <v>1000</v>
      </c>
      <c r="O23" s="78">
        <v>0</v>
      </c>
      <c r="P23" s="78">
        <v>0</v>
      </c>
      <c r="Q23" s="79" t="s">
        <v>38</v>
      </c>
      <c r="R23" s="79" t="s">
        <v>38</v>
      </c>
      <c r="S23" s="80" t="s">
        <v>38</v>
      </c>
      <c r="T23" s="79"/>
      <c r="U23" s="81"/>
      <c r="V23" s="585"/>
      <c r="W23" s="77" t="s">
        <v>23</v>
      </c>
      <c r="X23" s="78">
        <v>1000</v>
      </c>
      <c r="Y23" s="78">
        <v>0</v>
      </c>
      <c r="Z23" s="78">
        <v>0</v>
      </c>
      <c r="AA23" s="79" t="s">
        <v>38</v>
      </c>
      <c r="AB23" s="79" t="s">
        <v>38</v>
      </c>
      <c r="AC23" s="80" t="s">
        <v>38</v>
      </c>
      <c r="AD23" s="558"/>
      <c r="AE23" s="585"/>
      <c r="AF23" s="77" t="s">
        <v>23</v>
      </c>
      <c r="AG23" s="78">
        <v>1000</v>
      </c>
      <c r="AH23" s="78"/>
      <c r="AI23" s="78">
        <v>3760</v>
      </c>
      <c r="AJ23" s="79" t="s">
        <v>47</v>
      </c>
      <c r="AK23" s="79">
        <v>3781</v>
      </c>
      <c r="AL23" s="80">
        <v>45065</v>
      </c>
      <c r="AM23" s="738"/>
      <c r="AN23" s="180"/>
      <c r="AO23" s="179"/>
    </row>
    <row r="24" spans="1:41" x14ac:dyDescent="0.25">
      <c r="A24" s="82"/>
      <c r="B24" s="904"/>
      <c r="C24" s="77" t="s">
        <v>24</v>
      </c>
      <c r="D24" s="131">
        <v>1000</v>
      </c>
      <c r="E24" s="78">
        <f t="shared" si="3"/>
        <v>70</v>
      </c>
      <c r="F24" s="78">
        <v>0</v>
      </c>
      <c r="G24" s="79" t="s">
        <v>38</v>
      </c>
      <c r="H24" s="79" t="s">
        <v>38</v>
      </c>
      <c r="I24" s="80" t="s">
        <v>38</v>
      </c>
      <c r="J24" s="79"/>
      <c r="K24" s="81"/>
      <c r="L24" s="585"/>
      <c r="M24" s="77" t="s">
        <v>24</v>
      </c>
      <c r="N24" s="78">
        <v>1000</v>
      </c>
      <c r="O24" s="78">
        <v>0</v>
      </c>
      <c r="P24" s="78">
        <v>0</v>
      </c>
      <c r="Q24" s="79" t="s">
        <v>38</v>
      </c>
      <c r="R24" s="79" t="s">
        <v>38</v>
      </c>
      <c r="S24" s="80" t="s">
        <v>38</v>
      </c>
      <c r="T24" s="79"/>
      <c r="U24" s="81"/>
      <c r="V24" s="585"/>
      <c r="W24" s="77" t="s">
        <v>24</v>
      </c>
      <c r="X24" s="78">
        <v>1000</v>
      </c>
      <c r="Y24" s="78">
        <v>0</v>
      </c>
      <c r="Z24" s="78">
        <v>0</v>
      </c>
      <c r="AA24" s="79" t="s">
        <v>38</v>
      </c>
      <c r="AB24" s="79" t="s">
        <v>38</v>
      </c>
      <c r="AC24" s="80" t="s">
        <v>38</v>
      </c>
      <c r="AD24" s="558"/>
      <c r="AE24" s="585"/>
      <c r="AF24" s="77" t="s">
        <v>24</v>
      </c>
      <c r="AG24" s="78">
        <v>1000</v>
      </c>
      <c r="AH24" s="78"/>
      <c r="AI24" s="78"/>
      <c r="AJ24" s="79"/>
      <c r="AK24" s="79"/>
      <c r="AL24" s="80"/>
      <c r="AM24" s="738"/>
      <c r="AN24" s="180"/>
      <c r="AO24" s="179"/>
    </row>
    <row r="25" spans="1:41" x14ac:dyDescent="0.25">
      <c r="A25" s="82"/>
      <c r="B25" s="904"/>
      <c r="C25" s="77" t="s">
        <v>25</v>
      </c>
      <c r="D25" s="131">
        <v>1000</v>
      </c>
      <c r="E25" s="78">
        <f t="shared" si="3"/>
        <v>60</v>
      </c>
      <c r="F25" s="78">
        <v>0</v>
      </c>
      <c r="G25" s="79" t="s">
        <v>38</v>
      </c>
      <c r="H25" s="79" t="s">
        <v>38</v>
      </c>
      <c r="I25" s="80" t="s">
        <v>38</v>
      </c>
      <c r="J25" s="79"/>
      <c r="K25" s="81"/>
      <c r="L25" s="585"/>
      <c r="M25" s="77" t="s">
        <v>25</v>
      </c>
      <c r="N25" s="78">
        <v>1000</v>
      </c>
      <c r="O25" s="78">
        <v>0</v>
      </c>
      <c r="P25" s="78">
        <v>0</v>
      </c>
      <c r="Q25" s="79" t="s">
        <v>38</v>
      </c>
      <c r="R25" s="79" t="s">
        <v>38</v>
      </c>
      <c r="S25" s="80" t="s">
        <v>38</v>
      </c>
      <c r="T25" s="79"/>
      <c r="U25" s="81"/>
      <c r="V25" s="585"/>
      <c r="W25" s="77" t="s">
        <v>25</v>
      </c>
      <c r="X25" s="78">
        <v>1000</v>
      </c>
      <c r="Y25" s="78">
        <v>0</v>
      </c>
      <c r="Z25" s="78">
        <v>0</v>
      </c>
      <c r="AA25" s="79" t="s">
        <v>38</v>
      </c>
      <c r="AB25" s="79" t="s">
        <v>38</v>
      </c>
      <c r="AC25" s="80" t="s">
        <v>38</v>
      </c>
      <c r="AD25" s="558"/>
      <c r="AE25" s="585"/>
      <c r="AF25" s="77" t="s">
        <v>25</v>
      </c>
      <c r="AG25" s="78">
        <v>1000</v>
      </c>
      <c r="AH25" s="78"/>
      <c r="AI25" s="78">
        <v>1000</v>
      </c>
      <c r="AJ25" s="79" t="s">
        <v>47</v>
      </c>
      <c r="AK25" s="79">
        <v>3921</v>
      </c>
      <c r="AL25" s="80">
        <v>45110</v>
      </c>
      <c r="AM25" s="738"/>
      <c r="AN25" s="180"/>
      <c r="AO25" s="179"/>
    </row>
    <row r="26" spans="1:41" x14ac:dyDescent="0.25">
      <c r="A26" s="82"/>
      <c r="B26" s="904"/>
      <c r="C26" s="77" t="s">
        <v>26</v>
      </c>
      <c r="D26" s="131">
        <v>1000</v>
      </c>
      <c r="E26" s="78">
        <f t="shared" si="3"/>
        <v>50</v>
      </c>
      <c r="F26" s="78">
        <v>0</v>
      </c>
      <c r="G26" s="79" t="s">
        <v>38</v>
      </c>
      <c r="H26" s="79" t="s">
        <v>38</v>
      </c>
      <c r="I26" s="80" t="s">
        <v>38</v>
      </c>
      <c r="J26" s="79"/>
      <c r="K26" s="81"/>
      <c r="L26" s="585"/>
      <c r="M26" s="77" t="s">
        <v>26</v>
      </c>
      <c r="N26" s="78">
        <v>1000</v>
      </c>
      <c r="O26" s="78">
        <v>0</v>
      </c>
      <c r="P26" s="78">
        <v>0</v>
      </c>
      <c r="Q26" s="79" t="s">
        <v>38</v>
      </c>
      <c r="R26" s="79" t="s">
        <v>38</v>
      </c>
      <c r="S26" s="80" t="s">
        <v>38</v>
      </c>
      <c r="T26" s="79"/>
      <c r="U26" s="81"/>
      <c r="V26" s="585"/>
      <c r="W26" s="77" t="s">
        <v>26</v>
      </c>
      <c r="X26" s="78">
        <v>1000</v>
      </c>
      <c r="Y26" s="78">
        <v>0</v>
      </c>
      <c r="Z26" s="78">
        <v>0</v>
      </c>
      <c r="AA26" s="79" t="s">
        <v>38</v>
      </c>
      <c r="AB26" s="79" t="s">
        <v>38</v>
      </c>
      <c r="AC26" s="80" t="s">
        <v>38</v>
      </c>
      <c r="AD26" s="558"/>
      <c r="AE26" s="585"/>
      <c r="AF26" s="77" t="s">
        <v>26</v>
      </c>
      <c r="AG26" s="78">
        <v>1000</v>
      </c>
      <c r="AH26" s="78"/>
      <c r="AI26" s="78">
        <v>1000</v>
      </c>
      <c r="AJ26" s="79" t="s">
        <v>47</v>
      </c>
      <c r="AK26" s="79">
        <v>4054</v>
      </c>
      <c r="AL26" s="80">
        <v>45144</v>
      </c>
      <c r="AM26" s="738"/>
      <c r="AN26" s="180"/>
      <c r="AO26" s="179"/>
    </row>
    <row r="27" spans="1:41" x14ac:dyDescent="0.25">
      <c r="A27" s="82"/>
      <c r="B27" s="904"/>
      <c r="C27" s="77" t="s">
        <v>27</v>
      </c>
      <c r="D27" s="131">
        <v>1000</v>
      </c>
      <c r="E27" s="78">
        <f>E28+10</f>
        <v>40</v>
      </c>
      <c r="F27" s="78">
        <v>0</v>
      </c>
      <c r="G27" s="79" t="s">
        <v>38</v>
      </c>
      <c r="H27" s="79" t="s">
        <v>38</v>
      </c>
      <c r="I27" s="80" t="s">
        <v>38</v>
      </c>
      <c r="J27" s="79"/>
      <c r="K27" s="81"/>
      <c r="L27" s="585"/>
      <c r="M27" s="77" t="s">
        <v>27</v>
      </c>
      <c r="N27" s="78">
        <v>1000</v>
      </c>
      <c r="O27" s="78">
        <v>0</v>
      </c>
      <c r="P27" s="78">
        <v>0</v>
      </c>
      <c r="Q27" s="79" t="s">
        <v>38</v>
      </c>
      <c r="R27" s="79" t="s">
        <v>38</v>
      </c>
      <c r="S27" s="80" t="s">
        <v>38</v>
      </c>
      <c r="T27" s="79"/>
      <c r="U27" s="81"/>
      <c r="V27" s="585"/>
      <c r="W27" s="77" t="s">
        <v>27</v>
      </c>
      <c r="X27" s="78">
        <v>1000</v>
      </c>
      <c r="Y27" s="78">
        <v>0</v>
      </c>
      <c r="Z27" s="78">
        <v>0</v>
      </c>
      <c r="AA27" s="79" t="s">
        <v>38</v>
      </c>
      <c r="AB27" s="79" t="s">
        <v>38</v>
      </c>
      <c r="AC27" s="80" t="s">
        <v>38</v>
      </c>
      <c r="AD27" s="558"/>
      <c r="AE27" s="585"/>
      <c r="AF27" s="77" t="s">
        <v>27</v>
      </c>
      <c r="AG27" s="78"/>
      <c r="AH27" s="78"/>
      <c r="AI27" s="78"/>
      <c r="AJ27" s="79"/>
      <c r="AK27" s="79"/>
      <c r="AL27" s="80"/>
      <c r="AM27" s="738"/>
      <c r="AN27" s="180"/>
      <c r="AO27" s="179"/>
    </row>
    <row r="28" spans="1:41" x14ac:dyDescent="0.25">
      <c r="A28" s="82"/>
      <c r="B28" s="904"/>
      <c r="C28" s="77" t="s">
        <v>28</v>
      </c>
      <c r="D28" s="131">
        <v>1000</v>
      </c>
      <c r="E28" s="87">
        <v>30</v>
      </c>
      <c r="F28" s="78">
        <v>0</v>
      </c>
      <c r="G28" s="79" t="s">
        <v>38</v>
      </c>
      <c r="H28" s="79" t="s">
        <v>38</v>
      </c>
      <c r="I28" s="80" t="s">
        <v>38</v>
      </c>
      <c r="J28" s="79"/>
      <c r="K28" s="81"/>
      <c r="L28" s="585"/>
      <c r="M28" s="77" t="s">
        <v>28</v>
      </c>
      <c r="N28" s="78">
        <v>1000</v>
      </c>
      <c r="O28" s="78">
        <v>0</v>
      </c>
      <c r="P28" s="78">
        <v>0</v>
      </c>
      <c r="Q28" s="79" t="s">
        <v>38</v>
      </c>
      <c r="R28" s="79" t="s">
        <v>38</v>
      </c>
      <c r="S28" s="80" t="s">
        <v>38</v>
      </c>
      <c r="T28" s="79"/>
      <c r="U28" s="81"/>
      <c r="V28" s="585"/>
      <c r="W28" s="77" t="s">
        <v>28</v>
      </c>
      <c r="X28" s="78">
        <v>1000</v>
      </c>
      <c r="Y28" s="78">
        <v>0</v>
      </c>
      <c r="Z28" s="78">
        <v>0</v>
      </c>
      <c r="AA28" s="79" t="s">
        <v>38</v>
      </c>
      <c r="AB28" s="79" t="s">
        <v>38</v>
      </c>
      <c r="AC28" s="80" t="s">
        <v>38</v>
      </c>
      <c r="AD28" s="558"/>
      <c r="AE28" s="585"/>
      <c r="AF28" s="77" t="s">
        <v>28</v>
      </c>
      <c r="AG28" s="78"/>
      <c r="AH28" s="78"/>
      <c r="AI28" s="78"/>
      <c r="AJ28" s="79"/>
      <c r="AK28" s="79"/>
      <c r="AL28" s="80"/>
      <c r="AM28" s="738"/>
      <c r="AN28" s="180"/>
      <c r="AO28" s="179"/>
    </row>
    <row r="29" spans="1:41" x14ac:dyDescent="0.25">
      <c r="A29" s="82"/>
      <c r="B29" s="904"/>
      <c r="C29" s="77" t="s">
        <v>29</v>
      </c>
      <c r="D29" s="78">
        <v>1000</v>
      </c>
      <c r="E29" s="78">
        <f>E30+10</f>
        <v>20</v>
      </c>
      <c r="F29" s="78">
        <v>0</v>
      </c>
      <c r="G29" s="79" t="s">
        <v>38</v>
      </c>
      <c r="H29" s="79" t="s">
        <v>38</v>
      </c>
      <c r="I29" s="80" t="s">
        <v>38</v>
      </c>
      <c r="J29" s="79"/>
      <c r="K29" s="81"/>
      <c r="L29" s="585"/>
      <c r="M29" s="77" t="s">
        <v>29</v>
      </c>
      <c r="N29" s="78">
        <v>1000</v>
      </c>
      <c r="O29" s="78">
        <v>0</v>
      </c>
      <c r="P29" s="78">
        <v>0</v>
      </c>
      <c r="Q29" s="79" t="s">
        <v>38</v>
      </c>
      <c r="R29" s="79" t="s">
        <v>38</v>
      </c>
      <c r="S29" s="80" t="s">
        <v>38</v>
      </c>
      <c r="T29" s="79"/>
      <c r="U29" s="81"/>
      <c r="V29" s="585"/>
      <c r="W29" s="77" t="s">
        <v>29</v>
      </c>
      <c r="X29" s="78">
        <v>1000</v>
      </c>
      <c r="Y29" s="78">
        <v>0</v>
      </c>
      <c r="Z29" s="78">
        <v>0</v>
      </c>
      <c r="AA29" s="79" t="s">
        <v>38</v>
      </c>
      <c r="AB29" s="79" t="s">
        <v>38</v>
      </c>
      <c r="AC29" s="80" t="s">
        <v>38</v>
      </c>
      <c r="AD29" s="558"/>
      <c r="AE29" s="585"/>
      <c r="AF29" s="77" t="s">
        <v>29</v>
      </c>
      <c r="AG29" s="78"/>
      <c r="AH29" s="78"/>
      <c r="AI29" s="78"/>
      <c r="AJ29" s="79"/>
      <c r="AK29" s="79"/>
      <c r="AL29" s="80"/>
      <c r="AM29" s="738"/>
      <c r="AN29" s="180"/>
      <c r="AO29" s="179"/>
    </row>
    <row r="30" spans="1:41" x14ac:dyDescent="0.25">
      <c r="A30" s="82"/>
      <c r="B30" s="904"/>
      <c r="C30" s="83" t="s">
        <v>30</v>
      </c>
      <c r="D30" s="84">
        <v>1000</v>
      </c>
      <c r="E30" s="78">
        <v>10</v>
      </c>
      <c r="F30" s="78">
        <v>0</v>
      </c>
      <c r="G30" s="79" t="s">
        <v>38</v>
      </c>
      <c r="H30" s="79" t="s">
        <v>38</v>
      </c>
      <c r="I30" s="80" t="s">
        <v>38</v>
      </c>
      <c r="J30" s="85"/>
      <c r="K30" s="86"/>
      <c r="L30" s="586"/>
      <c r="M30" s="83" t="s">
        <v>30</v>
      </c>
      <c r="N30" s="42">
        <v>500</v>
      </c>
      <c r="O30" s="78">
        <v>0</v>
      </c>
      <c r="P30" s="78">
        <v>0</v>
      </c>
      <c r="Q30" s="79" t="s">
        <v>38</v>
      </c>
      <c r="R30" s="79" t="s">
        <v>38</v>
      </c>
      <c r="S30" s="80" t="s">
        <v>38</v>
      </c>
      <c r="T30" s="79"/>
      <c r="U30" s="81"/>
      <c r="V30" s="586"/>
      <c r="W30" s="83" t="s">
        <v>30</v>
      </c>
      <c r="X30" s="42">
        <v>500</v>
      </c>
      <c r="Y30" s="78">
        <v>0</v>
      </c>
      <c r="Z30" s="78">
        <v>0</v>
      </c>
      <c r="AA30" s="79" t="s">
        <v>38</v>
      </c>
      <c r="AB30" s="79" t="s">
        <v>38</v>
      </c>
      <c r="AC30" s="80" t="s">
        <v>38</v>
      </c>
      <c r="AD30" s="558"/>
      <c r="AE30" s="586"/>
      <c r="AF30" s="83" t="s">
        <v>30</v>
      </c>
      <c r="AG30" s="42"/>
      <c r="AH30" s="78"/>
      <c r="AI30" s="78"/>
      <c r="AJ30" s="79"/>
      <c r="AK30" s="79"/>
      <c r="AL30" s="80"/>
      <c r="AM30" s="738"/>
      <c r="AN30" s="181"/>
      <c r="AO30" s="182"/>
    </row>
    <row r="31" spans="1:41" ht="21" x14ac:dyDescent="0.25">
      <c r="A31" s="88"/>
      <c r="B31" s="905"/>
      <c r="C31" s="89"/>
      <c r="D31" s="90">
        <f>SUM(D19:D30)</f>
        <v>12000</v>
      </c>
      <c r="E31" s="90">
        <f>SUM(E19:E30)</f>
        <v>780</v>
      </c>
      <c r="F31" s="90">
        <f>SUM(F19:F30)</f>
        <v>0</v>
      </c>
      <c r="G31" s="91"/>
      <c r="H31" s="91"/>
      <c r="I31" s="92"/>
      <c r="J31" s="91"/>
      <c r="K31" s="93"/>
      <c r="L31" s="587"/>
      <c r="M31" s="89"/>
      <c r="N31" s="90">
        <f>SUM(N18:N30)</f>
        <v>23500</v>
      </c>
      <c r="O31" s="90">
        <f>SUM(O18:O30)</f>
        <v>780</v>
      </c>
      <c r="P31" s="90">
        <f>SUM(P18:P30)</f>
        <v>23620</v>
      </c>
      <c r="Q31" s="91"/>
      <c r="R31" s="91"/>
      <c r="S31" s="91"/>
      <c r="T31" s="91"/>
      <c r="U31" s="93"/>
      <c r="V31" s="587"/>
      <c r="W31" s="89"/>
      <c r="X31" s="90">
        <f>SUM(X18:X30)</f>
        <v>35000</v>
      </c>
      <c r="Y31" s="90">
        <f>SUM(Y18:Y30)</f>
        <v>780</v>
      </c>
      <c r="Z31" s="90">
        <f>SUM(Z18:Z30)</f>
        <v>35120</v>
      </c>
      <c r="AA31" s="91"/>
      <c r="AB31" s="91"/>
      <c r="AC31" s="91"/>
      <c r="AD31" s="91"/>
      <c r="AE31" s="587"/>
      <c r="AF31" s="89"/>
      <c r="AG31" s="90">
        <f>SUM(AG18:AG30)</f>
        <v>43000</v>
      </c>
      <c r="AH31" s="90">
        <f>SUM(AH18:AH30)</f>
        <v>790</v>
      </c>
      <c r="AI31" s="90">
        <f>SUM(AI18:AI30)</f>
        <v>43880</v>
      </c>
      <c r="AJ31" s="91"/>
      <c r="AK31" s="91"/>
      <c r="AL31" s="91"/>
      <c r="AM31" s="739"/>
      <c r="AN31" s="90"/>
      <c r="AO31" s="91"/>
    </row>
    <row r="32" spans="1:41" x14ac:dyDescent="0.25">
      <c r="A32" s="337"/>
      <c r="B32" s="330"/>
      <c r="C32" s="344"/>
      <c r="D32" s="345"/>
      <c r="E32" s="345"/>
      <c r="F32" s="345"/>
      <c r="G32" s="346"/>
      <c r="H32" s="346"/>
      <c r="I32" s="347"/>
      <c r="J32" s="346"/>
      <c r="K32" s="346"/>
      <c r="L32" s="588"/>
      <c r="M32" s="346"/>
      <c r="N32" s="345"/>
      <c r="O32" s="345"/>
      <c r="P32" s="345"/>
      <c r="Q32" s="346"/>
      <c r="R32" s="346"/>
      <c r="S32" s="346"/>
      <c r="T32" s="346"/>
      <c r="U32" s="346"/>
      <c r="V32" s="588"/>
      <c r="W32" s="346"/>
      <c r="X32" s="345"/>
      <c r="Y32" s="345"/>
      <c r="Z32" s="345"/>
      <c r="AA32" s="346"/>
      <c r="AB32" s="346"/>
      <c r="AC32" s="346"/>
      <c r="AD32" s="346"/>
      <c r="AE32" s="588"/>
      <c r="AF32" s="346"/>
      <c r="AG32" s="345"/>
      <c r="AH32" s="345"/>
      <c r="AI32" s="345"/>
      <c r="AJ32" s="346"/>
      <c r="AK32" s="346"/>
      <c r="AL32" s="346"/>
      <c r="AM32" s="740"/>
      <c r="AN32" s="778"/>
      <c r="AO32" s="348"/>
    </row>
    <row r="33" spans="1:41" ht="21" x14ac:dyDescent="0.25">
      <c r="A33" s="337"/>
      <c r="B33" s="331"/>
      <c r="C33" s="350"/>
      <c r="D33" s="351"/>
      <c r="E33" s="352"/>
      <c r="F33" s="353"/>
      <c r="G33" s="352"/>
      <c r="H33" s="353"/>
      <c r="I33" s="353"/>
      <c r="J33" s="353"/>
      <c r="K33" s="354"/>
      <c r="L33" s="584"/>
      <c r="M33" s="355" t="s">
        <v>42</v>
      </c>
      <c r="N33" s="356">
        <f>D46</f>
        <v>12000</v>
      </c>
      <c r="O33" s="356">
        <f>E46</f>
        <v>0</v>
      </c>
      <c r="P33" s="356">
        <f>F46</f>
        <v>12000</v>
      </c>
      <c r="Q33" s="352"/>
      <c r="R33" s="353"/>
      <c r="S33" s="353"/>
      <c r="T33" s="353"/>
      <c r="U33" s="354"/>
      <c r="V33" s="584"/>
      <c r="W33" s="355" t="s">
        <v>42</v>
      </c>
      <c r="X33" s="356">
        <f>N46</f>
        <v>24000</v>
      </c>
      <c r="Y33" s="356">
        <f>O46</f>
        <v>0</v>
      </c>
      <c r="Z33" s="356">
        <f>P46</f>
        <v>24000</v>
      </c>
      <c r="AA33" s="352"/>
      <c r="AB33" s="353"/>
      <c r="AC33" s="353"/>
      <c r="AD33" s="353"/>
      <c r="AE33" s="584"/>
      <c r="AF33" s="355" t="s">
        <v>42</v>
      </c>
      <c r="AG33" s="356">
        <f>X46</f>
        <v>36000</v>
      </c>
      <c r="AH33" s="356">
        <f>Y46</f>
        <v>0</v>
      </c>
      <c r="AI33" s="356">
        <f>Z46</f>
        <v>36000</v>
      </c>
      <c r="AJ33" s="352"/>
      <c r="AK33" s="353"/>
      <c r="AL33" s="353"/>
      <c r="AM33" s="355"/>
      <c r="AN33" s="776" t="s">
        <v>221</v>
      </c>
      <c r="AO33" s="183" t="s">
        <v>36</v>
      </c>
    </row>
    <row r="34" spans="1:41" x14ac:dyDescent="0.25">
      <c r="A34" s="368" t="s">
        <v>207</v>
      </c>
      <c r="B34" s="332">
        <v>99</v>
      </c>
      <c r="C34" s="357" t="s">
        <v>19</v>
      </c>
      <c r="D34" s="124">
        <v>1000</v>
      </c>
      <c r="E34" s="124">
        <v>0</v>
      </c>
      <c r="F34" s="124">
        <v>1000</v>
      </c>
      <c r="G34" s="125" t="s">
        <v>38</v>
      </c>
      <c r="H34" s="125">
        <v>34</v>
      </c>
      <c r="I34" s="129">
        <v>43831</v>
      </c>
      <c r="J34" s="125"/>
      <c r="K34" s="358"/>
      <c r="L34" s="585"/>
      <c r="M34" s="357" t="s">
        <v>19</v>
      </c>
      <c r="N34" s="124">
        <v>1000</v>
      </c>
      <c r="O34" s="124">
        <v>0</v>
      </c>
      <c r="P34" s="124">
        <v>1000</v>
      </c>
      <c r="Q34" s="125" t="s">
        <v>38</v>
      </c>
      <c r="R34" s="125">
        <v>725</v>
      </c>
      <c r="S34" s="129">
        <v>44195</v>
      </c>
      <c r="T34" s="125"/>
      <c r="U34" s="358"/>
      <c r="V34" s="585"/>
      <c r="W34" s="357" t="s">
        <v>19</v>
      </c>
      <c r="X34" s="124">
        <v>1000</v>
      </c>
      <c r="Y34" s="124">
        <v>0</v>
      </c>
      <c r="Z34" s="124">
        <v>1000</v>
      </c>
      <c r="AA34" s="125" t="s">
        <v>38</v>
      </c>
      <c r="AB34" s="125">
        <v>2009</v>
      </c>
      <c r="AC34" s="129">
        <v>44592</v>
      </c>
      <c r="AD34" s="426"/>
      <c r="AE34" s="585"/>
      <c r="AF34" s="357" t="s">
        <v>19</v>
      </c>
      <c r="AG34" s="124">
        <v>1000</v>
      </c>
      <c r="AH34" s="124"/>
      <c r="AI34" s="124">
        <v>1000</v>
      </c>
      <c r="AJ34" s="125" t="s">
        <v>47</v>
      </c>
      <c r="AK34" s="125">
        <v>3276</v>
      </c>
      <c r="AL34" s="129">
        <v>44933</v>
      </c>
      <c r="AM34" s="734"/>
      <c r="AN34" s="341">
        <f>AG46+AH46-AI46</f>
        <v>0</v>
      </c>
      <c r="AO34" s="342" t="s">
        <v>1049</v>
      </c>
    </row>
    <row r="35" spans="1:41" ht="21" customHeight="1" x14ac:dyDescent="0.25">
      <c r="A35" s="369"/>
      <c r="B35" s="877" t="s">
        <v>172</v>
      </c>
      <c r="C35" s="357" t="s">
        <v>20</v>
      </c>
      <c r="D35" s="124">
        <v>1000</v>
      </c>
      <c r="E35" s="124">
        <v>0</v>
      </c>
      <c r="F35" s="124">
        <v>1000</v>
      </c>
      <c r="G35" s="125" t="s">
        <v>38</v>
      </c>
      <c r="H35" s="125">
        <v>88</v>
      </c>
      <c r="I35" s="129">
        <v>43880</v>
      </c>
      <c r="J35" s="125"/>
      <c r="K35" s="358"/>
      <c r="L35" s="585"/>
      <c r="M35" s="357" t="s">
        <v>20</v>
      </c>
      <c r="N35" s="124">
        <v>1000</v>
      </c>
      <c r="O35" s="124">
        <v>0</v>
      </c>
      <c r="P35" s="124">
        <v>1000</v>
      </c>
      <c r="Q35" s="125" t="s">
        <v>38</v>
      </c>
      <c r="R35" s="125">
        <v>835</v>
      </c>
      <c r="S35" s="129">
        <v>44210</v>
      </c>
      <c r="T35" s="125"/>
      <c r="U35" s="358"/>
      <c r="V35" s="585"/>
      <c r="W35" s="357" t="s">
        <v>20</v>
      </c>
      <c r="X35" s="124">
        <v>1000</v>
      </c>
      <c r="Y35" s="124">
        <v>0</v>
      </c>
      <c r="Z35" s="124">
        <v>1000</v>
      </c>
      <c r="AA35" s="125" t="s">
        <v>38</v>
      </c>
      <c r="AB35" s="125">
        <v>2071</v>
      </c>
      <c r="AC35" s="129">
        <v>44610</v>
      </c>
      <c r="AD35" s="629"/>
      <c r="AE35" s="585"/>
      <c r="AF35" s="357" t="s">
        <v>20</v>
      </c>
      <c r="AG35" s="124">
        <v>1000</v>
      </c>
      <c r="AH35" s="124"/>
      <c r="AI35" s="124">
        <v>1000</v>
      </c>
      <c r="AJ35" s="125" t="s">
        <v>47</v>
      </c>
      <c r="AK35" s="125">
        <v>3407</v>
      </c>
      <c r="AL35" s="129">
        <v>44966</v>
      </c>
      <c r="AM35" s="735"/>
      <c r="AN35" s="336"/>
      <c r="AO35" s="335"/>
    </row>
    <row r="36" spans="1:41" x14ac:dyDescent="0.25">
      <c r="A36" s="369"/>
      <c r="B36" s="877"/>
      <c r="C36" s="357" t="s">
        <v>21</v>
      </c>
      <c r="D36" s="124">
        <v>1000</v>
      </c>
      <c r="E36" s="124">
        <v>0</v>
      </c>
      <c r="F36" s="124">
        <v>1000</v>
      </c>
      <c r="G36" s="125" t="s">
        <v>38</v>
      </c>
      <c r="H36" s="125">
        <v>139</v>
      </c>
      <c r="I36" s="129">
        <v>43903</v>
      </c>
      <c r="J36" s="125"/>
      <c r="K36" s="358"/>
      <c r="L36" s="585"/>
      <c r="M36" s="357" t="s">
        <v>21</v>
      </c>
      <c r="N36" s="124">
        <v>1000</v>
      </c>
      <c r="O36" s="124">
        <v>0</v>
      </c>
      <c r="P36" s="124">
        <v>1000</v>
      </c>
      <c r="Q36" s="125" t="s">
        <v>38</v>
      </c>
      <c r="R36" s="125">
        <v>890</v>
      </c>
      <c r="S36" s="129">
        <v>44243</v>
      </c>
      <c r="T36" s="125"/>
      <c r="U36" s="358"/>
      <c r="V36" s="585"/>
      <c r="W36" s="357" t="s">
        <v>21</v>
      </c>
      <c r="X36" s="124">
        <v>1000</v>
      </c>
      <c r="Y36" s="124">
        <v>0</v>
      </c>
      <c r="Z36" s="124">
        <v>1000</v>
      </c>
      <c r="AA36" s="125" t="s">
        <v>38</v>
      </c>
      <c r="AB36" s="125">
        <v>2158</v>
      </c>
      <c r="AC36" s="129">
        <v>44635</v>
      </c>
      <c r="AD36" s="629"/>
      <c r="AE36" s="585"/>
      <c r="AF36" s="357" t="s">
        <v>21</v>
      </c>
      <c r="AG36" s="124">
        <v>1000</v>
      </c>
      <c r="AH36" s="124"/>
      <c r="AI36" s="124">
        <v>1000</v>
      </c>
      <c r="AJ36" s="125" t="s">
        <v>47</v>
      </c>
      <c r="AK36" s="125">
        <v>3506</v>
      </c>
      <c r="AL36" s="129">
        <v>44998</v>
      </c>
      <c r="AM36" s="735"/>
      <c r="AN36" s="336"/>
      <c r="AO36" s="335"/>
    </row>
    <row r="37" spans="1:41" x14ac:dyDescent="0.25">
      <c r="A37" s="369"/>
      <c r="B37" s="877"/>
      <c r="C37" s="357" t="s">
        <v>22</v>
      </c>
      <c r="D37" s="124">
        <v>1000</v>
      </c>
      <c r="E37" s="124">
        <v>0</v>
      </c>
      <c r="F37" s="124">
        <v>1000</v>
      </c>
      <c r="G37" s="125" t="s">
        <v>38</v>
      </c>
      <c r="H37" s="125">
        <v>188</v>
      </c>
      <c r="I37" s="129">
        <v>43936</v>
      </c>
      <c r="J37" s="125"/>
      <c r="K37" s="358"/>
      <c r="L37" s="585"/>
      <c r="M37" s="357" t="s">
        <v>22</v>
      </c>
      <c r="N37" s="124">
        <v>1000</v>
      </c>
      <c r="O37" s="124">
        <v>0</v>
      </c>
      <c r="P37" s="124">
        <v>1000</v>
      </c>
      <c r="Q37" s="125" t="s">
        <v>38</v>
      </c>
      <c r="R37" s="125">
        <v>946</v>
      </c>
      <c r="S37" s="129">
        <v>44303</v>
      </c>
      <c r="T37" s="125"/>
      <c r="U37" s="358"/>
      <c r="V37" s="585"/>
      <c r="W37" s="357" t="s">
        <v>22</v>
      </c>
      <c r="X37" s="124">
        <v>1000</v>
      </c>
      <c r="Y37" s="124">
        <v>0</v>
      </c>
      <c r="Z37" s="124">
        <v>1000</v>
      </c>
      <c r="AA37" s="125" t="s">
        <v>38</v>
      </c>
      <c r="AB37" s="125">
        <v>2254</v>
      </c>
      <c r="AC37" s="129">
        <v>44667</v>
      </c>
      <c r="AD37" s="629"/>
      <c r="AE37" s="585"/>
      <c r="AF37" s="357" t="s">
        <v>22</v>
      </c>
      <c r="AG37" s="124">
        <v>1000</v>
      </c>
      <c r="AH37" s="124"/>
      <c r="AI37" s="124">
        <v>1000</v>
      </c>
      <c r="AJ37" s="125" t="s">
        <v>47</v>
      </c>
      <c r="AK37" s="125">
        <v>3633</v>
      </c>
      <c r="AL37" s="129">
        <v>45028</v>
      </c>
      <c r="AM37" s="735"/>
      <c r="AN37" s="336"/>
      <c r="AO37" s="335"/>
    </row>
    <row r="38" spans="1:41" x14ac:dyDescent="0.25">
      <c r="A38" s="369"/>
      <c r="B38" s="877"/>
      <c r="C38" s="357" t="s">
        <v>23</v>
      </c>
      <c r="D38" s="124">
        <v>1000</v>
      </c>
      <c r="E38" s="124">
        <v>0</v>
      </c>
      <c r="F38" s="124">
        <v>1000</v>
      </c>
      <c r="G38" s="125" t="s">
        <v>38</v>
      </c>
      <c r="H38" s="125">
        <v>227</v>
      </c>
      <c r="I38" s="129">
        <v>43963</v>
      </c>
      <c r="J38" s="125"/>
      <c r="K38" s="358"/>
      <c r="L38" s="585"/>
      <c r="M38" s="357" t="s">
        <v>23</v>
      </c>
      <c r="N38" s="124">
        <v>1000</v>
      </c>
      <c r="O38" s="124">
        <v>0</v>
      </c>
      <c r="P38" s="124">
        <v>1000</v>
      </c>
      <c r="Q38" s="125" t="s">
        <v>38</v>
      </c>
      <c r="R38" s="125">
        <v>1003</v>
      </c>
      <c r="S38" s="129">
        <v>44340</v>
      </c>
      <c r="T38" s="125"/>
      <c r="U38" s="358"/>
      <c r="V38" s="585"/>
      <c r="W38" s="357" t="s">
        <v>23</v>
      </c>
      <c r="X38" s="124">
        <v>1000</v>
      </c>
      <c r="Y38" s="124">
        <v>0</v>
      </c>
      <c r="Z38" s="124">
        <v>1000</v>
      </c>
      <c r="AA38" s="125" t="s">
        <v>38</v>
      </c>
      <c r="AB38" s="125">
        <v>2305</v>
      </c>
      <c r="AC38" s="129">
        <v>44688</v>
      </c>
      <c r="AD38" s="629"/>
      <c r="AE38" s="585"/>
      <c r="AF38" s="357" t="s">
        <v>23</v>
      </c>
      <c r="AG38" s="124">
        <v>1000</v>
      </c>
      <c r="AH38" s="124"/>
      <c r="AI38" s="124">
        <v>1000</v>
      </c>
      <c r="AJ38" s="125" t="s">
        <v>47</v>
      </c>
      <c r="AK38" s="125">
        <v>3763</v>
      </c>
      <c r="AL38" s="129">
        <v>45057</v>
      </c>
      <c r="AM38" s="735"/>
      <c r="AN38" s="336"/>
      <c r="AO38" s="335"/>
    </row>
    <row r="39" spans="1:41" x14ac:dyDescent="0.25">
      <c r="A39" s="369"/>
      <c r="B39" s="877"/>
      <c r="C39" s="357" t="s">
        <v>24</v>
      </c>
      <c r="D39" s="124">
        <v>1000</v>
      </c>
      <c r="E39" s="124">
        <v>0</v>
      </c>
      <c r="F39" s="124">
        <v>1000</v>
      </c>
      <c r="G39" s="125" t="s">
        <v>38</v>
      </c>
      <c r="H39" s="125">
        <v>301</v>
      </c>
      <c r="I39" s="129">
        <v>43999</v>
      </c>
      <c r="J39" s="125"/>
      <c r="K39" s="358"/>
      <c r="L39" s="585"/>
      <c r="M39" s="357" t="s">
        <v>24</v>
      </c>
      <c r="N39" s="124">
        <v>1000</v>
      </c>
      <c r="O39" s="124">
        <v>0</v>
      </c>
      <c r="P39" s="124">
        <v>1000</v>
      </c>
      <c r="Q39" s="125" t="s">
        <v>38</v>
      </c>
      <c r="R39" s="125">
        <v>1062</v>
      </c>
      <c r="S39" s="129">
        <v>44362</v>
      </c>
      <c r="T39" s="125"/>
      <c r="U39" s="358"/>
      <c r="V39" s="585"/>
      <c r="W39" s="357" t="s">
        <v>24</v>
      </c>
      <c r="X39" s="124">
        <v>1000</v>
      </c>
      <c r="Y39" s="124">
        <v>0</v>
      </c>
      <c r="Z39" s="124">
        <v>1000</v>
      </c>
      <c r="AA39" s="125" t="s">
        <v>47</v>
      </c>
      <c r="AB39" s="125">
        <v>2398</v>
      </c>
      <c r="AC39" s="129">
        <v>44720</v>
      </c>
      <c r="AD39" s="629"/>
      <c r="AE39" s="585"/>
      <c r="AF39" s="357" t="s">
        <v>24</v>
      </c>
      <c r="AG39" s="124">
        <v>1000</v>
      </c>
      <c r="AH39" s="124"/>
      <c r="AI39" s="124">
        <v>1000</v>
      </c>
      <c r="AJ39" s="125" t="s">
        <v>47</v>
      </c>
      <c r="AK39" s="125">
        <v>3834</v>
      </c>
      <c r="AL39" s="129">
        <v>45085</v>
      </c>
      <c r="AM39" s="735"/>
      <c r="AN39" s="336"/>
      <c r="AO39" s="335"/>
    </row>
    <row r="40" spans="1:41" x14ac:dyDescent="0.25">
      <c r="A40" s="369"/>
      <c r="B40" s="877"/>
      <c r="C40" s="357" t="s">
        <v>25</v>
      </c>
      <c r="D40" s="124">
        <v>1000</v>
      </c>
      <c r="E40" s="124">
        <v>0</v>
      </c>
      <c r="F40" s="124">
        <v>1000</v>
      </c>
      <c r="G40" s="125" t="s">
        <v>38</v>
      </c>
      <c r="H40" s="125">
        <v>358</v>
      </c>
      <c r="I40" s="129">
        <v>44028</v>
      </c>
      <c r="J40" s="125"/>
      <c r="K40" s="358"/>
      <c r="L40" s="585"/>
      <c r="M40" s="357" t="s">
        <v>25</v>
      </c>
      <c r="N40" s="124">
        <v>1000</v>
      </c>
      <c r="O40" s="124">
        <v>0</v>
      </c>
      <c r="P40" s="124">
        <v>2000</v>
      </c>
      <c r="Q40" s="125" t="s">
        <v>38</v>
      </c>
      <c r="R40" s="125">
        <v>1131</v>
      </c>
      <c r="S40" s="129">
        <v>44391</v>
      </c>
      <c r="T40" s="125"/>
      <c r="U40" s="358"/>
      <c r="V40" s="585"/>
      <c r="W40" s="357" t="s">
        <v>25</v>
      </c>
      <c r="X40" s="124">
        <v>1000</v>
      </c>
      <c r="Y40" s="124">
        <v>0</v>
      </c>
      <c r="Z40" s="124">
        <v>1000</v>
      </c>
      <c r="AA40" s="125" t="s">
        <v>47</v>
      </c>
      <c r="AB40" s="125">
        <v>2531</v>
      </c>
      <c r="AC40" s="129">
        <v>44756</v>
      </c>
      <c r="AD40" s="629"/>
      <c r="AE40" s="585"/>
      <c r="AF40" s="357" t="s">
        <v>25</v>
      </c>
      <c r="AG40" s="124">
        <v>1000</v>
      </c>
      <c r="AH40" s="124"/>
      <c r="AI40" s="124">
        <v>1000</v>
      </c>
      <c r="AJ40" s="125" t="s">
        <v>47</v>
      </c>
      <c r="AK40" s="125">
        <v>3935</v>
      </c>
      <c r="AL40" s="129">
        <v>45112</v>
      </c>
      <c r="AM40" s="735"/>
      <c r="AN40" s="336"/>
      <c r="AO40" s="335"/>
    </row>
    <row r="41" spans="1:41" x14ac:dyDescent="0.25">
      <c r="A41" s="369"/>
      <c r="B41" s="877"/>
      <c r="C41" s="357" t="s">
        <v>26</v>
      </c>
      <c r="D41" s="124">
        <v>1000</v>
      </c>
      <c r="E41" s="124">
        <v>0</v>
      </c>
      <c r="F41" s="124">
        <v>1000</v>
      </c>
      <c r="G41" s="125" t="s">
        <v>38</v>
      </c>
      <c r="H41" s="125">
        <v>426</v>
      </c>
      <c r="I41" s="129">
        <v>44067</v>
      </c>
      <c r="J41" s="125"/>
      <c r="K41" s="358"/>
      <c r="L41" s="585"/>
      <c r="M41" s="357" t="s">
        <v>26</v>
      </c>
      <c r="N41" s="124">
        <v>1000</v>
      </c>
      <c r="O41" s="124">
        <v>0</v>
      </c>
      <c r="P41" s="124">
        <v>0</v>
      </c>
      <c r="Q41" s="125" t="s">
        <v>38</v>
      </c>
      <c r="R41" s="125" t="s">
        <v>38</v>
      </c>
      <c r="S41" s="129" t="s">
        <v>38</v>
      </c>
      <c r="T41" s="125"/>
      <c r="U41" s="358"/>
      <c r="V41" s="585"/>
      <c r="W41" s="357" t="s">
        <v>26</v>
      </c>
      <c r="X41" s="124">
        <v>1000</v>
      </c>
      <c r="Y41" s="124">
        <v>0</v>
      </c>
      <c r="Z41" s="124">
        <v>1000</v>
      </c>
      <c r="AA41" s="125" t="s">
        <v>47</v>
      </c>
      <c r="AB41" s="125">
        <v>2626</v>
      </c>
      <c r="AC41" s="129">
        <v>44783</v>
      </c>
      <c r="AD41" s="629"/>
      <c r="AE41" s="585"/>
      <c r="AF41" s="357" t="s">
        <v>26</v>
      </c>
      <c r="AG41" s="124">
        <v>1000</v>
      </c>
      <c r="AH41" s="124"/>
      <c r="AI41" s="124">
        <v>1000</v>
      </c>
      <c r="AJ41" s="125" t="s">
        <v>47</v>
      </c>
      <c r="AK41" s="125">
        <v>4058</v>
      </c>
      <c r="AL41" s="129">
        <v>45145</v>
      </c>
      <c r="AM41" s="735"/>
      <c r="AN41" s="336"/>
      <c r="AO41" s="335"/>
    </row>
    <row r="42" spans="1:41" x14ac:dyDescent="0.25">
      <c r="A42" s="369"/>
      <c r="B42" s="877"/>
      <c r="C42" s="357" t="s">
        <v>27</v>
      </c>
      <c r="D42" s="124">
        <v>1000</v>
      </c>
      <c r="E42" s="124">
        <v>0</v>
      </c>
      <c r="F42" s="124">
        <v>1000</v>
      </c>
      <c r="G42" s="125" t="s">
        <v>38</v>
      </c>
      <c r="H42" s="125">
        <v>467</v>
      </c>
      <c r="I42" s="129">
        <v>44085</v>
      </c>
      <c r="J42" s="125"/>
      <c r="K42" s="358"/>
      <c r="L42" s="585"/>
      <c r="M42" s="357" t="s">
        <v>27</v>
      </c>
      <c r="N42" s="124">
        <v>1000</v>
      </c>
      <c r="O42" s="124">
        <v>0</v>
      </c>
      <c r="P42" s="124">
        <v>1000</v>
      </c>
      <c r="Q42" s="125" t="s">
        <v>38</v>
      </c>
      <c r="R42" s="125">
        <v>1274</v>
      </c>
      <c r="S42" s="129">
        <v>44445</v>
      </c>
      <c r="T42" s="125"/>
      <c r="U42" s="358"/>
      <c r="V42" s="585"/>
      <c r="W42" s="357" t="s">
        <v>27</v>
      </c>
      <c r="X42" s="124">
        <v>1000</v>
      </c>
      <c r="Y42" s="124">
        <v>0</v>
      </c>
      <c r="Z42" s="124">
        <v>1000</v>
      </c>
      <c r="AA42" s="125" t="s">
        <v>47</v>
      </c>
      <c r="AB42" s="125">
        <v>2699</v>
      </c>
      <c r="AC42" s="129">
        <v>44806</v>
      </c>
      <c r="AD42" s="629"/>
      <c r="AE42" s="585"/>
      <c r="AF42" s="357" t="s">
        <v>27</v>
      </c>
      <c r="AG42" s="124"/>
      <c r="AH42" s="124"/>
      <c r="AI42" s="124"/>
      <c r="AJ42" s="125"/>
      <c r="AK42" s="125"/>
      <c r="AL42" s="129"/>
      <c r="AM42" s="735"/>
      <c r="AN42" s="336"/>
      <c r="AO42" s="335"/>
    </row>
    <row r="43" spans="1:41" x14ac:dyDescent="0.25">
      <c r="A43" s="369"/>
      <c r="B43" s="877"/>
      <c r="C43" s="357" t="s">
        <v>28</v>
      </c>
      <c r="D43" s="124">
        <v>1000</v>
      </c>
      <c r="E43" s="124">
        <v>0</v>
      </c>
      <c r="F43" s="124">
        <v>1000</v>
      </c>
      <c r="G43" s="125" t="s">
        <v>38</v>
      </c>
      <c r="H43" s="125">
        <v>525</v>
      </c>
      <c r="I43" s="129">
        <v>44110</v>
      </c>
      <c r="J43" s="125"/>
      <c r="K43" s="358"/>
      <c r="L43" s="585"/>
      <c r="M43" s="357" t="s">
        <v>28</v>
      </c>
      <c r="N43" s="124">
        <v>1000</v>
      </c>
      <c r="O43" s="124">
        <v>0</v>
      </c>
      <c r="P43" s="124">
        <v>1000</v>
      </c>
      <c r="Q43" s="125" t="s">
        <v>38</v>
      </c>
      <c r="R43" s="125">
        <v>1380</v>
      </c>
      <c r="S43" s="129">
        <v>44490</v>
      </c>
      <c r="T43" s="125"/>
      <c r="U43" s="358"/>
      <c r="V43" s="585"/>
      <c r="W43" s="357" t="s">
        <v>28</v>
      </c>
      <c r="X43" s="124">
        <v>1000</v>
      </c>
      <c r="Y43" s="124">
        <v>0</v>
      </c>
      <c r="Z43" s="124">
        <v>1000</v>
      </c>
      <c r="AA43" s="125" t="s">
        <v>47</v>
      </c>
      <c r="AB43" s="125">
        <v>2920</v>
      </c>
      <c r="AC43" s="129">
        <v>44840</v>
      </c>
      <c r="AD43" s="629"/>
      <c r="AE43" s="585"/>
      <c r="AF43" s="357" t="s">
        <v>28</v>
      </c>
      <c r="AG43" s="124"/>
      <c r="AH43" s="124"/>
      <c r="AI43" s="124"/>
      <c r="AJ43" s="125"/>
      <c r="AK43" s="125"/>
      <c r="AL43" s="129"/>
      <c r="AM43" s="735"/>
      <c r="AN43" s="336"/>
      <c r="AO43" s="335"/>
    </row>
    <row r="44" spans="1:41" x14ac:dyDescent="0.25">
      <c r="A44" s="369"/>
      <c r="B44" s="877"/>
      <c r="C44" s="357" t="s">
        <v>29</v>
      </c>
      <c r="D44" s="124">
        <v>1000</v>
      </c>
      <c r="E44" s="124">
        <v>0</v>
      </c>
      <c r="F44" s="124">
        <v>1000</v>
      </c>
      <c r="G44" s="125" t="s">
        <v>38</v>
      </c>
      <c r="H44" s="125">
        <v>595</v>
      </c>
      <c r="I44" s="129">
        <v>44148</v>
      </c>
      <c r="J44" s="125"/>
      <c r="K44" s="358"/>
      <c r="L44" s="585"/>
      <c r="M44" s="357" t="s">
        <v>29</v>
      </c>
      <c r="N44" s="124">
        <v>1000</v>
      </c>
      <c r="O44" s="124">
        <v>0</v>
      </c>
      <c r="P44" s="124">
        <v>1000</v>
      </c>
      <c r="Q44" s="125" t="s">
        <v>38</v>
      </c>
      <c r="R44" s="125">
        <v>1552</v>
      </c>
      <c r="S44" s="129">
        <v>44516</v>
      </c>
      <c r="T44" s="125"/>
      <c r="U44" s="358"/>
      <c r="V44" s="585"/>
      <c r="W44" s="357" t="s">
        <v>29</v>
      </c>
      <c r="X44" s="124">
        <v>1000</v>
      </c>
      <c r="Y44" s="124">
        <v>0</v>
      </c>
      <c r="Z44" s="124">
        <v>1000</v>
      </c>
      <c r="AA44" s="125" t="s">
        <v>47</v>
      </c>
      <c r="AB44" s="125">
        <v>3006</v>
      </c>
      <c r="AC44" s="129">
        <v>44869</v>
      </c>
      <c r="AD44" s="629"/>
      <c r="AE44" s="585"/>
      <c r="AF44" s="357" t="s">
        <v>29</v>
      </c>
      <c r="AG44" s="124"/>
      <c r="AH44" s="124"/>
      <c r="AI44" s="124"/>
      <c r="AJ44" s="125"/>
      <c r="AK44" s="125"/>
      <c r="AL44" s="129"/>
      <c r="AM44" s="735"/>
      <c r="AN44" s="336"/>
      <c r="AO44" s="335"/>
    </row>
    <row r="45" spans="1:41" x14ac:dyDescent="0.25">
      <c r="A45" s="369"/>
      <c r="B45" s="877"/>
      <c r="C45" s="360" t="s">
        <v>30</v>
      </c>
      <c r="D45" s="278">
        <v>1000</v>
      </c>
      <c r="E45" s="124">
        <v>0</v>
      </c>
      <c r="F45" s="124">
        <v>1000</v>
      </c>
      <c r="G45" s="125" t="s">
        <v>38</v>
      </c>
      <c r="H45" s="125">
        <v>661</v>
      </c>
      <c r="I45" s="129">
        <v>44181</v>
      </c>
      <c r="J45" s="361"/>
      <c r="K45" s="362"/>
      <c r="L45" s="586"/>
      <c r="M45" s="360" t="s">
        <v>30</v>
      </c>
      <c r="N45" s="278">
        <v>1000</v>
      </c>
      <c r="O45" s="124">
        <v>0</v>
      </c>
      <c r="P45" s="124">
        <v>1000</v>
      </c>
      <c r="Q45" s="125" t="s">
        <v>38</v>
      </c>
      <c r="R45" s="125">
        <v>1633</v>
      </c>
      <c r="S45" s="129">
        <v>44551</v>
      </c>
      <c r="T45" s="125"/>
      <c r="U45" s="358"/>
      <c r="V45" s="586"/>
      <c r="W45" s="360" t="s">
        <v>30</v>
      </c>
      <c r="X45" s="278">
        <v>1000</v>
      </c>
      <c r="Y45" s="124">
        <v>0</v>
      </c>
      <c r="Z45" s="124">
        <v>1000</v>
      </c>
      <c r="AA45" s="125" t="s">
        <v>47</v>
      </c>
      <c r="AB45" s="125">
        <v>2118</v>
      </c>
      <c r="AC45" s="129">
        <v>44903</v>
      </c>
      <c r="AD45" s="629"/>
      <c r="AE45" s="586"/>
      <c r="AF45" s="360" t="s">
        <v>30</v>
      </c>
      <c r="AG45" s="278"/>
      <c r="AH45" s="124"/>
      <c r="AI45" s="124"/>
      <c r="AJ45" s="125"/>
      <c r="AK45" s="125"/>
      <c r="AL45" s="129"/>
      <c r="AM45" s="735"/>
      <c r="AN45" s="338"/>
      <c r="AO45" s="339"/>
    </row>
    <row r="46" spans="1:41" ht="2.25" customHeight="1" x14ac:dyDescent="0.25">
      <c r="A46" s="370"/>
      <c r="B46" s="878"/>
      <c r="C46" s="364"/>
      <c r="D46" s="365">
        <f>SUM(D34:D45)</f>
        <v>12000</v>
      </c>
      <c r="E46" s="365">
        <f>SUM(E34:E45)</f>
        <v>0</v>
      </c>
      <c r="F46" s="365">
        <f>SUM(F34:F45)</f>
        <v>12000</v>
      </c>
      <c r="G46" s="340"/>
      <c r="H46" s="340"/>
      <c r="I46" s="366"/>
      <c r="J46" s="340"/>
      <c r="K46" s="367"/>
      <c r="L46" s="587"/>
      <c r="M46" s="364"/>
      <c r="N46" s="365">
        <f>SUM(N33:N45)</f>
        <v>24000</v>
      </c>
      <c r="O46" s="365">
        <f>SUM(O33:O45)</f>
        <v>0</v>
      </c>
      <c r="P46" s="365">
        <f>SUM(P33:P45)</f>
        <v>24000</v>
      </c>
      <c r="Q46" s="340"/>
      <c r="R46" s="340"/>
      <c r="S46" s="340"/>
      <c r="T46" s="340"/>
      <c r="U46" s="367"/>
      <c r="V46" s="587"/>
      <c r="W46" s="364"/>
      <c r="X46" s="365">
        <f>SUM(X33:X45)</f>
        <v>36000</v>
      </c>
      <c r="Y46" s="365">
        <f>SUM(Y33:Y45)</f>
        <v>0</v>
      </c>
      <c r="Z46" s="365">
        <f>SUM(Z33:Z45)</f>
        <v>36000</v>
      </c>
      <c r="AA46" s="340"/>
      <c r="AB46" s="340"/>
      <c r="AC46" s="340"/>
      <c r="AD46" s="340"/>
      <c r="AE46" s="587"/>
      <c r="AF46" s="364"/>
      <c r="AG46" s="365">
        <f>SUM(AG33:AG45)</f>
        <v>44000</v>
      </c>
      <c r="AH46" s="365">
        <f>SUM(AH33:AH45)</f>
        <v>0</v>
      </c>
      <c r="AI46" s="365">
        <f>SUM(AI33:AI45)</f>
        <v>44000</v>
      </c>
      <c r="AJ46" s="340"/>
      <c r="AK46" s="340"/>
      <c r="AL46" s="340"/>
      <c r="AM46" s="741"/>
      <c r="AN46" s="365"/>
      <c r="AO46" s="340"/>
    </row>
    <row r="47" spans="1:41" x14ac:dyDescent="0.25">
      <c r="B47" s="192"/>
      <c r="C47" s="161"/>
      <c r="D47" s="155"/>
      <c r="E47" s="155"/>
      <c r="F47" s="155"/>
      <c r="G47" s="154"/>
      <c r="H47" s="154"/>
      <c r="I47" s="162"/>
      <c r="J47" s="154"/>
      <c r="K47" s="154"/>
      <c r="L47" s="588"/>
      <c r="M47" s="154"/>
      <c r="N47" s="155"/>
      <c r="O47" s="155"/>
      <c r="P47" s="155"/>
      <c r="Q47" s="154"/>
      <c r="R47" s="154"/>
      <c r="S47" s="154"/>
      <c r="T47" s="154"/>
      <c r="U47" s="154"/>
      <c r="V47" s="588"/>
      <c r="W47" s="154"/>
      <c r="X47" s="155"/>
      <c r="Y47" s="155"/>
      <c r="Z47" s="155"/>
      <c r="AA47" s="154"/>
      <c r="AB47" s="154"/>
      <c r="AC47" s="154"/>
      <c r="AD47" s="154"/>
      <c r="AE47" s="588"/>
      <c r="AF47" s="154"/>
      <c r="AG47" s="155"/>
      <c r="AH47" s="155"/>
      <c r="AI47" s="155"/>
      <c r="AJ47" s="154"/>
      <c r="AK47" s="154"/>
      <c r="AL47" s="154"/>
      <c r="AM47" s="742"/>
      <c r="AN47" s="777"/>
      <c r="AO47" s="123"/>
    </row>
    <row r="48" spans="1:41" ht="21" x14ac:dyDescent="0.25">
      <c r="B48" s="193"/>
      <c r="C48" s="163"/>
      <c r="D48" s="164"/>
      <c r="E48" s="159"/>
      <c r="F48" s="160"/>
      <c r="G48" s="159"/>
      <c r="H48" s="160"/>
      <c r="I48" s="160"/>
      <c r="J48" s="160"/>
      <c r="K48" s="165"/>
      <c r="L48" s="584"/>
      <c r="M48" s="157" t="s">
        <v>42</v>
      </c>
      <c r="N48" s="158">
        <f>D61</f>
        <v>12000</v>
      </c>
      <c r="O48" s="158">
        <f>E61</f>
        <v>2370</v>
      </c>
      <c r="P48" s="158">
        <f>F61</f>
        <v>12000</v>
      </c>
      <c r="Q48" s="159"/>
      <c r="R48" s="160"/>
      <c r="S48" s="160"/>
      <c r="T48" s="160"/>
      <c r="U48" s="165"/>
      <c r="V48" s="584"/>
      <c r="W48" s="157" t="s">
        <v>42</v>
      </c>
      <c r="X48" s="158">
        <f>N61</f>
        <v>24000</v>
      </c>
      <c r="Y48" s="158">
        <f>O61</f>
        <v>4890</v>
      </c>
      <c r="Z48" s="158">
        <f>P61</f>
        <v>23000</v>
      </c>
      <c r="AA48" s="159"/>
      <c r="AB48" s="160"/>
      <c r="AC48" s="160"/>
      <c r="AD48" s="160"/>
      <c r="AE48" s="584"/>
      <c r="AF48" s="157" t="s">
        <v>42</v>
      </c>
      <c r="AG48" s="158">
        <f>X61</f>
        <v>36000</v>
      </c>
      <c r="AH48" s="158">
        <f>Y61</f>
        <v>6510</v>
      </c>
      <c r="AI48" s="158">
        <f>Z61</f>
        <v>23000</v>
      </c>
      <c r="AJ48" s="159"/>
      <c r="AK48" s="160"/>
      <c r="AL48" s="160"/>
      <c r="AM48" s="157"/>
      <c r="AN48" s="776" t="s">
        <v>221</v>
      </c>
      <c r="AO48" s="183" t="s">
        <v>36</v>
      </c>
    </row>
    <row r="49" spans="1:41" x14ac:dyDescent="0.25">
      <c r="A49" s="97" t="s">
        <v>207</v>
      </c>
      <c r="B49" s="105">
        <v>100</v>
      </c>
      <c r="C49" s="134" t="s">
        <v>19</v>
      </c>
      <c r="D49" s="135">
        <v>1000</v>
      </c>
      <c r="E49" s="184">
        <v>120</v>
      </c>
      <c r="F49" s="135">
        <v>1000</v>
      </c>
      <c r="G49" s="136" t="s">
        <v>38</v>
      </c>
      <c r="H49" s="136">
        <v>1187</v>
      </c>
      <c r="I49" s="137">
        <v>44227</v>
      </c>
      <c r="J49" s="136"/>
      <c r="K49" s="138"/>
      <c r="L49" s="585"/>
      <c r="M49" s="134" t="s">
        <v>19</v>
      </c>
      <c r="N49" s="135">
        <v>1000</v>
      </c>
      <c r="O49" s="184">
        <v>210</v>
      </c>
      <c r="P49" s="135">
        <v>1000</v>
      </c>
      <c r="Q49" s="136" t="s">
        <v>47</v>
      </c>
      <c r="R49" s="136">
        <v>2921</v>
      </c>
      <c r="S49" s="137">
        <v>44841</v>
      </c>
      <c r="T49" s="136"/>
      <c r="U49" s="138"/>
      <c r="V49" s="585"/>
      <c r="W49" s="134" t="s">
        <v>19</v>
      </c>
      <c r="X49" s="135">
        <v>1000</v>
      </c>
      <c r="Y49" s="135">
        <f t="shared" ref="Y49:Y59" si="4">Y50+10</f>
        <v>190</v>
      </c>
      <c r="Z49" s="135">
        <v>0</v>
      </c>
      <c r="AA49" s="136" t="s">
        <v>38</v>
      </c>
      <c r="AB49" s="136" t="s">
        <v>38</v>
      </c>
      <c r="AC49" s="137" t="s">
        <v>38</v>
      </c>
      <c r="AD49" s="702"/>
      <c r="AE49" s="585"/>
      <c r="AF49" s="134" t="s">
        <v>19</v>
      </c>
      <c r="AG49" s="135">
        <v>1000</v>
      </c>
      <c r="AH49" s="135">
        <v>70</v>
      </c>
      <c r="AI49" s="135"/>
      <c r="AJ49" s="136"/>
      <c r="AK49" s="136"/>
      <c r="AL49" s="137"/>
      <c r="AM49" s="743"/>
      <c r="AN49" s="198">
        <f>AG61+AH61-AI61</f>
        <v>27790</v>
      </c>
      <c r="AO49" s="178" t="s">
        <v>1028</v>
      </c>
    </row>
    <row r="50" spans="1:41" ht="21" customHeight="1" x14ac:dyDescent="0.25">
      <c r="A50" s="82"/>
      <c r="B50" s="904" t="s">
        <v>178</v>
      </c>
      <c r="C50" s="134" t="s">
        <v>20</v>
      </c>
      <c r="D50" s="135">
        <v>1000</v>
      </c>
      <c r="E50" s="184">
        <v>190</v>
      </c>
      <c r="F50" s="135">
        <v>1000</v>
      </c>
      <c r="G50" s="136" t="s">
        <v>38</v>
      </c>
      <c r="H50" s="136">
        <v>1281</v>
      </c>
      <c r="I50" s="137">
        <v>44448</v>
      </c>
      <c r="J50" s="136"/>
      <c r="K50" s="138"/>
      <c r="L50" s="585"/>
      <c r="M50" s="134" t="s">
        <v>20</v>
      </c>
      <c r="N50" s="135">
        <v>1000</v>
      </c>
      <c r="O50" s="135">
        <v>210</v>
      </c>
      <c r="P50" s="135">
        <v>1000</v>
      </c>
      <c r="Q50" s="136" t="s">
        <v>47</v>
      </c>
      <c r="R50" s="136">
        <v>3018</v>
      </c>
      <c r="S50" s="137">
        <v>44872</v>
      </c>
      <c r="T50" s="136"/>
      <c r="U50" s="138"/>
      <c r="V50" s="585"/>
      <c r="W50" s="134" t="s">
        <v>20</v>
      </c>
      <c r="X50" s="135">
        <v>1000</v>
      </c>
      <c r="Y50" s="135">
        <f t="shared" si="4"/>
        <v>180</v>
      </c>
      <c r="Z50" s="135">
        <v>0</v>
      </c>
      <c r="AA50" s="136" t="s">
        <v>38</v>
      </c>
      <c r="AB50" s="136" t="s">
        <v>38</v>
      </c>
      <c r="AC50" s="137" t="s">
        <v>38</v>
      </c>
      <c r="AD50" s="703"/>
      <c r="AE50" s="585"/>
      <c r="AF50" s="134" t="s">
        <v>20</v>
      </c>
      <c r="AG50" s="135">
        <v>1000</v>
      </c>
      <c r="AH50" s="135">
        <v>60</v>
      </c>
      <c r="AI50" s="135"/>
      <c r="AJ50" s="136"/>
      <c r="AK50" s="136"/>
      <c r="AL50" s="137"/>
      <c r="AM50" s="744"/>
      <c r="AN50" s="277"/>
      <c r="AO50" s="179" t="s">
        <v>250</v>
      </c>
    </row>
    <row r="51" spans="1:41" x14ac:dyDescent="0.25">
      <c r="A51" s="82"/>
      <c r="B51" s="904"/>
      <c r="C51" s="134" t="s">
        <v>21</v>
      </c>
      <c r="D51" s="135">
        <v>1000</v>
      </c>
      <c r="E51" s="184">
        <v>190</v>
      </c>
      <c r="F51" s="135">
        <v>1000</v>
      </c>
      <c r="G51" s="136" t="s">
        <v>38</v>
      </c>
      <c r="H51" s="136">
        <v>1347</v>
      </c>
      <c r="I51" s="137">
        <v>44476</v>
      </c>
      <c r="J51" s="233"/>
      <c r="K51" s="138"/>
      <c r="L51" s="585"/>
      <c r="M51" s="134" t="s">
        <v>21</v>
      </c>
      <c r="N51" s="135">
        <v>1000</v>
      </c>
      <c r="O51" s="135">
        <v>210</v>
      </c>
      <c r="P51" s="135">
        <v>1000</v>
      </c>
      <c r="Q51" s="136" t="s">
        <v>47</v>
      </c>
      <c r="R51" s="136">
        <v>3109</v>
      </c>
      <c r="S51" s="137">
        <v>44902</v>
      </c>
      <c r="T51" s="136"/>
      <c r="U51" s="138"/>
      <c r="V51" s="585"/>
      <c r="W51" s="134" t="s">
        <v>21</v>
      </c>
      <c r="X51" s="135">
        <v>1000</v>
      </c>
      <c r="Y51" s="135">
        <f t="shared" si="4"/>
        <v>170</v>
      </c>
      <c r="Z51" s="135">
        <v>0</v>
      </c>
      <c r="AA51" s="136" t="s">
        <v>38</v>
      </c>
      <c r="AB51" s="136" t="s">
        <v>38</v>
      </c>
      <c r="AC51" s="137" t="s">
        <v>38</v>
      </c>
      <c r="AD51" s="703"/>
      <c r="AE51" s="585"/>
      <c r="AF51" s="134" t="s">
        <v>21</v>
      </c>
      <c r="AG51" s="135">
        <v>1000</v>
      </c>
      <c r="AH51" s="135">
        <v>50</v>
      </c>
      <c r="AI51" s="135"/>
      <c r="AJ51" s="136"/>
      <c r="AK51" s="136"/>
      <c r="AL51" s="137"/>
      <c r="AM51" s="744"/>
      <c r="AN51" s="180">
        <v>21000</v>
      </c>
      <c r="AO51" s="179" t="s">
        <v>847</v>
      </c>
    </row>
    <row r="52" spans="1:41" x14ac:dyDescent="0.25">
      <c r="A52" s="82"/>
      <c r="B52" s="904"/>
      <c r="C52" s="134" t="s">
        <v>22</v>
      </c>
      <c r="D52" s="135">
        <v>1000</v>
      </c>
      <c r="E52" s="184">
        <v>190</v>
      </c>
      <c r="F52" s="135">
        <v>1000</v>
      </c>
      <c r="G52" s="136" t="s">
        <v>38</v>
      </c>
      <c r="H52" s="136">
        <v>1522</v>
      </c>
      <c r="I52" s="137">
        <v>44507</v>
      </c>
      <c r="J52" s="233"/>
      <c r="K52" s="138"/>
      <c r="L52" s="585"/>
      <c r="M52" s="134" t="s">
        <v>22</v>
      </c>
      <c r="N52" s="135">
        <v>1000</v>
      </c>
      <c r="O52" s="135">
        <v>210</v>
      </c>
      <c r="P52" s="135">
        <v>1000</v>
      </c>
      <c r="Q52" s="136" t="s">
        <v>47</v>
      </c>
      <c r="R52" s="136">
        <v>3264</v>
      </c>
      <c r="S52" s="137">
        <v>44933</v>
      </c>
      <c r="T52" s="136"/>
      <c r="U52" s="138"/>
      <c r="V52" s="585"/>
      <c r="W52" s="134" t="s">
        <v>22</v>
      </c>
      <c r="X52" s="135">
        <v>1000</v>
      </c>
      <c r="Y52" s="135">
        <f t="shared" si="4"/>
        <v>160</v>
      </c>
      <c r="Z52" s="135"/>
      <c r="AA52" s="136"/>
      <c r="AB52" s="136"/>
      <c r="AC52" s="137"/>
      <c r="AD52" s="703"/>
      <c r="AE52" s="585"/>
      <c r="AF52" s="134" t="s">
        <v>22</v>
      </c>
      <c r="AG52" s="135">
        <v>1000</v>
      </c>
      <c r="AH52" s="135">
        <v>40</v>
      </c>
      <c r="AI52" s="135"/>
      <c r="AJ52" s="136"/>
      <c r="AK52" s="136"/>
      <c r="AL52" s="137"/>
      <c r="AM52" s="744"/>
      <c r="AN52" s="180">
        <v>6790</v>
      </c>
      <c r="AO52" s="179" t="s">
        <v>848</v>
      </c>
    </row>
    <row r="53" spans="1:41" x14ac:dyDescent="0.25">
      <c r="A53" s="82"/>
      <c r="B53" s="904"/>
      <c r="C53" s="134" t="s">
        <v>23</v>
      </c>
      <c r="D53" s="135">
        <v>1000</v>
      </c>
      <c r="E53" s="184">
        <v>210</v>
      </c>
      <c r="F53" s="135">
        <v>1000</v>
      </c>
      <c r="G53" s="136" t="s">
        <v>38</v>
      </c>
      <c r="H53" s="136">
        <v>2087</v>
      </c>
      <c r="I53" s="137">
        <v>44612</v>
      </c>
      <c r="J53" s="136"/>
      <c r="K53" s="138"/>
      <c r="L53" s="585"/>
      <c r="M53" s="134" t="s">
        <v>23</v>
      </c>
      <c r="N53" s="135">
        <v>1000</v>
      </c>
      <c r="O53" s="135">
        <v>210</v>
      </c>
      <c r="P53" s="135">
        <v>1000</v>
      </c>
      <c r="Q53" s="136" t="s">
        <v>47</v>
      </c>
      <c r="R53" s="136">
        <v>3393</v>
      </c>
      <c r="S53" s="137">
        <v>44964</v>
      </c>
      <c r="T53" s="136"/>
      <c r="U53" s="138"/>
      <c r="V53" s="585"/>
      <c r="W53" s="134" t="s">
        <v>23</v>
      </c>
      <c r="X53" s="135">
        <v>1000</v>
      </c>
      <c r="Y53" s="135">
        <f t="shared" si="4"/>
        <v>150</v>
      </c>
      <c r="Z53" s="135"/>
      <c r="AA53" s="136"/>
      <c r="AB53" s="136"/>
      <c r="AC53" s="137"/>
      <c r="AD53" s="703"/>
      <c r="AE53" s="585"/>
      <c r="AF53" s="134" t="s">
        <v>23</v>
      </c>
      <c r="AG53" s="135">
        <v>1000</v>
      </c>
      <c r="AH53" s="135">
        <v>30</v>
      </c>
      <c r="AI53" s="135"/>
      <c r="AJ53" s="136"/>
      <c r="AK53" s="136"/>
      <c r="AL53" s="137"/>
      <c r="AM53" s="744"/>
      <c r="AN53" s="277"/>
      <c r="AO53" s="179"/>
    </row>
    <row r="54" spans="1:41" x14ac:dyDescent="0.25">
      <c r="A54" s="82"/>
      <c r="B54" s="904"/>
      <c r="C54" s="134" t="s">
        <v>24</v>
      </c>
      <c r="D54" s="135">
        <v>1000</v>
      </c>
      <c r="E54" s="184">
        <v>210</v>
      </c>
      <c r="F54" s="135">
        <v>1000</v>
      </c>
      <c r="G54" s="136" t="s">
        <v>38</v>
      </c>
      <c r="H54" s="136">
        <v>2145</v>
      </c>
      <c r="I54" s="137">
        <v>44629</v>
      </c>
      <c r="J54" s="136"/>
      <c r="K54" s="138"/>
      <c r="L54" s="585"/>
      <c r="M54" s="134" t="s">
        <v>24</v>
      </c>
      <c r="N54" s="135">
        <v>1000</v>
      </c>
      <c r="O54" s="135">
        <v>210</v>
      </c>
      <c r="P54" s="135">
        <v>1000</v>
      </c>
      <c r="Q54" s="136" t="s">
        <v>47</v>
      </c>
      <c r="R54" s="136">
        <v>3519</v>
      </c>
      <c r="S54" s="137">
        <v>45005</v>
      </c>
      <c r="T54" s="136"/>
      <c r="U54" s="138"/>
      <c r="V54" s="585"/>
      <c r="W54" s="134" t="s">
        <v>24</v>
      </c>
      <c r="X54" s="135">
        <v>1000</v>
      </c>
      <c r="Y54" s="135">
        <f t="shared" si="4"/>
        <v>140</v>
      </c>
      <c r="Z54" s="135"/>
      <c r="AA54" s="136"/>
      <c r="AB54" s="136"/>
      <c r="AC54" s="137"/>
      <c r="AD54" s="703"/>
      <c r="AE54" s="585"/>
      <c r="AF54" s="134" t="s">
        <v>24</v>
      </c>
      <c r="AG54" s="135">
        <v>1000</v>
      </c>
      <c r="AH54" s="135">
        <v>20</v>
      </c>
      <c r="AI54" s="135"/>
      <c r="AJ54" s="136"/>
      <c r="AK54" s="136"/>
      <c r="AL54" s="137"/>
      <c r="AM54" s="744"/>
      <c r="AN54" s="277"/>
      <c r="AO54" s="179"/>
    </row>
    <row r="55" spans="1:41" x14ac:dyDescent="0.25">
      <c r="A55" s="82"/>
      <c r="B55" s="904"/>
      <c r="C55" s="134" t="s">
        <v>25</v>
      </c>
      <c r="D55" s="135">
        <v>1000</v>
      </c>
      <c r="E55" s="184">
        <v>210</v>
      </c>
      <c r="F55" s="135">
        <v>1000</v>
      </c>
      <c r="G55" s="136"/>
      <c r="H55" s="136">
        <v>2229</v>
      </c>
      <c r="I55" s="137">
        <v>44658</v>
      </c>
      <c r="J55" s="136"/>
      <c r="K55" s="138"/>
      <c r="L55" s="585"/>
      <c r="M55" s="134" t="s">
        <v>25</v>
      </c>
      <c r="N55" s="135">
        <v>1000</v>
      </c>
      <c r="O55" s="135">
        <v>210</v>
      </c>
      <c r="P55" s="135">
        <v>1000</v>
      </c>
      <c r="Q55" s="136" t="s">
        <v>47</v>
      </c>
      <c r="R55" s="136">
        <v>3679</v>
      </c>
      <c r="S55" s="137">
        <v>45036</v>
      </c>
      <c r="T55" s="136"/>
      <c r="U55" s="138"/>
      <c r="V55" s="585"/>
      <c r="W55" s="134" t="s">
        <v>25</v>
      </c>
      <c r="X55" s="135">
        <v>1000</v>
      </c>
      <c r="Y55" s="135">
        <f t="shared" si="4"/>
        <v>130</v>
      </c>
      <c r="Z55" s="135"/>
      <c r="AA55" s="136"/>
      <c r="AB55" s="136"/>
      <c r="AC55" s="137"/>
      <c r="AD55" s="703"/>
      <c r="AE55" s="585"/>
      <c r="AF55" s="134" t="s">
        <v>25</v>
      </c>
      <c r="AG55" s="135">
        <v>1000</v>
      </c>
      <c r="AH55" s="135">
        <v>10</v>
      </c>
      <c r="AI55" s="135"/>
      <c r="AJ55" s="136"/>
      <c r="AK55" s="136"/>
      <c r="AL55" s="137"/>
      <c r="AM55" s="744"/>
      <c r="AN55" s="277"/>
      <c r="AO55" s="179"/>
    </row>
    <row r="56" spans="1:41" x14ac:dyDescent="0.25">
      <c r="A56" s="82"/>
      <c r="B56" s="904"/>
      <c r="C56" s="134" t="s">
        <v>26</v>
      </c>
      <c r="D56" s="135">
        <v>1000</v>
      </c>
      <c r="E56" s="184">
        <v>210</v>
      </c>
      <c r="F56" s="135">
        <v>1000</v>
      </c>
      <c r="G56" s="136"/>
      <c r="H56" s="136">
        <v>2303</v>
      </c>
      <c r="I56" s="137">
        <v>44688</v>
      </c>
      <c r="J56" s="136"/>
      <c r="K56" s="138"/>
      <c r="L56" s="585"/>
      <c r="M56" s="134" t="s">
        <v>26</v>
      </c>
      <c r="N56" s="135">
        <v>1000</v>
      </c>
      <c r="O56" s="135">
        <v>210</v>
      </c>
      <c r="P56" s="135">
        <v>1000</v>
      </c>
      <c r="Q56" s="136" t="s">
        <v>47</v>
      </c>
      <c r="R56" s="136">
        <v>3783</v>
      </c>
      <c r="S56" s="137">
        <v>45066</v>
      </c>
      <c r="T56" s="136"/>
      <c r="U56" s="138"/>
      <c r="V56" s="585"/>
      <c r="W56" s="134" t="s">
        <v>26</v>
      </c>
      <c r="X56" s="135">
        <v>1000</v>
      </c>
      <c r="Y56" s="135">
        <f t="shared" si="4"/>
        <v>120</v>
      </c>
      <c r="Z56" s="135"/>
      <c r="AA56" s="136"/>
      <c r="AB56" s="136"/>
      <c r="AC56" s="137"/>
      <c r="AD56" s="703"/>
      <c r="AE56" s="585"/>
      <c r="AF56" s="134" t="s">
        <v>26</v>
      </c>
      <c r="AG56" s="135">
        <v>1000</v>
      </c>
      <c r="AH56" s="135"/>
      <c r="AI56" s="135"/>
      <c r="AJ56" s="136"/>
      <c r="AK56" s="136"/>
      <c r="AL56" s="137"/>
      <c r="AM56" s="744"/>
      <c r="AN56" s="277"/>
      <c r="AO56" s="179"/>
    </row>
    <row r="57" spans="1:41" x14ac:dyDescent="0.25">
      <c r="A57" s="82"/>
      <c r="B57" s="904"/>
      <c r="C57" s="134" t="s">
        <v>27</v>
      </c>
      <c r="D57" s="135">
        <v>1000</v>
      </c>
      <c r="E57" s="184">
        <v>210</v>
      </c>
      <c r="F57" s="135">
        <v>1000</v>
      </c>
      <c r="G57" s="136"/>
      <c r="H57" s="136">
        <v>2388</v>
      </c>
      <c r="I57" s="137">
        <v>44719</v>
      </c>
      <c r="J57" s="136"/>
      <c r="K57" s="138"/>
      <c r="L57" s="585"/>
      <c r="M57" s="134" t="s">
        <v>27</v>
      </c>
      <c r="N57" s="135">
        <v>1000</v>
      </c>
      <c r="O57" s="135">
        <v>210</v>
      </c>
      <c r="P57" s="135">
        <v>1000</v>
      </c>
      <c r="Q57" s="136" t="s">
        <v>47</v>
      </c>
      <c r="R57" s="136">
        <v>3858</v>
      </c>
      <c r="S57" s="137">
        <v>45097</v>
      </c>
      <c r="T57" s="136"/>
      <c r="U57" s="138"/>
      <c r="V57" s="585"/>
      <c r="W57" s="134" t="s">
        <v>27</v>
      </c>
      <c r="X57" s="135">
        <v>1000</v>
      </c>
      <c r="Y57" s="135">
        <f t="shared" si="4"/>
        <v>110</v>
      </c>
      <c r="Z57" s="135"/>
      <c r="AA57" s="136"/>
      <c r="AB57" s="136"/>
      <c r="AC57" s="137"/>
      <c r="AD57" s="703"/>
      <c r="AE57" s="585"/>
      <c r="AF57" s="134" t="s">
        <v>27</v>
      </c>
      <c r="AG57" s="135"/>
      <c r="AH57" s="135"/>
      <c r="AI57" s="135"/>
      <c r="AJ57" s="136"/>
      <c r="AK57" s="136"/>
      <c r="AL57" s="137"/>
      <c r="AM57" s="744"/>
      <c r="AN57" s="180"/>
      <c r="AO57" s="179"/>
    </row>
    <row r="58" spans="1:41" x14ac:dyDescent="0.25">
      <c r="A58" s="82"/>
      <c r="B58" s="904"/>
      <c r="C58" s="134" t="s">
        <v>28</v>
      </c>
      <c r="D58" s="135">
        <v>1000</v>
      </c>
      <c r="E58" s="184">
        <v>210</v>
      </c>
      <c r="F58" s="135">
        <v>1000</v>
      </c>
      <c r="G58" s="136"/>
      <c r="H58" s="136">
        <v>2500</v>
      </c>
      <c r="I58" s="137">
        <v>44749</v>
      </c>
      <c r="J58" s="136"/>
      <c r="K58" s="138"/>
      <c r="L58" s="585"/>
      <c r="M58" s="134" t="s">
        <v>28</v>
      </c>
      <c r="N58" s="135">
        <v>1000</v>
      </c>
      <c r="O58" s="135">
        <f t="shared" ref="O58" si="5">O59+10</f>
        <v>220</v>
      </c>
      <c r="P58" s="135">
        <v>1000</v>
      </c>
      <c r="Q58" s="136" t="s">
        <v>47</v>
      </c>
      <c r="R58" s="136">
        <v>3994</v>
      </c>
      <c r="S58" s="137">
        <v>45127</v>
      </c>
      <c r="T58" s="136"/>
      <c r="U58" s="138"/>
      <c r="V58" s="585"/>
      <c r="W58" s="134" t="s">
        <v>28</v>
      </c>
      <c r="X58" s="135">
        <v>1000</v>
      </c>
      <c r="Y58" s="135">
        <f t="shared" si="4"/>
        <v>100</v>
      </c>
      <c r="Z58" s="135"/>
      <c r="AA58" s="136"/>
      <c r="AB58" s="136"/>
      <c r="AC58" s="137"/>
      <c r="AD58" s="703"/>
      <c r="AE58" s="585"/>
      <c r="AF58" s="134" t="s">
        <v>28</v>
      </c>
      <c r="AG58" s="135"/>
      <c r="AH58" s="135"/>
      <c r="AI58" s="135"/>
      <c r="AJ58" s="136"/>
      <c r="AK58" s="136"/>
      <c r="AL58" s="137"/>
      <c r="AM58" s="744"/>
      <c r="AN58" s="180"/>
      <c r="AO58" s="179"/>
    </row>
    <row r="59" spans="1:41" x14ac:dyDescent="0.25">
      <c r="A59" s="82"/>
      <c r="B59" s="904"/>
      <c r="C59" s="134" t="s">
        <v>29</v>
      </c>
      <c r="D59" s="135">
        <v>1000</v>
      </c>
      <c r="E59" s="184">
        <v>210</v>
      </c>
      <c r="F59" s="135">
        <v>1000</v>
      </c>
      <c r="G59" s="136"/>
      <c r="H59" s="136">
        <v>2595</v>
      </c>
      <c r="I59" s="137">
        <v>44780</v>
      </c>
      <c r="J59" s="136"/>
      <c r="K59" s="138"/>
      <c r="L59" s="585"/>
      <c r="M59" s="134" t="s">
        <v>29</v>
      </c>
      <c r="N59" s="135">
        <v>1000</v>
      </c>
      <c r="O59" s="135">
        <f>O60+10</f>
        <v>210</v>
      </c>
      <c r="P59" s="135">
        <v>1000</v>
      </c>
      <c r="Q59" s="136" t="s">
        <v>47</v>
      </c>
      <c r="R59" s="136">
        <v>4094</v>
      </c>
      <c r="S59" s="137">
        <v>45158</v>
      </c>
      <c r="T59" s="136"/>
      <c r="U59" s="138"/>
      <c r="V59" s="585"/>
      <c r="W59" s="134" t="s">
        <v>29</v>
      </c>
      <c r="X59" s="135">
        <v>1000</v>
      </c>
      <c r="Y59" s="135">
        <f t="shared" si="4"/>
        <v>90</v>
      </c>
      <c r="Z59" s="135"/>
      <c r="AA59" s="136"/>
      <c r="AB59" s="136"/>
      <c r="AC59" s="137"/>
      <c r="AD59" s="703"/>
      <c r="AE59" s="585"/>
      <c r="AF59" s="134" t="s">
        <v>29</v>
      </c>
      <c r="AG59" s="135"/>
      <c r="AH59" s="135"/>
      <c r="AI59" s="135"/>
      <c r="AJ59" s="136"/>
      <c r="AK59" s="136"/>
      <c r="AL59" s="137"/>
      <c r="AM59" s="744"/>
      <c r="AN59" s="277"/>
      <c r="AO59" s="179"/>
    </row>
    <row r="60" spans="1:41" x14ac:dyDescent="0.25">
      <c r="A60" s="82"/>
      <c r="B60" s="904"/>
      <c r="C60" s="148" t="s">
        <v>30</v>
      </c>
      <c r="D60" s="149">
        <v>1000</v>
      </c>
      <c r="E60" s="184">
        <v>210</v>
      </c>
      <c r="F60" s="135">
        <v>1000</v>
      </c>
      <c r="G60" s="136"/>
      <c r="H60" s="136">
        <v>2816</v>
      </c>
      <c r="I60" s="137">
        <v>44811</v>
      </c>
      <c r="J60" s="195"/>
      <c r="K60" s="196"/>
      <c r="L60" s="586"/>
      <c r="M60" s="148" t="s">
        <v>30</v>
      </c>
      <c r="N60" s="149">
        <v>1000</v>
      </c>
      <c r="O60" s="135">
        <f>Y49+10</f>
        <v>200</v>
      </c>
      <c r="P60" s="135"/>
      <c r="Q60" s="136"/>
      <c r="R60" s="136"/>
      <c r="S60" s="137"/>
      <c r="T60" s="136"/>
      <c r="U60" s="138"/>
      <c r="V60" s="586"/>
      <c r="W60" s="148" t="s">
        <v>30</v>
      </c>
      <c r="X60" s="135">
        <v>1000</v>
      </c>
      <c r="Y60" s="135">
        <v>80</v>
      </c>
      <c r="Z60" s="135"/>
      <c r="AA60" s="136"/>
      <c r="AB60" s="136"/>
      <c r="AC60" s="137"/>
      <c r="AD60" s="703"/>
      <c r="AE60" s="586"/>
      <c r="AF60" s="148" t="s">
        <v>30</v>
      </c>
      <c r="AG60" s="149"/>
      <c r="AH60" s="135"/>
      <c r="AI60" s="135"/>
      <c r="AJ60" s="136"/>
      <c r="AK60" s="136"/>
      <c r="AL60" s="137"/>
      <c r="AM60" s="744"/>
      <c r="AN60" s="234"/>
      <c r="AO60" s="182"/>
    </row>
    <row r="61" spans="1:41" ht="21" x14ac:dyDescent="0.25">
      <c r="A61" s="88"/>
      <c r="B61" s="905"/>
      <c r="C61" s="150"/>
      <c r="D61" s="151">
        <f>SUM(D49:D60)</f>
        <v>12000</v>
      </c>
      <c r="E61" s="151">
        <f>SUM(E49:E60)</f>
        <v>2370</v>
      </c>
      <c r="F61" s="151">
        <f>SUM(F49:F60)</f>
        <v>12000</v>
      </c>
      <c r="G61" s="152"/>
      <c r="H61" s="152"/>
      <c r="I61" s="197"/>
      <c r="J61" s="152"/>
      <c r="K61" s="153"/>
      <c r="L61" s="587"/>
      <c r="M61" s="150"/>
      <c r="N61" s="151">
        <f>SUM(N48:N60)</f>
        <v>24000</v>
      </c>
      <c r="O61" s="151">
        <f>SUM(O48:O60)</f>
        <v>4890</v>
      </c>
      <c r="P61" s="151">
        <f>SUM(P48:P60)</f>
        <v>23000</v>
      </c>
      <c r="Q61" s="152"/>
      <c r="R61" s="152"/>
      <c r="S61" s="152"/>
      <c r="T61" s="152"/>
      <c r="U61" s="153"/>
      <c r="V61" s="587"/>
      <c r="W61" s="150"/>
      <c r="X61" s="151">
        <f>SUM(X48:X60)</f>
        <v>36000</v>
      </c>
      <c r="Y61" s="151">
        <f>SUM(Y48:Y60)</f>
        <v>6510</v>
      </c>
      <c r="Z61" s="151">
        <f>SUM(Z48:Z60)</f>
        <v>23000</v>
      </c>
      <c r="AA61" s="152"/>
      <c r="AB61" s="152"/>
      <c r="AC61" s="152"/>
      <c r="AD61" s="152"/>
      <c r="AE61" s="587"/>
      <c r="AF61" s="150"/>
      <c r="AG61" s="151">
        <f>SUM(AG48:AG60)</f>
        <v>44000</v>
      </c>
      <c r="AH61" s="151">
        <f>SUM(AH48:AH60)</f>
        <v>6790</v>
      </c>
      <c r="AI61" s="151">
        <f>SUM(AI48:AI60)</f>
        <v>23000</v>
      </c>
      <c r="AJ61" s="152"/>
      <c r="AK61" s="152"/>
      <c r="AL61" s="152"/>
      <c r="AM61" s="745"/>
      <c r="AN61" s="90"/>
      <c r="AO61" s="91"/>
    </row>
    <row r="62" spans="1:41" x14ac:dyDescent="0.25">
      <c r="B62" s="106"/>
      <c r="C62" s="65"/>
      <c r="D62" s="66"/>
      <c r="E62" s="66"/>
      <c r="F62" s="66"/>
      <c r="G62" s="67"/>
      <c r="H62" s="67"/>
      <c r="I62" s="68"/>
      <c r="J62" s="67"/>
      <c r="K62" s="67"/>
      <c r="L62" s="588"/>
      <c r="M62" s="67"/>
      <c r="N62" s="66"/>
      <c r="O62" s="66"/>
      <c r="P62" s="66"/>
      <c r="Q62" s="67"/>
      <c r="R62" s="67"/>
      <c r="S62" s="67"/>
      <c r="T62" s="67"/>
      <c r="U62" s="67"/>
      <c r="V62" s="588"/>
      <c r="W62" s="67"/>
      <c r="X62" s="66"/>
      <c r="Y62" s="66"/>
      <c r="Z62" s="66"/>
      <c r="AA62" s="67"/>
      <c r="AB62" s="67"/>
      <c r="AC62" s="67"/>
      <c r="AD62" s="67"/>
      <c r="AE62" s="588"/>
      <c r="AF62" s="67"/>
      <c r="AG62" s="66"/>
      <c r="AH62" s="66"/>
      <c r="AI62" s="66"/>
      <c r="AJ62" s="67"/>
      <c r="AK62" s="67"/>
      <c r="AL62" s="67"/>
      <c r="AM62" s="736"/>
      <c r="AN62" s="777"/>
      <c r="AO62" s="123"/>
    </row>
    <row r="63" spans="1:41" ht="21" x14ac:dyDescent="0.25">
      <c r="B63" s="107"/>
      <c r="C63" s="70"/>
      <c r="D63" s="71"/>
      <c r="E63" s="72"/>
      <c r="F63" s="73"/>
      <c r="G63" s="72"/>
      <c r="H63" s="73"/>
      <c r="I63" s="73"/>
      <c r="J63" s="73"/>
      <c r="K63" s="74"/>
      <c r="L63" s="584"/>
      <c r="M63" s="75" t="s">
        <v>42</v>
      </c>
      <c r="N63" s="76">
        <f>D76</f>
        <v>12000</v>
      </c>
      <c r="O63" s="76">
        <f>E76</f>
        <v>80</v>
      </c>
      <c r="P63" s="76">
        <f>F76</f>
        <v>12000</v>
      </c>
      <c r="Q63" s="72"/>
      <c r="R63" s="73"/>
      <c r="S63" s="73"/>
      <c r="T63" s="73"/>
      <c r="U63" s="74"/>
      <c r="V63" s="584"/>
      <c r="W63" s="75" t="s">
        <v>42</v>
      </c>
      <c r="X63" s="76">
        <f>N76</f>
        <v>24000</v>
      </c>
      <c r="Y63" s="76">
        <f>O76</f>
        <v>190</v>
      </c>
      <c r="Z63" s="76">
        <f>P76</f>
        <v>23000</v>
      </c>
      <c r="AA63" s="72"/>
      <c r="AB63" s="73"/>
      <c r="AC63" s="73"/>
      <c r="AD63" s="73"/>
      <c r="AE63" s="584"/>
      <c r="AF63" s="75" t="s">
        <v>42</v>
      </c>
      <c r="AG63" s="76">
        <f>X76</f>
        <v>36000</v>
      </c>
      <c r="AH63" s="76">
        <f>Y76</f>
        <v>470</v>
      </c>
      <c r="AI63" s="76">
        <f>Z76</f>
        <v>36470</v>
      </c>
      <c r="AJ63" s="72"/>
      <c r="AK63" s="73"/>
      <c r="AL63" s="73"/>
      <c r="AM63" s="75"/>
      <c r="AN63" s="776" t="s">
        <v>221</v>
      </c>
      <c r="AO63" s="183" t="s">
        <v>36</v>
      </c>
    </row>
    <row r="64" spans="1:41" x14ac:dyDescent="0.25">
      <c r="A64" s="97" t="s">
        <v>207</v>
      </c>
      <c r="B64" s="105">
        <v>101</v>
      </c>
      <c r="C64" s="77" t="s">
        <v>19</v>
      </c>
      <c r="D64" s="78">
        <v>1000</v>
      </c>
      <c r="E64" s="78">
        <f>E65+10</f>
        <v>20</v>
      </c>
      <c r="F64" s="78">
        <v>0</v>
      </c>
      <c r="G64" s="79" t="s">
        <v>38</v>
      </c>
      <c r="H64" s="79" t="s">
        <v>38</v>
      </c>
      <c r="I64" s="80" t="s">
        <v>38</v>
      </c>
      <c r="J64" s="79"/>
      <c r="K64" s="81"/>
      <c r="L64" s="585"/>
      <c r="M64" s="77" t="s">
        <v>19</v>
      </c>
      <c r="N64" s="78">
        <v>1000</v>
      </c>
      <c r="O64" s="78">
        <f>O65+10</f>
        <v>20</v>
      </c>
      <c r="P64" s="78">
        <v>0</v>
      </c>
      <c r="Q64" s="79" t="s">
        <v>38</v>
      </c>
      <c r="R64" s="79" t="s">
        <v>38</v>
      </c>
      <c r="S64" s="80" t="s">
        <v>38</v>
      </c>
      <c r="T64" s="79"/>
      <c r="U64" s="81"/>
      <c r="V64" s="585"/>
      <c r="W64" s="77" t="s">
        <v>19</v>
      </c>
      <c r="X64" s="78">
        <v>1000</v>
      </c>
      <c r="Y64" s="78">
        <f>Y65+10</f>
        <v>70</v>
      </c>
      <c r="Z64" s="78">
        <v>0</v>
      </c>
      <c r="AA64" s="79" t="s">
        <v>38</v>
      </c>
      <c r="AB64" s="79" t="s">
        <v>38</v>
      </c>
      <c r="AC64" s="80" t="s">
        <v>38</v>
      </c>
      <c r="AD64" s="651"/>
      <c r="AE64" s="585"/>
      <c r="AF64" s="77" t="s">
        <v>19</v>
      </c>
      <c r="AG64" s="78">
        <v>1000</v>
      </c>
      <c r="AH64" s="78"/>
      <c r="AI64" s="78">
        <v>3000</v>
      </c>
      <c r="AJ64" s="79" t="s">
        <v>50</v>
      </c>
      <c r="AK64" s="79">
        <v>3327</v>
      </c>
      <c r="AL64" s="80">
        <v>44946</v>
      </c>
      <c r="AM64" s="737"/>
      <c r="AN64" s="177">
        <f>AG76+AH76-AI76</f>
        <v>0</v>
      </c>
      <c r="AO64" s="178" t="s">
        <v>979</v>
      </c>
    </row>
    <row r="65" spans="1:41" ht="21" customHeight="1" x14ac:dyDescent="0.25">
      <c r="A65" s="82"/>
      <c r="B65" s="904" t="s">
        <v>180</v>
      </c>
      <c r="C65" s="77" t="s">
        <v>20</v>
      </c>
      <c r="D65" s="78">
        <v>1000</v>
      </c>
      <c r="E65" s="78">
        <f>E66+10</f>
        <v>10</v>
      </c>
      <c r="F65" s="78">
        <v>0</v>
      </c>
      <c r="G65" s="79" t="s">
        <v>38</v>
      </c>
      <c r="H65" s="79" t="s">
        <v>38</v>
      </c>
      <c r="I65" s="80" t="s">
        <v>38</v>
      </c>
      <c r="J65" s="79"/>
      <c r="K65" s="81"/>
      <c r="L65" s="585"/>
      <c r="M65" s="77" t="s">
        <v>20</v>
      </c>
      <c r="N65" s="78">
        <v>1000</v>
      </c>
      <c r="O65" s="78">
        <f>O66+10</f>
        <v>10</v>
      </c>
      <c r="P65" s="78">
        <v>0</v>
      </c>
      <c r="Q65" s="79" t="s">
        <v>38</v>
      </c>
      <c r="R65" s="79" t="s">
        <v>38</v>
      </c>
      <c r="S65" s="80" t="s">
        <v>38</v>
      </c>
      <c r="T65" s="79"/>
      <c r="U65" s="81"/>
      <c r="V65" s="585"/>
      <c r="W65" s="77" t="s">
        <v>20</v>
      </c>
      <c r="X65" s="78">
        <v>1000</v>
      </c>
      <c r="Y65" s="78">
        <f>Y66+10</f>
        <v>60</v>
      </c>
      <c r="Z65" s="78">
        <v>0</v>
      </c>
      <c r="AA65" s="79" t="s">
        <v>38</v>
      </c>
      <c r="AB65" s="79" t="s">
        <v>38</v>
      </c>
      <c r="AC65" s="80" t="s">
        <v>38</v>
      </c>
      <c r="AD65" s="558"/>
      <c r="AE65" s="585"/>
      <c r="AF65" s="77" t="s">
        <v>20</v>
      </c>
      <c r="AG65" s="78">
        <v>1000</v>
      </c>
      <c r="AH65" s="78"/>
      <c r="AI65" s="78"/>
      <c r="AJ65" s="79"/>
      <c r="AK65" s="79"/>
      <c r="AL65" s="80"/>
      <c r="AM65" s="738"/>
      <c r="AN65" s="277"/>
      <c r="AO65" s="179"/>
    </row>
    <row r="66" spans="1:41" x14ac:dyDescent="0.25">
      <c r="A66" s="82"/>
      <c r="B66" s="904"/>
      <c r="C66" s="77" t="s">
        <v>21</v>
      </c>
      <c r="D66" s="78">
        <v>1000</v>
      </c>
      <c r="E66" s="78">
        <v>0</v>
      </c>
      <c r="F66" s="78">
        <v>3000</v>
      </c>
      <c r="G66" s="79" t="s">
        <v>38</v>
      </c>
      <c r="H66" s="79">
        <v>148</v>
      </c>
      <c r="I66" s="80">
        <v>43906</v>
      </c>
      <c r="J66" s="79" t="s">
        <v>832</v>
      </c>
      <c r="K66" s="81"/>
      <c r="L66" s="585"/>
      <c r="M66" s="77" t="s">
        <v>21</v>
      </c>
      <c r="N66" s="78">
        <v>1000</v>
      </c>
      <c r="O66" s="78">
        <v>0</v>
      </c>
      <c r="P66" s="78">
        <v>11000</v>
      </c>
      <c r="Q66" s="79" t="s">
        <v>38</v>
      </c>
      <c r="R66" s="79">
        <v>868</v>
      </c>
      <c r="S66" s="80">
        <v>44258</v>
      </c>
      <c r="T66" s="79" t="s">
        <v>836</v>
      </c>
      <c r="U66" s="81"/>
      <c r="V66" s="585"/>
      <c r="W66" s="77" t="s">
        <v>21</v>
      </c>
      <c r="X66" s="78">
        <v>1000</v>
      </c>
      <c r="Y66" s="78">
        <f>Y67+10</f>
        <v>50</v>
      </c>
      <c r="Z66" s="78">
        <v>0</v>
      </c>
      <c r="AA66" s="79" t="s">
        <v>38</v>
      </c>
      <c r="AB66" s="79" t="s">
        <v>38</v>
      </c>
      <c r="AC66" s="80" t="s">
        <v>38</v>
      </c>
      <c r="AD66" s="558"/>
      <c r="AE66" s="585"/>
      <c r="AF66" s="77" t="s">
        <v>21</v>
      </c>
      <c r="AG66" s="78">
        <v>1000</v>
      </c>
      <c r="AH66" s="78"/>
      <c r="AI66" s="78"/>
      <c r="AJ66" s="79"/>
      <c r="AK66" s="79"/>
      <c r="AL66" s="80"/>
      <c r="AM66" s="738"/>
      <c r="AN66" s="277"/>
      <c r="AO66" s="179"/>
    </row>
    <row r="67" spans="1:41" x14ac:dyDescent="0.25">
      <c r="A67" s="82"/>
      <c r="B67" s="904"/>
      <c r="C67" s="77" t="s">
        <v>22</v>
      </c>
      <c r="D67" s="78">
        <v>1000</v>
      </c>
      <c r="E67" s="78">
        <f>E68+10</f>
        <v>20</v>
      </c>
      <c r="F67" s="78">
        <v>0</v>
      </c>
      <c r="G67" s="79" t="s">
        <v>38</v>
      </c>
      <c r="H67" s="79" t="s">
        <v>38</v>
      </c>
      <c r="I67" s="80" t="s">
        <v>38</v>
      </c>
      <c r="J67" s="79"/>
      <c r="K67" s="81"/>
      <c r="L67" s="585"/>
      <c r="M67" s="77" t="s">
        <v>22</v>
      </c>
      <c r="N67" s="78">
        <v>1000</v>
      </c>
      <c r="O67" s="78">
        <v>0</v>
      </c>
      <c r="P67" s="78">
        <v>0</v>
      </c>
      <c r="Q67" s="79" t="s">
        <v>38</v>
      </c>
      <c r="R67" s="79" t="s">
        <v>38</v>
      </c>
      <c r="S67" s="80" t="s">
        <v>38</v>
      </c>
      <c r="T67" s="79"/>
      <c r="U67" s="81"/>
      <c r="V67" s="585"/>
      <c r="W67" s="77" t="s">
        <v>22</v>
      </c>
      <c r="X67" s="78">
        <v>1000</v>
      </c>
      <c r="Y67" s="78">
        <f>Y68+10</f>
        <v>40</v>
      </c>
      <c r="Z67" s="78">
        <v>0</v>
      </c>
      <c r="AA67" s="79" t="s">
        <v>38</v>
      </c>
      <c r="AB67" s="79" t="s">
        <v>38</v>
      </c>
      <c r="AC67" s="80" t="s">
        <v>38</v>
      </c>
      <c r="AD67" s="558"/>
      <c r="AE67" s="585"/>
      <c r="AF67" s="77" t="s">
        <v>22</v>
      </c>
      <c r="AG67" s="78">
        <v>1000</v>
      </c>
      <c r="AH67" s="78"/>
      <c r="AI67" s="78">
        <v>3000</v>
      </c>
      <c r="AJ67" s="79" t="s">
        <v>50</v>
      </c>
      <c r="AK67" s="79">
        <v>3655</v>
      </c>
      <c r="AL67" s="80">
        <v>45031</v>
      </c>
      <c r="AM67" s="738"/>
      <c r="AN67" s="180"/>
      <c r="AO67" s="179"/>
    </row>
    <row r="68" spans="1:41" x14ac:dyDescent="0.25">
      <c r="A68" s="82"/>
      <c r="B68" s="904"/>
      <c r="C68" s="77" t="s">
        <v>23</v>
      </c>
      <c r="D68" s="78">
        <v>1000</v>
      </c>
      <c r="E68" s="78">
        <f>E69+10</f>
        <v>10</v>
      </c>
      <c r="F68" s="78">
        <v>0</v>
      </c>
      <c r="G68" s="79" t="s">
        <v>38</v>
      </c>
      <c r="H68" s="79" t="s">
        <v>38</v>
      </c>
      <c r="I68" s="80" t="s">
        <v>38</v>
      </c>
      <c r="J68" s="79"/>
      <c r="K68" s="81"/>
      <c r="L68" s="585"/>
      <c r="M68" s="77" t="s">
        <v>23</v>
      </c>
      <c r="N68" s="78">
        <v>1000</v>
      </c>
      <c r="O68" s="78">
        <v>0</v>
      </c>
      <c r="P68" s="78">
        <v>0</v>
      </c>
      <c r="Q68" s="79" t="s">
        <v>38</v>
      </c>
      <c r="R68" s="79" t="s">
        <v>38</v>
      </c>
      <c r="S68" s="80" t="s">
        <v>38</v>
      </c>
      <c r="T68" s="79"/>
      <c r="U68" s="81"/>
      <c r="V68" s="585"/>
      <c r="W68" s="77" t="s">
        <v>23</v>
      </c>
      <c r="X68" s="78">
        <v>1000</v>
      </c>
      <c r="Y68" s="78">
        <f>Y69+10</f>
        <v>30</v>
      </c>
      <c r="Z68" s="78">
        <v>0</v>
      </c>
      <c r="AA68" s="79" t="s">
        <v>38</v>
      </c>
      <c r="AB68" s="79" t="s">
        <v>38</v>
      </c>
      <c r="AC68" s="80" t="s">
        <v>38</v>
      </c>
      <c r="AD68" s="558"/>
      <c r="AE68" s="585"/>
      <c r="AF68" s="77" t="s">
        <v>23</v>
      </c>
      <c r="AG68" s="78">
        <v>1000</v>
      </c>
      <c r="AH68" s="78"/>
      <c r="AI68" s="78"/>
      <c r="AJ68" s="79"/>
      <c r="AK68" s="79"/>
      <c r="AL68" s="80"/>
      <c r="AM68" s="738"/>
      <c r="AN68" s="180"/>
      <c r="AO68" s="179"/>
    </row>
    <row r="69" spans="1:41" x14ac:dyDescent="0.25">
      <c r="A69" s="82"/>
      <c r="B69" s="904"/>
      <c r="C69" s="77" t="s">
        <v>24</v>
      </c>
      <c r="D69" s="78">
        <v>1000</v>
      </c>
      <c r="E69" s="78">
        <v>0</v>
      </c>
      <c r="F69" s="78">
        <v>3000</v>
      </c>
      <c r="G69" s="79" t="s">
        <v>38</v>
      </c>
      <c r="H69" s="79">
        <v>270</v>
      </c>
      <c r="I69" s="80">
        <v>43987</v>
      </c>
      <c r="J69" s="79" t="s">
        <v>833</v>
      </c>
      <c r="K69" s="81"/>
      <c r="L69" s="585"/>
      <c r="M69" s="77" t="s">
        <v>24</v>
      </c>
      <c r="N69" s="78">
        <v>1000</v>
      </c>
      <c r="O69" s="78">
        <v>0</v>
      </c>
      <c r="P69" s="78">
        <v>0</v>
      </c>
      <c r="Q69" s="79" t="s">
        <v>38</v>
      </c>
      <c r="R69" s="79" t="s">
        <v>38</v>
      </c>
      <c r="S69" s="80" t="s">
        <v>38</v>
      </c>
      <c r="T69" s="79"/>
      <c r="U69" s="81"/>
      <c r="V69" s="585"/>
      <c r="W69" s="77" t="s">
        <v>24</v>
      </c>
      <c r="X69" s="78">
        <v>1000</v>
      </c>
      <c r="Y69" s="87">
        <v>20</v>
      </c>
      <c r="Z69" s="78">
        <v>0</v>
      </c>
      <c r="AA69" s="79" t="s">
        <v>38</v>
      </c>
      <c r="AB69" s="79" t="s">
        <v>38</v>
      </c>
      <c r="AC69" s="80" t="s">
        <v>38</v>
      </c>
      <c r="AD69" s="558"/>
      <c r="AE69" s="585"/>
      <c r="AF69" s="77" t="s">
        <v>24</v>
      </c>
      <c r="AG69" s="78">
        <v>1000</v>
      </c>
      <c r="AH69" s="87"/>
      <c r="AI69" s="78"/>
      <c r="AJ69" s="79"/>
      <c r="AK69" s="79"/>
      <c r="AL69" s="80"/>
      <c r="AM69" s="738"/>
      <c r="AN69" s="277"/>
      <c r="AO69" s="179"/>
    </row>
    <row r="70" spans="1:41" x14ac:dyDescent="0.25">
      <c r="A70" s="82"/>
      <c r="B70" s="904"/>
      <c r="C70" s="77" t="s">
        <v>25</v>
      </c>
      <c r="D70" s="78">
        <v>1000</v>
      </c>
      <c r="E70" s="78">
        <v>10</v>
      </c>
      <c r="F70" s="78">
        <v>0</v>
      </c>
      <c r="G70" s="79" t="s">
        <v>38</v>
      </c>
      <c r="H70" s="79" t="s">
        <v>38</v>
      </c>
      <c r="I70" s="80" t="s">
        <v>38</v>
      </c>
      <c r="J70" s="79"/>
      <c r="K70" s="81"/>
      <c r="L70" s="585"/>
      <c r="M70" s="77" t="s">
        <v>25</v>
      </c>
      <c r="N70" s="78">
        <v>1000</v>
      </c>
      <c r="O70" s="78">
        <v>0</v>
      </c>
      <c r="P70" s="78">
        <v>0</v>
      </c>
      <c r="Q70" s="79" t="s">
        <v>38</v>
      </c>
      <c r="R70" s="79" t="s">
        <v>38</v>
      </c>
      <c r="S70" s="80" t="s">
        <v>38</v>
      </c>
      <c r="T70" s="79"/>
      <c r="U70" s="81"/>
      <c r="V70" s="585"/>
      <c r="W70" s="77" t="s">
        <v>25</v>
      </c>
      <c r="X70" s="78">
        <v>1000</v>
      </c>
      <c r="Y70" s="78">
        <f>Y71+10</f>
        <v>10</v>
      </c>
      <c r="Z70" s="78">
        <v>0</v>
      </c>
      <c r="AA70" s="79" t="s">
        <v>38</v>
      </c>
      <c r="AB70" s="79" t="s">
        <v>38</v>
      </c>
      <c r="AC70" s="80" t="s">
        <v>38</v>
      </c>
      <c r="AD70" s="558"/>
      <c r="AE70" s="585"/>
      <c r="AF70" s="77" t="s">
        <v>25</v>
      </c>
      <c r="AG70" s="78">
        <v>1000</v>
      </c>
      <c r="AH70" s="78"/>
      <c r="AI70" s="78">
        <v>3000</v>
      </c>
      <c r="AJ70" s="79" t="s">
        <v>50</v>
      </c>
      <c r="AK70" s="79">
        <v>3948</v>
      </c>
      <c r="AL70" s="80">
        <v>45115</v>
      </c>
      <c r="AM70" s="738"/>
      <c r="AN70" s="277"/>
      <c r="AO70" s="179"/>
    </row>
    <row r="71" spans="1:41" ht="32.25" customHeight="1" x14ac:dyDescent="0.25">
      <c r="A71" s="82"/>
      <c r="B71" s="904"/>
      <c r="C71" s="77" t="s">
        <v>26</v>
      </c>
      <c r="D71" s="78">
        <v>1000</v>
      </c>
      <c r="E71" s="78">
        <v>0</v>
      </c>
      <c r="F71" s="78">
        <v>3000</v>
      </c>
      <c r="G71" s="79" t="s">
        <v>38</v>
      </c>
      <c r="H71" s="79">
        <v>409</v>
      </c>
      <c r="I71" s="80">
        <v>44057</v>
      </c>
      <c r="J71" s="79" t="s">
        <v>834</v>
      </c>
      <c r="K71" s="81"/>
      <c r="L71" s="585"/>
      <c r="M71" s="77" t="s">
        <v>26</v>
      </c>
      <c r="N71" s="78">
        <v>1000</v>
      </c>
      <c r="O71" s="78">
        <v>0</v>
      </c>
      <c r="P71" s="78">
        <v>0</v>
      </c>
      <c r="Q71" s="79" t="s">
        <v>38</v>
      </c>
      <c r="R71" s="79" t="s">
        <v>38</v>
      </c>
      <c r="S71" s="80" t="s">
        <v>38</v>
      </c>
      <c r="T71" s="79"/>
      <c r="U71" s="81"/>
      <c r="V71" s="585"/>
      <c r="W71" s="77" t="s">
        <v>26</v>
      </c>
      <c r="X71" s="78">
        <v>1000</v>
      </c>
      <c r="Y71" s="78">
        <v>0</v>
      </c>
      <c r="Z71" s="78">
        <f>7000+2000</f>
        <v>9000</v>
      </c>
      <c r="AA71" s="122" t="s">
        <v>50</v>
      </c>
      <c r="AB71" s="101" t="s">
        <v>880</v>
      </c>
      <c r="AC71" s="102" t="s">
        <v>878</v>
      </c>
      <c r="AD71" s="288" t="s">
        <v>879</v>
      </c>
      <c r="AE71" s="585"/>
      <c r="AF71" s="77" t="s">
        <v>26</v>
      </c>
      <c r="AG71" s="78">
        <v>1000</v>
      </c>
      <c r="AH71" s="78"/>
      <c r="AI71" s="78"/>
      <c r="AJ71" s="122"/>
      <c r="AK71" s="101"/>
      <c r="AL71" s="102"/>
      <c r="AM71" s="746"/>
      <c r="AN71" s="520"/>
      <c r="AO71" s="179"/>
    </row>
    <row r="72" spans="1:41" x14ac:dyDescent="0.25">
      <c r="A72" s="82"/>
      <c r="B72" s="904"/>
      <c r="C72" s="77" t="s">
        <v>27</v>
      </c>
      <c r="D72" s="78">
        <v>1000</v>
      </c>
      <c r="E72" s="78">
        <v>0</v>
      </c>
      <c r="F72" s="78">
        <v>0</v>
      </c>
      <c r="G72" s="79" t="s">
        <v>38</v>
      </c>
      <c r="H72" s="79" t="s">
        <v>38</v>
      </c>
      <c r="I72" s="80" t="s">
        <v>38</v>
      </c>
      <c r="J72" s="79"/>
      <c r="K72" s="81"/>
      <c r="L72" s="585"/>
      <c r="M72" s="77" t="s">
        <v>27</v>
      </c>
      <c r="N72" s="78">
        <v>1000</v>
      </c>
      <c r="O72" s="78">
        <v>0</v>
      </c>
      <c r="P72" s="78">
        <v>0</v>
      </c>
      <c r="Q72" s="79" t="s">
        <v>38</v>
      </c>
      <c r="R72" s="79" t="s">
        <v>38</v>
      </c>
      <c r="S72" s="80" t="s">
        <v>38</v>
      </c>
      <c r="T72" s="79"/>
      <c r="U72" s="81"/>
      <c r="V72" s="585"/>
      <c r="W72" s="77" t="s">
        <v>27</v>
      </c>
      <c r="X72" s="78">
        <v>1000</v>
      </c>
      <c r="Y72" s="78">
        <v>0</v>
      </c>
      <c r="Z72" s="78">
        <v>1000</v>
      </c>
      <c r="AA72" s="79" t="s">
        <v>50</v>
      </c>
      <c r="AB72" s="79">
        <v>2700</v>
      </c>
      <c r="AC72" s="80">
        <v>44807</v>
      </c>
      <c r="AD72" s="558"/>
      <c r="AE72" s="585"/>
      <c r="AF72" s="77" t="s">
        <v>27</v>
      </c>
      <c r="AG72" s="78">
        <v>1000</v>
      </c>
      <c r="AH72" s="78"/>
      <c r="AI72" s="78"/>
      <c r="AJ72" s="79"/>
      <c r="AK72" s="79"/>
      <c r="AL72" s="80"/>
      <c r="AM72" s="738"/>
      <c r="AN72" s="277"/>
      <c r="AO72" s="179"/>
    </row>
    <row r="73" spans="1:41" x14ac:dyDescent="0.25">
      <c r="A73" s="82"/>
      <c r="B73" s="904"/>
      <c r="C73" s="77" t="s">
        <v>28</v>
      </c>
      <c r="D73" s="78">
        <v>1000</v>
      </c>
      <c r="E73" s="78">
        <v>10</v>
      </c>
      <c r="F73" s="78">
        <v>0</v>
      </c>
      <c r="G73" s="79" t="s">
        <v>38</v>
      </c>
      <c r="H73" s="79" t="s">
        <v>38</v>
      </c>
      <c r="I73" s="80" t="s">
        <v>38</v>
      </c>
      <c r="J73" s="79"/>
      <c r="K73" s="81"/>
      <c r="L73" s="585"/>
      <c r="M73" s="77" t="s">
        <v>28</v>
      </c>
      <c r="N73" s="78">
        <v>1000</v>
      </c>
      <c r="O73" s="78">
        <v>0</v>
      </c>
      <c r="P73" s="78">
        <v>0</v>
      </c>
      <c r="Q73" s="79" t="s">
        <v>38</v>
      </c>
      <c r="R73" s="79" t="s">
        <v>38</v>
      </c>
      <c r="S73" s="80" t="s">
        <v>38</v>
      </c>
      <c r="T73" s="79"/>
      <c r="U73" s="81"/>
      <c r="V73" s="585"/>
      <c r="W73" s="77" t="s">
        <v>28</v>
      </c>
      <c r="X73" s="78">
        <v>1000</v>
      </c>
      <c r="Y73" s="78">
        <v>0</v>
      </c>
      <c r="Z73" s="78">
        <v>1000</v>
      </c>
      <c r="AA73" s="79" t="s">
        <v>922</v>
      </c>
      <c r="AB73" s="79">
        <v>2948</v>
      </c>
      <c r="AC73" s="80">
        <v>44849</v>
      </c>
      <c r="AD73" s="558"/>
      <c r="AE73" s="585"/>
      <c r="AF73" s="77" t="s">
        <v>28</v>
      </c>
      <c r="AG73" s="78"/>
      <c r="AH73" s="78"/>
      <c r="AI73" s="78"/>
      <c r="AJ73" s="79"/>
      <c r="AK73" s="79"/>
      <c r="AL73" s="80"/>
      <c r="AM73" s="738"/>
      <c r="AN73" s="277"/>
      <c r="AO73" s="179"/>
    </row>
    <row r="74" spans="1:41" x14ac:dyDescent="0.25">
      <c r="A74" s="82"/>
      <c r="B74" s="904"/>
      <c r="C74" s="77" t="s">
        <v>29</v>
      </c>
      <c r="D74" s="78">
        <v>1000</v>
      </c>
      <c r="E74" s="78">
        <v>0</v>
      </c>
      <c r="F74" s="78">
        <v>3000</v>
      </c>
      <c r="G74" s="79" t="s">
        <v>38</v>
      </c>
      <c r="H74" s="79">
        <v>594</v>
      </c>
      <c r="I74" s="80">
        <v>44148</v>
      </c>
      <c r="J74" s="79" t="s">
        <v>835</v>
      </c>
      <c r="K74" s="81"/>
      <c r="L74" s="585"/>
      <c r="M74" s="77" t="s">
        <v>29</v>
      </c>
      <c r="N74" s="78">
        <v>1000</v>
      </c>
      <c r="O74" s="78">
        <v>0</v>
      </c>
      <c r="P74" s="78">
        <v>0</v>
      </c>
      <c r="Q74" s="79" t="s">
        <v>38</v>
      </c>
      <c r="R74" s="79" t="s">
        <v>38</v>
      </c>
      <c r="S74" s="80" t="s">
        <v>38</v>
      </c>
      <c r="T74" s="79"/>
      <c r="U74" s="81"/>
      <c r="V74" s="585"/>
      <c r="W74" s="77" t="s">
        <v>29</v>
      </c>
      <c r="X74" s="78">
        <v>1000</v>
      </c>
      <c r="Y74" s="78">
        <v>0</v>
      </c>
      <c r="Z74" s="78">
        <v>1470</v>
      </c>
      <c r="AA74" s="79" t="s">
        <v>50</v>
      </c>
      <c r="AB74" s="79">
        <v>3030</v>
      </c>
      <c r="AC74" s="80">
        <v>44874</v>
      </c>
      <c r="AD74" s="558"/>
      <c r="AE74" s="585"/>
      <c r="AF74" s="77" t="s">
        <v>29</v>
      </c>
      <c r="AG74" s="78"/>
      <c r="AH74" s="78"/>
      <c r="AI74" s="78"/>
      <c r="AJ74" s="79"/>
      <c r="AK74" s="79"/>
      <c r="AL74" s="80"/>
      <c r="AM74" s="738"/>
      <c r="AN74" s="277"/>
      <c r="AO74" s="179"/>
    </row>
    <row r="75" spans="1:41" x14ac:dyDescent="0.25">
      <c r="A75" s="82"/>
      <c r="B75" s="904"/>
      <c r="C75" s="83" t="s">
        <v>30</v>
      </c>
      <c r="D75" s="84">
        <v>1000</v>
      </c>
      <c r="E75" s="78">
        <v>0</v>
      </c>
      <c r="F75" s="78">
        <v>0</v>
      </c>
      <c r="G75" s="79" t="s">
        <v>38</v>
      </c>
      <c r="H75" s="79" t="s">
        <v>38</v>
      </c>
      <c r="I75" s="80" t="s">
        <v>38</v>
      </c>
      <c r="J75" s="85"/>
      <c r="K75" s="86"/>
      <c r="L75" s="586"/>
      <c r="M75" s="83" t="s">
        <v>30</v>
      </c>
      <c r="N75" s="84">
        <v>1000</v>
      </c>
      <c r="O75" s="78">
        <f>Y64+10</f>
        <v>80</v>
      </c>
      <c r="P75" s="78">
        <v>0</v>
      </c>
      <c r="Q75" s="79" t="s">
        <v>38</v>
      </c>
      <c r="R75" s="79" t="s">
        <v>38</v>
      </c>
      <c r="S75" s="80" t="s">
        <v>38</v>
      </c>
      <c r="T75" s="79"/>
      <c r="U75" s="81"/>
      <c r="V75" s="586"/>
      <c r="W75" s="83" t="s">
        <v>30</v>
      </c>
      <c r="X75" s="84">
        <v>1000</v>
      </c>
      <c r="Y75" s="78">
        <v>0</v>
      </c>
      <c r="Z75" s="78">
        <v>1000</v>
      </c>
      <c r="AA75" s="79" t="s">
        <v>50</v>
      </c>
      <c r="AB75" s="79">
        <v>3104</v>
      </c>
      <c r="AC75" s="80">
        <v>44900</v>
      </c>
      <c r="AD75" s="558"/>
      <c r="AE75" s="586"/>
      <c r="AF75" s="83" t="s">
        <v>30</v>
      </c>
      <c r="AG75" s="84"/>
      <c r="AH75" s="78"/>
      <c r="AI75" s="78"/>
      <c r="AJ75" s="79"/>
      <c r="AK75" s="79"/>
      <c r="AL75" s="80"/>
      <c r="AM75" s="738"/>
      <c r="AN75" s="234"/>
      <c r="AO75" s="182"/>
    </row>
    <row r="76" spans="1:41" ht="21" x14ac:dyDescent="0.25">
      <c r="A76" s="88"/>
      <c r="B76" s="905"/>
      <c r="C76" s="89"/>
      <c r="D76" s="90">
        <f>SUM(D64:D75)</f>
        <v>12000</v>
      </c>
      <c r="E76" s="90">
        <f>SUM(E64:E75)</f>
        <v>80</v>
      </c>
      <c r="F76" s="90">
        <f>SUM(F64:F75)</f>
        <v>12000</v>
      </c>
      <c r="G76" s="91"/>
      <c r="H76" s="91"/>
      <c r="I76" s="92"/>
      <c r="J76" s="91"/>
      <c r="K76" s="93"/>
      <c r="L76" s="587"/>
      <c r="M76" s="89"/>
      <c r="N76" s="90">
        <f>SUM(N63:N75)</f>
        <v>24000</v>
      </c>
      <c r="O76" s="90">
        <f>SUM(O63:O75)</f>
        <v>190</v>
      </c>
      <c r="P76" s="90">
        <f>SUM(P63:P75)</f>
        <v>23000</v>
      </c>
      <c r="Q76" s="91"/>
      <c r="R76" s="91"/>
      <c r="S76" s="91"/>
      <c r="T76" s="91"/>
      <c r="U76" s="93"/>
      <c r="V76" s="587"/>
      <c r="W76" s="89"/>
      <c r="X76" s="90">
        <f>SUM(X63:X75)</f>
        <v>36000</v>
      </c>
      <c r="Y76" s="90">
        <f>SUM(Y63:Y75)</f>
        <v>470</v>
      </c>
      <c r="Z76" s="90">
        <f>SUM(Z63:Z75)</f>
        <v>36470</v>
      </c>
      <c r="AA76" s="91"/>
      <c r="AB76" s="91"/>
      <c r="AC76" s="91"/>
      <c r="AD76" s="91"/>
      <c r="AE76" s="587"/>
      <c r="AF76" s="89"/>
      <c r="AG76" s="90">
        <f>SUM(AG63:AG75)</f>
        <v>45000</v>
      </c>
      <c r="AH76" s="90">
        <f>SUM(AH63:AH75)</f>
        <v>470</v>
      </c>
      <c r="AI76" s="90">
        <f>SUM(AI63:AI75)</f>
        <v>45470</v>
      </c>
      <c r="AJ76" s="91"/>
      <c r="AK76" s="91"/>
      <c r="AL76" s="91"/>
      <c r="AM76" s="739"/>
      <c r="AN76" s="90"/>
      <c r="AO76" s="91"/>
    </row>
    <row r="77" spans="1:41" x14ac:dyDescent="0.25">
      <c r="B77" s="106"/>
      <c r="C77" s="65"/>
      <c r="D77" s="66"/>
      <c r="E77" s="66"/>
      <c r="F77" s="66"/>
      <c r="G77" s="67"/>
      <c r="H77" s="67"/>
      <c r="I77" s="68"/>
      <c r="J77" s="67"/>
      <c r="K77" s="67"/>
      <c r="L77" s="588"/>
      <c r="M77" s="67"/>
      <c r="N77" s="66"/>
      <c r="O77" s="66"/>
      <c r="P77" s="66"/>
      <c r="Q77" s="67"/>
      <c r="R77" s="67"/>
      <c r="S77" s="67"/>
      <c r="T77" s="67"/>
      <c r="U77" s="67"/>
      <c r="V77" s="588"/>
      <c r="W77" s="67"/>
      <c r="X77" s="66"/>
      <c r="Y77" s="66"/>
      <c r="Z77" s="66"/>
      <c r="AA77" s="67"/>
      <c r="AB77" s="67"/>
      <c r="AC77" s="67"/>
      <c r="AD77" s="67"/>
      <c r="AE77" s="588"/>
      <c r="AF77" s="67"/>
      <c r="AG77" s="66"/>
      <c r="AH77" s="66"/>
      <c r="AI77" s="66"/>
      <c r="AJ77" s="67"/>
      <c r="AK77" s="67"/>
      <c r="AL77" s="67"/>
      <c r="AM77" s="736"/>
      <c r="AN77" s="777"/>
      <c r="AO77" s="123"/>
    </row>
    <row r="78" spans="1:41" ht="21" x14ac:dyDescent="0.25">
      <c r="B78" s="107"/>
      <c r="C78" s="70"/>
      <c r="D78" s="71"/>
      <c r="E78" s="72"/>
      <c r="F78" s="73"/>
      <c r="G78" s="72"/>
      <c r="H78" s="73"/>
      <c r="I78" s="73"/>
      <c r="J78" s="73"/>
      <c r="K78" s="74"/>
      <c r="L78" s="584"/>
      <c r="M78" s="75" t="s">
        <v>42</v>
      </c>
      <c r="N78" s="76">
        <f>D91</f>
        <v>11500</v>
      </c>
      <c r="O78" s="76">
        <f>E91</f>
        <v>550</v>
      </c>
      <c r="P78" s="76">
        <f>F91</f>
        <v>12000</v>
      </c>
      <c r="Q78" s="72"/>
      <c r="R78" s="73"/>
      <c r="S78" s="73"/>
      <c r="T78" s="73"/>
      <c r="U78" s="74"/>
      <c r="V78" s="584"/>
      <c r="W78" s="75" t="s">
        <v>42</v>
      </c>
      <c r="X78" s="76">
        <f>N91</f>
        <v>23000</v>
      </c>
      <c r="Y78" s="76">
        <f>O91</f>
        <v>550</v>
      </c>
      <c r="Z78" s="76">
        <f>P91</f>
        <v>23500</v>
      </c>
      <c r="AA78" s="72"/>
      <c r="AB78" s="73"/>
      <c r="AC78" s="73"/>
      <c r="AD78" s="73"/>
      <c r="AE78" s="584"/>
      <c r="AF78" s="75" t="s">
        <v>42</v>
      </c>
      <c r="AG78" s="76">
        <f>X91</f>
        <v>34500</v>
      </c>
      <c r="AH78" s="76">
        <f>Y91</f>
        <v>550</v>
      </c>
      <c r="AI78" s="76">
        <f>Z91</f>
        <v>35000</v>
      </c>
      <c r="AJ78" s="72"/>
      <c r="AK78" s="73"/>
      <c r="AL78" s="73"/>
      <c r="AM78" s="75"/>
      <c r="AN78" s="776" t="s">
        <v>221</v>
      </c>
      <c r="AO78" s="183" t="s">
        <v>36</v>
      </c>
    </row>
    <row r="79" spans="1:41" x14ac:dyDescent="0.25">
      <c r="A79" s="97" t="s">
        <v>207</v>
      </c>
      <c r="B79" s="105">
        <v>102</v>
      </c>
      <c r="C79" s="77" t="s">
        <v>19</v>
      </c>
      <c r="D79" s="78">
        <v>1000</v>
      </c>
      <c r="E79" s="78">
        <f t="shared" ref="E79:E87" si="6">E80+10</f>
        <v>100</v>
      </c>
      <c r="F79" s="78">
        <v>0</v>
      </c>
      <c r="G79" s="79" t="s">
        <v>38</v>
      </c>
      <c r="H79" s="79" t="s">
        <v>38</v>
      </c>
      <c r="I79" s="80" t="s">
        <v>38</v>
      </c>
      <c r="J79" s="79"/>
      <c r="K79" s="81"/>
      <c r="L79" s="585"/>
      <c r="M79" s="77" t="s">
        <v>19</v>
      </c>
      <c r="N79" s="78">
        <v>1000</v>
      </c>
      <c r="O79" s="78">
        <v>0</v>
      </c>
      <c r="P79" s="78">
        <v>11500</v>
      </c>
      <c r="Q79" s="79" t="s">
        <v>38</v>
      </c>
      <c r="R79" s="79">
        <v>702</v>
      </c>
      <c r="S79" s="80">
        <v>44202</v>
      </c>
      <c r="T79" s="79"/>
      <c r="U79" s="81"/>
      <c r="V79" s="585"/>
      <c r="W79" s="77" t="s">
        <v>19</v>
      </c>
      <c r="X79" s="78">
        <v>1000</v>
      </c>
      <c r="Y79" s="78">
        <v>0</v>
      </c>
      <c r="Z79" s="78">
        <v>11500</v>
      </c>
      <c r="AA79" s="79" t="s">
        <v>44</v>
      </c>
      <c r="AB79" s="79">
        <v>1684</v>
      </c>
      <c r="AC79" s="80">
        <v>44565</v>
      </c>
      <c r="AD79" s="651"/>
      <c r="AE79" s="585"/>
      <c r="AF79" s="77" t="s">
        <v>19</v>
      </c>
      <c r="AG79" s="78">
        <v>1000</v>
      </c>
      <c r="AH79" s="78"/>
      <c r="AI79" s="78">
        <v>3000</v>
      </c>
      <c r="AJ79" s="79" t="s">
        <v>44</v>
      </c>
      <c r="AK79" s="79">
        <v>3231</v>
      </c>
      <c r="AL79" s="80">
        <v>44930</v>
      </c>
      <c r="AM79" s="737"/>
      <c r="AN79" s="177">
        <f>AG91+AH91-AI91</f>
        <v>-2950</v>
      </c>
      <c r="AO79" s="178" t="s">
        <v>969</v>
      </c>
    </row>
    <row r="80" spans="1:41" ht="21" customHeight="1" x14ac:dyDescent="0.25">
      <c r="A80" s="82"/>
      <c r="B80" s="904" t="s">
        <v>168</v>
      </c>
      <c r="C80" s="77" t="s">
        <v>20</v>
      </c>
      <c r="D80" s="78">
        <v>1000</v>
      </c>
      <c r="E80" s="78">
        <f t="shared" si="6"/>
        <v>90</v>
      </c>
      <c r="F80" s="78">
        <v>0</v>
      </c>
      <c r="G80" s="79" t="s">
        <v>38</v>
      </c>
      <c r="H80" s="79" t="s">
        <v>38</v>
      </c>
      <c r="I80" s="80" t="s">
        <v>38</v>
      </c>
      <c r="J80" s="79"/>
      <c r="K80" s="81"/>
      <c r="L80" s="585"/>
      <c r="M80" s="77" t="s">
        <v>20</v>
      </c>
      <c r="N80" s="78">
        <v>1000</v>
      </c>
      <c r="O80" s="78">
        <v>0</v>
      </c>
      <c r="P80" s="78">
        <v>0</v>
      </c>
      <c r="Q80" s="79" t="s">
        <v>38</v>
      </c>
      <c r="R80" s="79" t="s">
        <v>38</v>
      </c>
      <c r="S80" s="80" t="s">
        <v>38</v>
      </c>
      <c r="T80" s="79"/>
      <c r="U80" s="81"/>
      <c r="V80" s="585"/>
      <c r="W80" s="77" t="s">
        <v>20</v>
      </c>
      <c r="X80" s="78">
        <v>1000</v>
      </c>
      <c r="Y80" s="78">
        <v>0</v>
      </c>
      <c r="Z80" s="78">
        <v>0</v>
      </c>
      <c r="AA80" s="79" t="s">
        <v>38</v>
      </c>
      <c r="AB80" s="79" t="s">
        <v>38</v>
      </c>
      <c r="AC80" s="80" t="s">
        <v>38</v>
      </c>
      <c r="AD80" s="558"/>
      <c r="AE80" s="585"/>
      <c r="AF80" s="77" t="s">
        <v>20</v>
      </c>
      <c r="AG80" s="78">
        <v>1000</v>
      </c>
      <c r="AH80" s="78"/>
      <c r="AI80" s="78"/>
      <c r="AJ80" s="79"/>
      <c r="AK80" s="79"/>
      <c r="AL80" s="80"/>
      <c r="AM80" s="738"/>
      <c r="AN80" s="180"/>
      <c r="AO80" s="179"/>
    </row>
    <row r="81" spans="1:41" x14ac:dyDescent="0.25">
      <c r="A81" s="82"/>
      <c r="B81" s="904"/>
      <c r="C81" s="77" t="s">
        <v>21</v>
      </c>
      <c r="D81" s="78">
        <v>1000</v>
      </c>
      <c r="E81" s="78">
        <f t="shared" si="6"/>
        <v>80</v>
      </c>
      <c r="F81" s="78">
        <v>0</v>
      </c>
      <c r="G81" s="79" t="s">
        <v>38</v>
      </c>
      <c r="H81" s="79" t="s">
        <v>38</v>
      </c>
      <c r="I81" s="80" t="s">
        <v>38</v>
      </c>
      <c r="J81" s="79"/>
      <c r="K81" s="81"/>
      <c r="L81" s="585"/>
      <c r="M81" s="77" t="s">
        <v>21</v>
      </c>
      <c r="N81" s="78">
        <v>1000</v>
      </c>
      <c r="O81" s="78">
        <v>0</v>
      </c>
      <c r="P81" s="78">
        <v>0</v>
      </c>
      <c r="Q81" s="79" t="s">
        <v>38</v>
      </c>
      <c r="R81" s="79" t="s">
        <v>38</v>
      </c>
      <c r="S81" s="80" t="s">
        <v>38</v>
      </c>
      <c r="T81" s="79"/>
      <c r="U81" s="81"/>
      <c r="V81" s="585"/>
      <c r="W81" s="77" t="s">
        <v>21</v>
      </c>
      <c r="X81" s="78">
        <v>1000</v>
      </c>
      <c r="Y81" s="78">
        <v>0</v>
      </c>
      <c r="Z81" s="78">
        <v>0</v>
      </c>
      <c r="AA81" s="79" t="s">
        <v>38</v>
      </c>
      <c r="AB81" s="79" t="s">
        <v>38</v>
      </c>
      <c r="AC81" s="80" t="s">
        <v>38</v>
      </c>
      <c r="AD81" s="558"/>
      <c r="AE81" s="585"/>
      <c r="AF81" s="77" t="s">
        <v>21</v>
      </c>
      <c r="AG81" s="78">
        <v>1000</v>
      </c>
      <c r="AH81" s="78"/>
      <c r="AI81" s="78"/>
      <c r="AJ81" s="79"/>
      <c r="AK81" s="79"/>
      <c r="AL81" s="80"/>
      <c r="AM81" s="738"/>
      <c r="AN81" s="180">
        <v>50</v>
      </c>
      <c r="AO81" s="179" t="s">
        <v>846</v>
      </c>
    </row>
    <row r="82" spans="1:41" x14ac:dyDescent="0.25">
      <c r="A82" s="82"/>
      <c r="B82" s="904"/>
      <c r="C82" s="77" t="s">
        <v>22</v>
      </c>
      <c r="D82" s="78">
        <v>1000</v>
      </c>
      <c r="E82" s="78">
        <f t="shared" si="6"/>
        <v>70</v>
      </c>
      <c r="F82" s="78">
        <v>0</v>
      </c>
      <c r="G82" s="79" t="s">
        <v>38</v>
      </c>
      <c r="H82" s="79" t="s">
        <v>38</v>
      </c>
      <c r="I82" s="80" t="s">
        <v>38</v>
      </c>
      <c r="J82" s="79"/>
      <c r="K82" s="81"/>
      <c r="L82" s="585"/>
      <c r="M82" s="77" t="s">
        <v>22</v>
      </c>
      <c r="N82" s="78">
        <v>1000</v>
      </c>
      <c r="O82" s="78">
        <v>0</v>
      </c>
      <c r="P82" s="78">
        <v>0</v>
      </c>
      <c r="Q82" s="79" t="s">
        <v>38</v>
      </c>
      <c r="R82" s="79" t="s">
        <v>38</v>
      </c>
      <c r="S82" s="80" t="s">
        <v>38</v>
      </c>
      <c r="T82" s="79"/>
      <c r="U82" s="81"/>
      <c r="V82" s="585"/>
      <c r="W82" s="77" t="s">
        <v>22</v>
      </c>
      <c r="X82" s="78">
        <v>1000</v>
      </c>
      <c r="Y82" s="78">
        <v>0</v>
      </c>
      <c r="Z82" s="78">
        <v>0</v>
      </c>
      <c r="AA82" s="79" t="s">
        <v>38</v>
      </c>
      <c r="AB82" s="79" t="s">
        <v>38</v>
      </c>
      <c r="AC82" s="80" t="s">
        <v>38</v>
      </c>
      <c r="AD82" s="558"/>
      <c r="AE82" s="585"/>
      <c r="AF82" s="77" t="s">
        <v>22</v>
      </c>
      <c r="AG82" s="78">
        <v>1000</v>
      </c>
      <c r="AH82" s="78"/>
      <c r="AI82" s="78">
        <v>12000</v>
      </c>
      <c r="AJ82" s="79" t="s">
        <v>44</v>
      </c>
      <c r="AK82" s="79">
        <v>3612</v>
      </c>
      <c r="AL82" s="80">
        <v>45023</v>
      </c>
      <c r="AM82" s="738"/>
      <c r="AN82" s="180"/>
      <c r="AO82" s="179"/>
    </row>
    <row r="83" spans="1:41" x14ac:dyDescent="0.25">
      <c r="A83" s="82"/>
      <c r="B83" s="904"/>
      <c r="C83" s="77" t="s">
        <v>23</v>
      </c>
      <c r="D83" s="78">
        <v>1000</v>
      </c>
      <c r="E83" s="78">
        <f t="shared" si="6"/>
        <v>60</v>
      </c>
      <c r="F83" s="78">
        <v>0</v>
      </c>
      <c r="G83" s="79" t="s">
        <v>38</v>
      </c>
      <c r="H83" s="79" t="s">
        <v>38</v>
      </c>
      <c r="I83" s="80" t="s">
        <v>38</v>
      </c>
      <c r="J83" s="79"/>
      <c r="K83" s="81"/>
      <c r="L83" s="585"/>
      <c r="M83" s="77" t="s">
        <v>23</v>
      </c>
      <c r="N83" s="78">
        <v>1000</v>
      </c>
      <c r="O83" s="78">
        <v>0</v>
      </c>
      <c r="P83" s="78">
        <v>0</v>
      </c>
      <c r="Q83" s="79" t="s">
        <v>38</v>
      </c>
      <c r="R83" s="79" t="s">
        <v>38</v>
      </c>
      <c r="S83" s="80" t="s">
        <v>38</v>
      </c>
      <c r="T83" s="79"/>
      <c r="U83" s="81"/>
      <c r="V83" s="585"/>
      <c r="W83" s="77" t="s">
        <v>23</v>
      </c>
      <c r="X83" s="78">
        <v>1000</v>
      </c>
      <c r="Y83" s="78">
        <v>0</v>
      </c>
      <c r="Z83" s="78">
        <v>0</v>
      </c>
      <c r="AA83" s="79" t="s">
        <v>38</v>
      </c>
      <c r="AB83" s="79" t="s">
        <v>38</v>
      </c>
      <c r="AC83" s="80" t="s">
        <v>38</v>
      </c>
      <c r="AD83" s="558"/>
      <c r="AE83" s="585"/>
      <c r="AF83" s="77" t="s">
        <v>23</v>
      </c>
      <c r="AG83" s="78">
        <v>1000</v>
      </c>
      <c r="AH83" s="78"/>
      <c r="AI83" s="78"/>
      <c r="AJ83" s="79"/>
      <c r="AK83" s="79"/>
      <c r="AL83" s="80"/>
      <c r="AM83" s="738"/>
      <c r="AN83" s="180"/>
      <c r="AO83" s="179"/>
    </row>
    <row r="84" spans="1:41" x14ac:dyDescent="0.25">
      <c r="A84" s="82"/>
      <c r="B84" s="904"/>
      <c r="C84" s="77" t="s">
        <v>24</v>
      </c>
      <c r="D84" s="78">
        <v>1000</v>
      </c>
      <c r="E84" s="78">
        <f t="shared" si="6"/>
        <v>50</v>
      </c>
      <c r="F84" s="78">
        <v>0</v>
      </c>
      <c r="G84" s="79" t="s">
        <v>38</v>
      </c>
      <c r="H84" s="79" t="s">
        <v>38</v>
      </c>
      <c r="I84" s="80" t="s">
        <v>38</v>
      </c>
      <c r="J84" s="79"/>
      <c r="K84" s="81"/>
      <c r="L84" s="585"/>
      <c r="M84" s="77" t="s">
        <v>24</v>
      </c>
      <c r="N84" s="78">
        <v>1000</v>
      </c>
      <c r="O84" s="78">
        <v>0</v>
      </c>
      <c r="P84" s="78">
        <v>0</v>
      </c>
      <c r="Q84" s="79" t="s">
        <v>38</v>
      </c>
      <c r="R84" s="79" t="s">
        <v>38</v>
      </c>
      <c r="S84" s="80" t="s">
        <v>38</v>
      </c>
      <c r="T84" s="79"/>
      <c r="U84" s="81"/>
      <c r="V84" s="585"/>
      <c r="W84" s="77" t="s">
        <v>24</v>
      </c>
      <c r="X84" s="78">
        <v>1000</v>
      </c>
      <c r="Y84" s="78">
        <v>0</v>
      </c>
      <c r="Z84" s="78">
        <v>0</v>
      </c>
      <c r="AA84" s="79" t="s">
        <v>38</v>
      </c>
      <c r="AB84" s="79" t="s">
        <v>38</v>
      </c>
      <c r="AC84" s="80" t="s">
        <v>38</v>
      </c>
      <c r="AD84" s="558"/>
      <c r="AE84" s="585"/>
      <c r="AF84" s="77" t="s">
        <v>24</v>
      </c>
      <c r="AG84" s="78">
        <v>1000</v>
      </c>
      <c r="AH84" s="78"/>
      <c r="AI84" s="78"/>
      <c r="AJ84" s="79"/>
      <c r="AK84" s="79"/>
      <c r="AL84" s="80"/>
      <c r="AM84" s="738"/>
      <c r="AN84" s="180"/>
      <c r="AO84" s="179"/>
    </row>
    <row r="85" spans="1:41" x14ac:dyDescent="0.25">
      <c r="A85" s="82"/>
      <c r="B85" s="904"/>
      <c r="C85" s="77" t="s">
        <v>25</v>
      </c>
      <c r="D85" s="78">
        <v>1000</v>
      </c>
      <c r="E85" s="78">
        <f t="shared" si="6"/>
        <v>40</v>
      </c>
      <c r="F85" s="78">
        <v>0</v>
      </c>
      <c r="G85" s="79" t="s">
        <v>38</v>
      </c>
      <c r="H85" s="79" t="s">
        <v>38</v>
      </c>
      <c r="I85" s="80" t="s">
        <v>38</v>
      </c>
      <c r="J85" s="79"/>
      <c r="K85" s="81"/>
      <c r="L85" s="585"/>
      <c r="M85" s="77" t="s">
        <v>25</v>
      </c>
      <c r="N85" s="78">
        <v>1000</v>
      </c>
      <c r="O85" s="78">
        <v>0</v>
      </c>
      <c r="P85" s="78">
        <v>0</v>
      </c>
      <c r="Q85" s="79" t="s">
        <v>38</v>
      </c>
      <c r="R85" s="79" t="s">
        <v>38</v>
      </c>
      <c r="S85" s="80" t="s">
        <v>38</v>
      </c>
      <c r="T85" s="79"/>
      <c r="U85" s="81"/>
      <c r="V85" s="585"/>
      <c r="W85" s="77" t="s">
        <v>25</v>
      </c>
      <c r="X85" s="78">
        <v>1000</v>
      </c>
      <c r="Y85" s="78">
        <v>0</v>
      </c>
      <c r="Z85" s="78">
        <v>0</v>
      </c>
      <c r="AA85" s="79" t="s">
        <v>38</v>
      </c>
      <c r="AB85" s="79" t="s">
        <v>38</v>
      </c>
      <c r="AC85" s="80" t="s">
        <v>38</v>
      </c>
      <c r="AD85" s="558"/>
      <c r="AE85" s="585"/>
      <c r="AF85" s="77" t="s">
        <v>25</v>
      </c>
      <c r="AG85" s="78">
        <v>1000</v>
      </c>
      <c r="AH85" s="78"/>
      <c r="AI85" s="78"/>
      <c r="AJ85" s="79"/>
      <c r="AK85" s="79"/>
      <c r="AL85" s="80"/>
      <c r="AM85" s="738"/>
      <c r="AN85" s="180"/>
      <c r="AO85" s="179"/>
    </row>
    <row r="86" spans="1:41" x14ac:dyDescent="0.25">
      <c r="A86" s="82"/>
      <c r="B86" s="904"/>
      <c r="C86" s="77" t="s">
        <v>26</v>
      </c>
      <c r="D86" s="78">
        <v>1000</v>
      </c>
      <c r="E86" s="78">
        <f t="shared" si="6"/>
        <v>30</v>
      </c>
      <c r="F86" s="78">
        <v>0</v>
      </c>
      <c r="G86" s="79" t="s">
        <v>38</v>
      </c>
      <c r="H86" s="79" t="s">
        <v>38</v>
      </c>
      <c r="I86" s="80" t="s">
        <v>38</v>
      </c>
      <c r="J86" s="79"/>
      <c r="K86" s="81"/>
      <c r="L86" s="585"/>
      <c r="M86" s="77" t="s">
        <v>26</v>
      </c>
      <c r="N86" s="78">
        <v>1000</v>
      </c>
      <c r="O86" s="78">
        <v>0</v>
      </c>
      <c r="P86" s="78">
        <v>0</v>
      </c>
      <c r="Q86" s="79" t="s">
        <v>38</v>
      </c>
      <c r="R86" s="79" t="s">
        <v>38</v>
      </c>
      <c r="S86" s="80" t="s">
        <v>38</v>
      </c>
      <c r="T86" s="79"/>
      <c r="U86" s="81"/>
      <c r="V86" s="585"/>
      <c r="W86" s="77" t="s">
        <v>26</v>
      </c>
      <c r="X86" s="78">
        <v>1000</v>
      </c>
      <c r="Y86" s="78">
        <v>0</v>
      </c>
      <c r="Z86" s="78">
        <v>0</v>
      </c>
      <c r="AA86" s="79" t="s">
        <v>38</v>
      </c>
      <c r="AB86" s="79" t="s">
        <v>38</v>
      </c>
      <c r="AC86" s="80" t="s">
        <v>38</v>
      </c>
      <c r="AD86" s="558"/>
      <c r="AE86" s="585"/>
      <c r="AF86" s="77" t="s">
        <v>26</v>
      </c>
      <c r="AG86" s="78">
        <v>1000</v>
      </c>
      <c r="AH86" s="78"/>
      <c r="AI86" s="78"/>
      <c r="AJ86" s="79"/>
      <c r="AK86" s="79"/>
      <c r="AL86" s="80"/>
      <c r="AM86" s="738"/>
      <c r="AN86" s="180"/>
      <c r="AO86" s="179"/>
    </row>
    <row r="87" spans="1:41" x14ac:dyDescent="0.25">
      <c r="A87" s="82"/>
      <c r="B87" s="904"/>
      <c r="C87" s="77" t="s">
        <v>27</v>
      </c>
      <c r="D87" s="78">
        <v>1000</v>
      </c>
      <c r="E87" s="78">
        <f t="shared" si="6"/>
        <v>20</v>
      </c>
      <c r="F87" s="78">
        <v>0</v>
      </c>
      <c r="G87" s="79" t="s">
        <v>38</v>
      </c>
      <c r="H87" s="79" t="s">
        <v>38</v>
      </c>
      <c r="I87" s="80" t="s">
        <v>38</v>
      </c>
      <c r="J87" s="79"/>
      <c r="K87" s="81"/>
      <c r="L87" s="585"/>
      <c r="M87" s="77" t="s">
        <v>27</v>
      </c>
      <c r="N87" s="78">
        <v>1000</v>
      </c>
      <c r="O87" s="78">
        <v>0</v>
      </c>
      <c r="P87" s="78">
        <v>0</v>
      </c>
      <c r="Q87" s="79" t="s">
        <v>38</v>
      </c>
      <c r="R87" s="79" t="s">
        <v>38</v>
      </c>
      <c r="S87" s="80" t="s">
        <v>38</v>
      </c>
      <c r="T87" s="79"/>
      <c r="U87" s="81"/>
      <c r="V87" s="585"/>
      <c r="W87" s="77" t="s">
        <v>27</v>
      </c>
      <c r="X87" s="78">
        <v>1000</v>
      </c>
      <c r="Y87" s="78">
        <v>0</v>
      </c>
      <c r="Z87" s="78">
        <v>0</v>
      </c>
      <c r="AA87" s="79" t="s">
        <v>38</v>
      </c>
      <c r="AB87" s="79" t="s">
        <v>38</v>
      </c>
      <c r="AC87" s="80" t="s">
        <v>38</v>
      </c>
      <c r="AD87" s="558"/>
      <c r="AE87" s="585"/>
      <c r="AF87" s="77" t="s">
        <v>27</v>
      </c>
      <c r="AG87" s="78">
        <v>1000</v>
      </c>
      <c r="AH87" s="78"/>
      <c r="AI87" s="78"/>
      <c r="AJ87" s="79"/>
      <c r="AK87" s="79"/>
      <c r="AL87" s="80"/>
      <c r="AM87" s="738"/>
      <c r="AN87" s="180"/>
      <c r="AO87" s="179"/>
    </row>
    <row r="88" spans="1:41" x14ac:dyDescent="0.25">
      <c r="A88" s="82"/>
      <c r="B88" s="904"/>
      <c r="C88" s="77" t="s">
        <v>28</v>
      </c>
      <c r="D88" s="78">
        <v>1000</v>
      </c>
      <c r="E88" s="78">
        <f>E89+10</f>
        <v>10</v>
      </c>
      <c r="F88" s="78">
        <v>0</v>
      </c>
      <c r="G88" s="79" t="s">
        <v>38</v>
      </c>
      <c r="H88" s="79" t="s">
        <v>38</v>
      </c>
      <c r="I88" s="80" t="s">
        <v>38</v>
      </c>
      <c r="J88" s="79"/>
      <c r="K88" s="81"/>
      <c r="L88" s="585"/>
      <c r="M88" s="77" t="s">
        <v>28</v>
      </c>
      <c r="N88" s="78">
        <v>1000</v>
      </c>
      <c r="O88" s="78">
        <v>0</v>
      </c>
      <c r="P88" s="78">
        <v>0</v>
      </c>
      <c r="Q88" s="79" t="s">
        <v>38</v>
      </c>
      <c r="R88" s="79" t="s">
        <v>38</v>
      </c>
      <c r="S88" s="80" t="s">
        <v>38</v>
      </c>
      <c r="T88" s="79"/>
      <c r="U88" s="81"/>
      <c r="V88" s="585"/>
      <c r="W88" s="77" t="s">
        <v>28</v>
      </c>
      <c r="X88" s="78">
        <v>1000</v>
      </c>
      <c r="Y88" s="78">
        <v>0</v>
      </c>
      <c r="Z88" s="78">
        <v>0</v>
      </c>
      <c r="AA88" s="79" t="s">
        <v>38</v>
      </c>
      <c r="AB88" s="79" t="s">
        <v>38</v>
      </c>
      <c r="AC88" s="80" t="s">
        <v>38</v>
      </c>
      <c r="AD88" s="558"/>
      <c r="AE88" s="585"/>
      <c r="AF88" s="77" t="s">
        <v>28</v>
      </c>
      <c r="AG88" s="78">
        <v>1000</v>
      </c>
      <c r="AH88" s="78"/>
      <c r="AI88" s="78"/>
      <c r="AJ88" s="79"/>
      <c r="AK88" s="79"/>
      <c r="AL88" s="80"/>
      <c r="AM88" s="738"/>
      <c r="AN88" s="180"/>
      <c r="AO88" s="179"/>
    </row>
    <row r="89" spans="1:41" x14ac:dyDescent="0.25">
      <c r="A89" s="82"/>
      <c r="B89" s="904"/>
      <c r="C89" s="77" t="s">
        <v>29</v>
      </c>
      <c r="D89" s="78">
        <v>1000</v>
      </c>
      <c r="E89" s="78">
        <v>0</v>
      </c>
      <c r="F89" s="78">
        <v>12000</v>
      </c>
      <c r="G89" s="79" t="s">
        <v>38</v>
      </c>
      <c r="H89" s="79">
        <v>598</v>
      </c>
      <c r="I89" s="80">
        <v>44150</v>
      </c>
      <c r="J89" s="79"/>
      <c r="K89" s="81"/>
      <c r="L89" s="585"/>
      <c r="M89" s="77" t="s">
        <v>29</v>
      </c>
      <c r="N89" s="78">
        <v>1000</v>
      </c>
      <c r="O89" s="78">
        <v>0</v>
      </c>
      <c r="P89" s="78">
        <v>0</v>
      </c>
      <c r="Q89" s="79" t="s">
        <v>38</v>
      </c>
      <c r="R89" s="79" t="s">
        <v>38</v>
      </c>
      <c r="S89" s="80" t="s">
        <v>38</v>
      </c>
      <c r="T89" s="79"/>
      <c r="U89" s="81"/>
      <c r="V89" s="585"/>
      <c r="W89" s="77" t="s">
        <v>29</v>
      </c>
      <c r="X89" s="78">
        <v>1000</v>
      </c>
      <c r="Y89" s="78">
        <v>0</v>
      </c>
      <c r="Z89" s="78">
        <v>0</v>
      </c>
      <c r="AA89" s="79" t="s">
        <v>38</v>
      </c>
      <c r="AB89" s="79" t="s">
        <v>38</v>
      </c>
      <c r="AC89" s="80" t="s">
        <v>38</v>
      </c>
      <c r="AD89" s="558"/>
      <c r="AE89" s="585"/>
      <c r="AF89" s="77" t="s">
        <v>29</v>
      </c>
      <c r="AG89" s="78">
        <v>1000</v>
      </c>
      <c r="AH89" s="78"/>
      <c r="AI89" s="78"/>
      <c r="AJ89" s="79"/>
      <c r="AK89" s="79"/>
      <c r="AL89" s="80"/>
      <c r="AM89" s="738"/>
      <c r="AN89" s="180"/>
      <c r="AO89" s="179"/>
    </row>
    <row r="90" spans="1:41" x14ac:dyDescent="0.25">
      <c r="A90" s="82"/>
      <c r="B90" s="904"/>
      <c r="C90" s="83" t="s">
        <v>30</v>
      </c>
      <c r="D90" s="42">
        <v>500</v>
      </c>
      <c r="E90" s="78">
        <v>0</v>
      </c>
      <c r="F90" s="78">
        <v>0</v>
      </c>
      <c r="G90" s="79" t="s">
        <v>38</v>
      </c>
      <c r="H90" s="79" t="s">
        <v>38</v>
      </c>
      <c r="I90" s="80" t="s">
        <v>38</v>
      </c>
      <c r="J90" s="85"/>
      <c r="K90" s="86"/>
      <c r="L90" s="586"/>
      <c r="M90" s="83" t="s">
        <v>30</v>
      </c>
      <c r="N90" s="48">
        <v>500</v>
      </c>
      <c r="O90" s="78">
        <v>0</v>
      </c>
      <c r="P90" s="78">
        <v>0</v>
      </c>
      <c r="Q90" s="79" t="s">
        <v>38</v>
      </c>
      <c r="R90" s="79" t="s">
        <v>38</v>
      </c>
      <c r="S90" s="80" t="s">
        <v>38</v>
      </c>
      <c r="T90" s="79"/>
      <c r="U90" s="81"/>
      <c r="V90" s="586"/>
      <c r="W90" s="83" t="s">
        <v>30</v>
      </c>
      <c r="X90" s="48">
        <v>500</v>
      </c>
      <c r="Y90" s="78">
        <v>0</v>
      </c>
      <c r="Z90" s="78">
        <v>0</v>
      </c>
      <c r="AA90" s="79" t="s">
        <v>38</v>
      </c>
      <c r="AB90" s="79" t="s">
        <v>38</v>
      </c>
      <c r="AC90" s="80" t="s">
        <v>38</v>
      </c>
      <c r="AD90" s="558"/>
      <c r="AE90" s="586"/>
      <c r="AF90" s="83" t="s">
        <v>30</v>
      </c>
      <c r="AG90" s="78">
        <v>1000</v>
      </c>
      <c r="AH90" s="78"/>
      <c r="AI90" s="78"/>
      <c r="AJ90" s="79"/>
      <c r="AK90" s="79"/>
      <c r="AL90" s="80"/>
      <c r="AM90" s="738"/>
      <c r="AN90" s="181"/>
      <c r="AO90" s="182"/>
    </row>
    <row r="91" spans="1:41" ht="21" x14ac:dyDescent="0.25">
      <c r="A91" s="88"/>
      <c r="B91" s="905"/>
      <c r="C91" s="89"/>
      <c r="D91" s="90">
        <f>SUM(D79:D90)</f>
        <v>11500</v>
      </c>
      <c r="E91" s="90">
        <f>SUM(E79:E90)</f>
        <v>550</v>
      </c>
      <c r="F91" s="90">
        <f>SUM(F79:F90)</f>
        <v>12000</v>
      </c>
      <c r="G91" s="91"/>
      <c r="H91" s="91"/>
      <c r="I91" s="92"/>
      <c r="J91" s="91"/>
      <c r="K91" s="93"/>
      <c r="L91" s="587"/>
      <c r="M91" s="89"/>
      <c r="N91" s="90">
        <f>SUM(N78:N90)</f>
        <v>23000</v>
      </c>
      <c r="O91" s="90">
        <f>SUM(O78:O90)</f>
        <v>550</v>
      </c>
      <c r="P91" s="90">
        <f>SUM(P78:P90)</f>
        <v>23500</v>
      </c>
      <c r="Q91" s="91"/>
      <c r="R91" s="91"/>
      <c r="S91" s="91"/>
      <c r="T91" s="91"/>
      <c r="U91" s="93"/>
      <c r="V91" s="587"/>
      <c r="W91" s="89"/>
      <c r="X91" s="90">
        <f>SUM(X78:X90)</f>
        <v>34500</v>
      </c>
      <c r="Y91" s="90">
        <f>SUM(Y78:Y90)</f>
        <v>550</v>
      </c>
      <c r="Z91" s="90">
        <f>SUM(Z78:Z90)</f>
        <v>35000</v>
      </c>
      <c r="AA91" s="91"/>
      <c r="AB91" s="91"/>
      <c r="AC91" s="91"/>
      <c r="AD91" s="91"/>
      <c r="AE91" s="587"/>
      <c r="AF91" s="89"/>
      <c r="AG91" s="90">
        <f>SUM(AG78:AG90)</f>
        <v>46500</v>
      </c>
      <c r="AH91" s="90">
        <f>SUM(AH78:AH90)</f>
        <v>550</v>
      </c>
      <c r="AI91" s="90">
        <f>SUM(AI78:AI90)</f>
        <v>50000</v>
      </c>
      <c r="AJ91" s="91"/>
      <c r="AK91" s="91"/>
      <c r="AL91" s="91"/>
      <c r="AM91" s="739"/>
      <c r="AN91" s="90"/>
      <c r="AO91" s="91"/>
    </row>
    <row r="92" spans="1:41" x14ac:dyDescent="0.25">
      <c r="B92" s="106"/>
      <c r="C92" s="65"/>
      <c r="D92" s="66"/>
      <c r="E92" s="66"/>
      <c r="F92" s="66"/>
      <c r="G92" s="67"/>
      <c r="H92" s="67"/>
      <c r="I92" s="68"/>
      <c r="J92" s="67"/>
      <c r="K92" s="67"/>
      <c r="L92" s="588"/>
      <c r="M92" s="67"/>
      <c r="N92" s="66"/>
      <c r="O92" s="66"/>
      <c r="P92" s="66"/>
      <c r="Q92" s="67"/>
      <c r="R92" s="67"/>
      <c r="S92" s="67"/>
      <c r="T92" s="67"/>
      <c r="U92" s="67"/>
      <c r="V92" s="588"/>
      <c r="W92" s="67"/>
      <c r="X92" s="66"/>
      <c r="Y92" s="66"/>
      <c r="Z92" s="66"/>
      <c r="AA92" s="67"/>
      <c r="AB92" s="67"/>
      <c r="AC92" s="67"/>
      <c r="AD92" s="67"/>
      <c r="AE92" s="588"/>
      <c r="AF92" s="67"/>
      <c r="AG92" s="66"/>
      <c r="AH92" s="66"/>
      <c r="AI92" s="66"/>
      <c r="AJ92" s="67"/>
      <c r="AK92" s="67"/>
      <c r="AL92" s="67"/>
      <c r="AM92" s="736"/>
      <c r="AN92" s="777"/>
      <c r="AO92" s="123"/>
    </row>
    <row r="93" spans="1:41" ht="21" x14ac:dyDescent="0.25">
      <c r="B93" s="107"/>
      <c r="C93" s="70"/>
      <c r="D93" s="71"/>
      <c r="E93" s="72"/>
      <c r="F93" s="73"/>
      <c r="G93" s="72"/>
      <c r="H93" s="73"/>
      <c r="I93" s="73"/>
      <c r="J93" s="73"/>
      <c r="K93" s="74"/>
      <c r="L93" s="584"/>
      <c r="M93" s="75" t="s">
        <v>42</v>
      </c>
      <c r="N93" s="76">
        <f>D106</f>
        <v>12000</v>
      </c>
      <c r="O93" s="76">
        <f>E106</f>
        <v>20</v>
      </c>
      <c r="P93" s="76">
        <f>F106</f>
        <v>12000</v>
      </c>
      <c r="Q93" s="72"/>
      <c r="R93" s="73"/>
      <c r="S93" s="73"/>
      <c r="T93" s="73"/>
      <c r="U93" s="74"/>
      <c r="V93" s="584"/>
      <c r="W93" s="75" t="s">
        <v>42</v>
      </c>
      <c r="X93" s="76">
        <f>N106</f>
        <v>24000</v>
      </c>
      <c r="Y93" s="76">
        <f>O106</f>
        <v>60</v>
      </c>
      <c r="Z93" s="76">
        <f>P106</f>
        <v>24000</v>
      </c>
      <c r="AA93" s="72"/>
      <c r="AB93" s="73"/>
      <c r="AC93" s="73"/>
      <c r="AD93" s="73"/>
      <c r="AE93" s="584"/>
      <c r="AF93" s="75" t="s">
        <v>42</v>
      </c>
      <c r="AG93" s="76">
        <f>X106</f>
        <v>35500</v>
      </c>
      <c r="AH93" s="76">
        <f>Y106</f>
        <v>60</v>
      </c>
      <c r="AI93" s="76">
        <f>Z106</f>
        <v>35500</v>
      </c>
      <c r="AJ93" s="72"/>
      <c r="AK93" s="73"/>
      <c r="AL93" s="73"/>
      <c r="AM93" s="75"/>
      <c r="AN93" s="776" t="s">
        <v>221</v>
      </c>
      <c r="AO93" s="183" t="s">
        <v>36</v>
      </c>
    </row>
    <row r="94" spans="1:41" x14ac:dyDescent="0.25">
      <c r="A94" s="97" t="s">
        <v>207</v>
      </c>
      <c r="B94" s="105">
        <v>103</v>
      </c>
      <c r="C94" s="77" t="s">
        <v>19</v>
      </c>
      <c r="D94" s="78">
        <v>1000</v>
      </c>
      <c r="E94" s="78">
        <v>0</v>
      </c>
      <c r="F94" s="78">
        <v>1000</v>
      </c>
      <c r="G94" s="79" t="s">
        <v>38</v>
      </c>
      <c r="H94" s="79">
        <v>35</v>
      </c>
      <c r="I94" s="80">
        <v>43853</v>
      </c>
      <c r="J94" s="79"/>
      <c r="K94" s="81"/>
      <c r="L94" s="589"/>
      <c r="M94" s="77" t="s">
        <v>19</v>
      </c>
      <c r="N94" s="78">
        <v>1000</v>
      </c>
      <c r="O94" s="78">
        <v>0</v>
      </c>
      <c r="P94" s="78">
        <v>3000</v>
      </c>
      <c r="Q94" s="79" t="s">
        <v>38</v>
      </c>
      <c r="R94" s="79">
        <v>790</v>
      </c>
      <c r="S94" s="80">
        <v>44226</v>
      </c>
      <c r="T94" s="79"/>
      <c r="U94" s="81"/>
      <c r="V94" s="589"/>
      <c r="W94" s="77" t="s">
        <v>19</v>
      </c>
      <c r="X94" s="78">
        <v>1000</v>
      </c>
      <c r="Y94" s="78">
        <v>0</v>
      </c>
      <c r="Z94" s="78">
        <v>11500</v>
      </c>
      <c r="AA94" s="79" t="s">
        <v>47</v>
      </c>
      <c r="AB94" s="79">
        <v>1838</v>
      </c>
      <c r="AC94" s="80">
        <v>44572</v>
      </c>
      <c r="AD94" s="651"/>
      <c r="AE94" s="589"/>
      <c r="AF94" s="77" t="s">
        <v>19</v>
      </c>
      <c r="AG94" s="78">
        <v>1000</v>
      </c>
      <c r="AH94" s="78"/>
      <c r="AI94" s="78">
        <v>3000</v>
      </c>
      <c r="AJ94" s="79" t="s">
        <v>47</v>
      </c>
      <c r="AK94" s="79">
        <v>3253</v>
      </c>
      <c r="AL94" s="80">
        <v>44931</v>
      </c>
      <c r="AM94" s="737"/>
      <c r="AN94" s="177">
        <f>AG106+AH106-AI106</f>
        <v>60</v>
      </c>
      <c r="AO94" s="178" t="s">
        <v>979</v>
      </c>
    </row>
    <row r="95" spans="1:41" ht="21" customHeight="1" x14ac:dyDescent="0.25">
      <c r="A95" s="82"/>
      <c r="B95" s="904" t="s">
        <v>177</v>
      </c>
      <c r="C95" s="77" t="s">
        <v>20</v>
      </c>
      <c r="D95" s="78">
        <v>1000</v>
      </c>
      <c r="E95" s="78">
        <v>0</v>
      </c>
      <c r="F95" s="78">
        <v>2000</v>
      </c>
      <c r="G95" s="79" t="s">
        <v>38</v>
      </c>
      <c r="H95" s="79">
        <v>81</v>
      </c>
      <c r="I95" s="80">
        <v>43872</v>
      </c>
      <c r="J95" s="79"/>
      <c r="K95" s="81"/>
      <c r="L95" s="589"/>
      <c r="M95" s="77" t="s">
        <v>20</v>
      </c>
      <c r="N95" s="78">
        <v>1000</v>
      </c>
      <c r="O95" s="78">
        <v>0</v>
      </c>
      <c r="P95" s="78">
        <v>0</v>
      </c>
      <c r="Q95" s="79" t="s">
        <v>38</v>
      </c>
      <c r="R95" s="79" t="s">
        <v>38</v>
      </c>
      <c r="S95" s="80" t="s">
        <v>38</v>
      </c>
      <c r="T95" s="79"/>
      <c r="U95" s="81"/>
      <c r="V95" s="589"/>
      <c r="W95" s="77" t="s">
        <v>20</v>
      </c>
      <c r="X95" s="78">
        <v>1000</v>
      </c>
      <c r="Y95" s="78">
        <v>0</v>
      </c>
      <c r="Z95" s="78">
        <v>0</v>
      </c>
      <c r="AA95" s="79" t="s">
        <v>38</v>
      </c>
      <c r="AB95" s="79" t="s">
        <v>38</v>
      </c>
      <c r="AC95" s="80" t="s">
        <v>38</v>
      </c>
      <c r="AD95" s="558"/>
      <c r="AE95" s="589"/>
      <c r="AF95" s="77" t="s">
        <v>20</v>
      </c>
      <c r="AG95" s="78">
        <v>1000</v>
      </c>
      <c r="AH95" s="78"/>
      <c r="AI95" s="78"/>
      <c r="AJ95" s="79"/>
      <c r="AK95" s="79"/>
      <c r="AL95" s="80"/>
      <c r="AM95" s="738"/>
      <c r="AN95" s="180"/>
      <c r="AO95" s="179"/>
    </row>
    <row r="96" spans="1:41" x14ac:dyDescent="0.25">
      <c r="A96" s="82"/>
      <c r="B96" s="904"/>
      <c r="C96" s="77" t="s">
        <v>21</v>
      </c>
      <c r="D96" s="78">
        <v>1000</v>
      </c>
      <c r="E96" s="78">
        <v>0</v>
      </c>
      <c r="F96" s="78">
        <v>0</v>
      </c>
      <c r="G96" s="79" t="s">
        <v>38</v>
      </c>
      <c r="H96" s="79" t="s">
        <v>38</v>
      </c>
      <c r="I96" s="80" t="s">
        <v>38</v>
      </c>
      <c r="J96" s="79"/>
      <c r="K96" s="81"/>
      <c r="L96" s="589"/>
      <c r="M96" s="77" t="s">
        <v>21</v>
      </c>
      <c r="N96" s="78">
        <v>1000</v>
      </c>
      <c r="O96" s="78">
        <v>0</v>
      </c>
      <c r="P96" s="78">
        <v>0</v>
      </c>
      <c r="Q96" s="79" t="s">
        <v>38</v>
      </c>
      <c r="R96" s="79" t="s">
        <v>38</v>
      </c>
      <c r="S96" s="80" t="s">
        <v>38</v>
      </c>
      <c r="T96" s="79"/>
      <c r="U96" s="81"/>
      <c r="V96" s="589"/>
      <c r="W96" s="77" t="s">
        <v>21</v>
      </c>
      <c r="X96" s="78">
        <v>1000</v>
      </c>
      <c r="Y96" s="78">
        <v>0</v>
      </c>
      <c r="Z96" s="78">
        <v>0</v>
      </c>
      <c r="AA96" s="79" t="s">
        <v>38</v>
      </c>
      <c r="AB96" s="79" t="s">
        <v>38</v>
      </c>
      <c r="AC96" s="80" t="s">
        <v>38</v>
      </c>
      <c r="AD96" s="558"/>
      <c r="AE96" s="589"/>
      <c r="AF96" s="77" t="s">
        <v>21</v>
      </c>
      <c r="AG96" s="78">
        <v>1000</v>
      </c>
      <c r="AH96" s="78"/>
      <c r="AI96" s="78"/>
      <c r="AJ96" s="79"/>
      <c r="AK96" s="79"/>
      <c r="AL96" s="80"/>
      <c r="AM96" s="738"/>
      <c r="AN96" s="180"/>
      <c r="AO96" s="179" t="s">
        <v>846</v>
      </c>
    </row>
    <row r="97" spans="1:41" x14ac:dyDescent="0.25">
      <c r="A97" s="82"/>
      <c r="B97" s="904"/>
      <c r="C97" s="77" t="s">
        <v>22</v>
      </c>
      <c r="D97" s="78">
        <v>1000</v>
      </c>
      <c r="E97" s="78">
        <v>0</v>
      </c>
      <c r="F97" s="78">
        <v>2000</v>
      </c>
      <c r="G97" s="79" t="s">
        <v>38</v>
      </c>
      <c r="H97" s="79">
        <v>202</v>
      </c>
      <c r="I97" s="80">
        <v>43942</v>
      </c>
      <c r="J97" s="79"/>
      <c r="K97" s="81"/>
      <c r="L97" s="585"/>
      <c r="M97" s="77" t="s">
        <v>22</v>
      </c>
      <c r="N97" s="78">
        <v>1000</v>
      </c>
      <c r="O97" s="78">
        <f>O98+10</f>
        <v>20</v>
      </c>
      <c r="P97" s="78">
        <v>0</v>
      </c>
      <c r="Q97" s="79" t="s">
        <v>38</v>
      </c>
      <c r="R97" s="79" t="s">
        <v>38</v>
      </c>
      <c r="S97" s="80" t="s">
        <v>38</v>
      </c>
      <c r="T97" s="79"/>
      <c r="U97" s="81"/>
      <c r="V97" s="585"/>
      <c r="W97" s="77" t="s">
        <v>22</v>
      </c>
      <c r="X97" s="78">
        <v>1000</v>
      </c>
      <c r="Y97" s="78">
        <v>0</v>
      </c>
      <c r="Z97" s="78">
        <v>0</v>
      </c>
      <c r="AA97" s="79" t="s">
        <v>38</v>
      </c>
      <c r="AB97" s="79" t="s">
        <v>38</v>
      </c>
      <c r="AC97" s="80" t="s">
        <v>38</v>
      </c>
      <c r="AD97" s="558"/>
      <c r="AE97" s="585"/>
      <c r="AF97" s="77" t="s">
        <v>22</v>
      </c>
      <c r="AG97" s="78">
        <v>1000</v>
      </c>
      <c r="AH97" s="78"/>
      <c r="AI97" s="78">
        <v>2000</v>
      </c>
      <c r="AJ97" s="79" t="s">
        <v>47</v>
      </c>
      <c r="AK97" s="79">
        <v>3619</v>
      </c>
      <c r="AL97" s="80">
        <v>45024</v>
      </c>
      <c r="AM97" s="738"/>
      <c r="AN97" s="180"/>
      <c r="AO97" s="179"/>
    </row>
    <row r="98" spans="1:41" x14ac:dyDescent="0.25">
      <c r="A98" s="82"/>
      <c r="B98" s="904"/>
      <c r="C98" s="77" t="s">
        <v>23</v>
      </c>
      <c r="D98" s="78">
        <v>1000</v>
      </c>
      <c r="E98" s="78">
        <v>0</v>
      </c>
      <c r="F98" s="78">
        <v>0</v>
      </c>
      <c r="G98" s="79" t="s">
        <v>38</v>
      </c>
      <c r="H98" s="79" t="s">
        <v>38</v>
      </c>
      <c r="I98" s="80" t="s">
        <v>38</v>
      </c>
      <c r="J98" s="79"/>
      <c r="K98" s="81"/>
      <c r="L98" s="589"/>
      <c r="M98" s="77" t="s">
        <v>23</v>
      </c>
      <c r="N98" s="78">
        <v>1000</v>
      </c>
      <c r="O98" s="78">
        <f>O99+10</f>
        <v>10</v>
      </c>
      <c r="P98" s="78">
        <v>0</v>
      </c>
      <c r="Q98" s="79" t="s">
        <v>38</v>
      </c>
      <c r="R98" s="79" t="s">
        <v>38</v>
      </c>
      <c r="S98" s="80" t="s">
        <v>38</v>
      </c>
      <c r="T98" s="79"/>
      <c r="U98" s="81"/>
      <c r="V98" s="589"/>
      <c r="W98" s="77" t="s">
        <v>23</v>
      </c>
      <c r="X98" s="78">
        <v>1000</v>
      </c>
      <c r="Y98" s="78">
        <v>0</v>
      </c>
      <c r="Z98" s="78">
        <v>0</v>
      </c>
      <c r="AA98" s="79" t="s">
        <v>38</v>
      </c>
      <c r="AB98" s="79" t="s">
        <v>38</v>
      </c>
      <c r="AC98" s="80" t="s">
        <v>38</v>
      </c>
      <c r="AD98" s="558"/>
      <c r="AE98" s="589"/>
      <c r="AF98" s="77" t="s">
        <v>23</v>
      </c>
      <c r="AG98" s="78">
        <v>1000</v>
      </c>
      <c r="AH98" s="78"/>
      <c r="AI98" s="78"/>
      <c r="AJ98" s="79"/>
      <c r="AK98" s="79"/>
      <c r="AL98" s="80"/>
      <c r="AM98" s="738"/>
      <c r="AN98" s="180"/>
      <c r="AO98" s="179"/>
    </row>
    <row r="99" spans="1:41" x14ac:dyDescent="0.25">
      <c r="A99" s="82"/>
      <c r="B99" s="904"/>
      <c r="C99" s="77" t="s">
        <v>24</v>
      </c>
      <c r="D99" s="78">
        <v>1000</v>
      </c>
      <c r="E99" s="78">
        <v>0</v>
      </c>
      <c r="F99" s="78">
        <v>2000</v>
      </c>
      <c r="G99" s="79" t="s">
        <v>38</v>
      </c>
      <c r="H99" s="79">
        <v>295</v>
      </c>
      <c r="I99" s="80">
        <v>43995</v>
      </c>
      <c r="J99" s="79"/>
      <c r="K99" s="81"/>
      <c r="L99" s="589"/>
      <c r="M99" s="77" t="s">
        <v>24</v>
      </c>
      <c r="N99" s="78">
        <v>1000</v>
      </c>
      <c r="O99" s="78">
        <v>0</v>
      </c>
      <c r="P99" s="78">
        <v>4000</v>
      </c>
      <c r="Q99" s="79" t="s">
        <v>38</v>
      </c>
      <c r="R99" s="79">
        <v>1069</v>
      </c>
      <c r="S99" s="80">
        <v>44363</v>
      </c>
      <c r="T99" s="79"/>
      <c r="U99" s="81"/>
      <c r="V99" s="589"/>
      <c r="W99" s="77" t="s">
        <v>24</v>
      </c>
      <c r="X99" s="78">
        <v>1000</v>
      </c>
      <c r="Y99" s="78">
        <v>0</v>
      </c>
      <c r="Z99" s="78">
        <v>0</v>
      </c>
      <c r="AA99" s="79" t="s">
        <v>38</v>
      </c>
      <c r="AB99" s="79" t="s">
        <v>38</v>
      </c>
      <c r="AC99" s="80" t="s">
        <v>38</v>
      </c>
      <c r="AD99" s="558"/>
      <c r="AE99" s="589"/>
      <c r="AF99" s="77" t="s">
        <v>24</v>
      </c>
      <c r="AG99" s="78">
        <v>1000</v>
      </c>
      <c r="AH99" s="78"/>
      <c r="AI99" s="78">
        <v>1000</v>
      </c>
      <c r="AJ99" s="79" t="s">
        <v>47</v>
      </c>
      <c r="AK99" s="79">
        <v>3640</v>
      </c>
      <c r="AL99" s="80">
        <v>45030</v>
      </c>
      <c r="AM99" s="738"/>
      <c r="AN99" s="180"/>
      <c r="AO99" s="179"/>
    </row>
    <row r="100" spans="1:41" x14ac:dyDescent="0.25">
      <c r="A100" s="82"/>
      <c r="B100" s="904"/>
      <c r="C100" s="77" t="s">
        <v>25</v>
      </c>
      <c r="D100" s="135">
        <v>1000</v>
      </c>
      <c r="E100" s="135">
        <v>0</v>
      </c>
      <c r="F100" s="135">
        <v>0</v>
      </c>
      <c r="G100" s="136" t="s">
        <v>38</v>
      </c>
      <c r="H100" s="136" t="s">
        <v>38</v>
      </c>
      <c r="I100" s="137" t="s">
        <v>38</v>
      </c>
      <c r="J100" s="136"/>
      <c r="K100" s="138"/>
      <c r="L100" s="589"/>
      <c r="M100" s="77" t="s">
        <v>25</v>
      </c>
      <c r="N100" s="78">
        <v>1000</v>
      </c>
      <c r="O100" s="78">
        <v>0</v>
      </c>
      <c r="P100" s="78">
        <v>0</v>
      </c>
      <c r="Q100" s="79" t="s">
        <v>38</v>
      </c>
      <c r="R100" s="79" t="s">
        <v>38</v>
      </c>
      <c r="S100" s="80" t="s">
        <v>38</v>
      </c>
      <c r="T100" s="79"/>
      <c r="U100" s="81"/>
      <c r="V100" s="589"/>
      <c r="W100" s="77" t="s">
        <v>25</v>
      </c>
      <c r="X100" s="78">
        <v>1000</v>
      </c>
      <c r="Y100" s="78">
        <v>0</v>
      </c>
      <c r="Z100" s="78">
        <v>0</v>
      </c>
      <c r="AA100" s="79" t="s">
        <v>38</v>
      </c>
      <c r="AB100" s="79" t="s">
        <v>38</v>
      </c>
      <c r="AC100" s="80" t="s">
        <v>38</v>
      </c>
      <c r="AD100" s="558"/>
      <c r="AE100" s="589"/>
      <c r="AF100" s="77" t="s">
        <v>25</v>
      </c>
      <c r="AG100" s="78">
        <v>1000</v>
      </c>
      <c r="AH100" s="78"/>
      <c r="AI100" s="78">
        <v>3000</v>
      </c>
      <c r="AJ100" s="79" t="s">
        <v>47</v>
      </c>
      <c r="AK100" s="79">
        <v>3941</v>
      </c>
      <c r="AL100" s="80">
        <v>45114</v>
      </c>
      <c r="AM100" s="738"/>
      <c r="AN100" s="180"/>
      <c r="AO100" s="179"/>
    </row>
    <row r="101" spans="1:41" x14ac:dyDescent="0.25">
      <c r="A101" s="82"/>
      <c r="B101" s="904"/>
      <c r="C101" s="77" t="s">
        <v>26</v>
      </c>
      <c r="D101" s="78">
        <v>1000</v>
      </c>
      <c r="E101" s="78">
        <v>0</v>
      </c>
      <c r="F101" s="78">
        <v>1000</v>
      </c>
      <c r="G101" s="79" t="s">
        <v>38</v>
      </c>
      <c r="H101" s="79">
        <v>434</v>
      </c>
      <c r="I101" s="80">
        <v>44074</v>
      </c>
      <c r="J101" s="79"/>
      <c r="K101" s="81"/>
      <c r="L101" s="585"/>
      <c r="M101" s="77" t="s">
        <v>26</v>
      </c>
      <c r="N101" s="78">
        <v>1000</v>
      </c>
      <c r="O101" s="78">
        <v>10</v>
      </c>
      <c r="P101" s="78">
        <v>0</v>
      </c>
      <c r="Q101" s="79" t="s">
        <v>38</v>
      </c>
      <c r="R101" s="79" t="s">
        <v>38</v>
      </c>
      <c r="S101" s="80" t="s">
        <v>38</v>
      </c>
      <c r="T101" s="79"/>
      <c r="U101" s="81"/>
      <c r="V101" s="585"/>
      <c r="W101" s="77" t="s">
        <v>26</v>
      </c>
      <c r="X101" s="78">
        <v>1000</v>
      </c>
      <c r="Y101" s="78">
        <v>0</v>
      </c>
      <c r="Z101" s="78">
        <v>0</v>
      </c>
      <c r="AA101" s="79" t="s">
        <v>38</v>
      </c>
      <c r="AB101" s="79" t="s">
        <v>38</v>
      </c>
      <c r="AC101" s="80" t="s">
        <v>38</v>
      </c>
      <c r="AD101" s="558"/>
      <c r="AE101" s="585"/>
      <c r="AF101" s="77" t="s">
        <v>26</v>
      </c>
      <c r="AG101" s="78">
        <v>1000</v>
      </c>
      <c r="AH101" s="78"/>
      <c r="AI101" s="78"/>
      <c r="AJ101" s="79"/>
      <c r="AK101" s="79"/>
      <c r="AL101" s="80"/>
      <c r="AM101" s="738"/>
      <c r="AN101" s="180"/>
      <c r="AO101" s="179"/>
    </row>
    <row r="102" spans="1:41" x14ac:dyDescent="0.25">
      <c r="A102" s="82"/>
      <c r="B102" s="904"/>
      <c r="C102" s="77" t="s">
        <v>27</v>
      </c>
      <c r="D102" s="78">
        <v>1000</v>
      </c>
      <c r="E102" s="78">
        <v>10</v>
      </c>
      <c r="F102" s="78">
        <v>0</v>
      </c>
      <c r="G102" s="79" t="s">
        <v>38</v>
      </c>
      <c r="H102" s="79" t="s">
        <v>38</v>
      </c>
      <c r="I102" s="80" t="s">
        <v>38</v>
      </c>
      <c r="J102" s="79"/>
      <c r="K102" s="81"/>
      <c r="L102" s="589"/>
      <c r="M102" s="77" t="s">
        <v>27</v>
      </c>
      <c r="N102" s="78">
        <v>1000</v>
      </c>
      <c r="O102" s="78">
        <v>0</v>
      </c>
      <c r="P102" s="78">
        <v>3000</v>
      </c>
      <c r="Q102" s="79" t="s">
        <v>38</v>
      </c>
      <c r="R102" s="79">
        <v>1293</v>
      </c>
      <c r="S102" s="80">
        <v>44451</v>
      </c>
      <c r="T102" s="79"/>
      <c r="U102" s="81"/>
      <c r="V102" s="589"/>
      <c r="W102" s="77" t="s">
        <v>27</v>
      </c>
      <c r="X102" s="78">
        <v>1000</v>
      </c>
      <c r="Y102" s="78">
        <v>0</v>
      </c>
      <c r="Z102" s="78">
        <v>0</v>
      </c>
      <c r="AA102" s="79" t="s">
        <v>38</v>
      </c>
      <c r="AB102" s="79" t="s">
        <v>38</v>
      </c>
      <c r="AC102" s="80" t="s">
        <v>38</v>
      </c>
      <c r="AD102" s="558"/>
      <c r="AE102" s="589"/>
      <c r="AF102" s="77" t="s">
        <v>27</v>
      </c>
      <c r="AG102" s="78">
        <v>1000</v>
      </c>
      <c r="AH102" s="78"/>
      <c r="AI102" s="78"/>
      <c r="AJ102" s="79"/>
      <c r="AK102" s="79"/>
      <c r="AL102" s="80"/>
      <c r="AM102" s="738"/>
      <c r="AN102" s="180"/>
      <c r="AO102" s="179"/>
    </row>
    <row r="103" spans="1:41" x14ac:dyDescent="0.25">
      <c r="A103" s="82"/>
      <c r="B103" s="904"/>
      <c r="C103" s="77" t="s">
        <v>28</v>
      </c>
      <c r="D103" s="78">
        <v>1000</v>
      </c>
      <c r="E103" s="78">
        <v>0</v>
      </c>
      <c r="F103" s="78">
        <v>2000</v>
      </c>
      <c r="G103" s="79" t="s">
        <v>38</v>
      </c>
      <c r="H103" s="79">
        <v>537</v>
      </c>
      <c r="I103" s="80">
        <v>44114</v>
      </c>
      <c r="J103" s="79"/>
      <c r="K103" s="81"/>
      <c r="L103" s="585"/>
      <c r="M103" s="77" t="s">
        <v>28</v>
      </c>
      <c r="N103" s="78">
        <v>1000</v>
      </c>
      <c r="O103" s="78">
        <v>0</v>
      </c>
      <c r="P103" s="78">
        <v>0</v>
      </c>
      <c r="Q103" s="79" t="s">
        <v>38</v>
      </c>
      <c r="R103" s="79" t="s">
        <v>38</v>
      </c>
      <c r="S103" s="80" t="s">
        <v>38</v>
      </c>
      <c r="T103" s="79"/>
      <c r="U103" s="81"/>
      <c r="V103" s="585"/>
      <c r="W103" s="77" t="s">
        <v>28</v>
      </c>
      <c r="X103" s="78">
        <v>1000</v>
      </c>
      <c r="Y103" s="78">
        <v>0</v>
      </c>
      <c r="Z103" s="78">
        <v>0</v>
      </c>
      <c r="AA103" s="79" t="s">
        <v>38</v>
      </c>
      <c r="AB103" s="79" t="s">
        <v>38</v>
      </c>
      <c r="AC103" s="80" t="s">
        <v>38</v>
      </c>
      <c r="AD103" s="558"/>
      <c r="AE103" s="585"/>
      <c r="AF103" s="77" t="s">
        <v>28</v>
      </c>
      <c r="AG103" s="78"/>
      <c r="AH103" s="78"/>
      <c r="AI103" s="78"/>
      <c r="AJ103" s="79"/>
      <c r="AK103" s="79"/>
      <c r="AL103" s="80"/>
      <c r="AM103" s="738"/>
      <c r="AN103" s="180"/>
      <c r="AO103" s="179"/>
    </row>
    <row r="104" spans="1:41" x14ac:dyDescent="0.25">
      <c r="A104" s="82"/>
      <c r="B104" s="904"/>
      <c r="C104" s="77" t="s">
        <v>29</v>
      </c>
      <c r="D104" s="78">
        <v>1000</v>
      </c>
      <c r="E104" s="78">
        <v>10</v>
      </c>
      <c r="F104" s="78">
        <v>0</v>
      </c>
      <c r="G104" s="79" t="s">
        <v>38</v>
      </c>
      <c r="H104" s="79" t="s">
        <v>38</v>
      </c>
      <c r="I104" s="80" t="s">
        <v>38</v>
      </c>
      <c r="J104" s="79"/>
      <c r="K104" s="81"/>
      <c r="L104" s="585"/>
      <c r="M104" s="77" t="s">
        <v>29</v>
      </c>
      <c r="N104" s="78">
        <v>1000</v>
      </c>
      <c r="O104" s="78">
        <v>0</v>
      </c>
      <c r="P104" s="78">
        <v>2000</v>
      </c>
      <c r="Q104" s="79" t="s">
        <v>38</v>
      </c>
      <c r="R104" s="79">
        <v>1510</v>
      </c>
      <c r="S104" s="80">
        <v>44510</v>
      </c>
      <c r="T104" s="79"/>
      <c r="U104" s="81"/>
      <c r="V104" s="585"/>
      <c r="W104" s="77" t="s">
        <v>29</v>
      </c>
      <c r="X104" s="78">
        <v>1000</v>
      </c>
      <c r="Y104" s="78">
        <v>0</v>
      </c>
      <c r="Z104" s="78">
        <v>0</v>
      </c>
      <c r="AA104" s="79" t="s">
        <v>38</v>
      </c>
      <c r="AB104" s="79" t="s">
        <v>38</v>
      </c>
      <c r="AC104" s="80" t="s">
        <v>38</v>
      </c>
      <c r="AD104" s="558"/>
      <c r="AE104" s="585"/>
      <c r="AF104" s="77" t="s">
        <v>29</v>
      </c>
      <c r="AG104" s="78"/>
      <c r="AH104" s="78"/>
      <c r="AI104" s="78"/>
      <c r="AJ104" s="79"/>
      <c r="AK104" s="79"/>
      <c r="AL104" s="80"/>
      <c r="AM104" s="738"/>
      <c r="AN104" s="180"/>
      <c r="AO104" s="179"/>
    </row>
    <row r="105" spans="1:41" x14ac:dyDescent="0.25">
      <c r="A105" s="82"/>
      <c r="B105" s="904"/>
      <c r="C105" s="83" t="s">
        <v>30</v>
      </c>
      <c r="D105" s="84">
        <v>1000</v>
      </c>
      <c r="E105" s="78">
        <v>0</v>
      </c>
      <c r="F105" s="78">
        <v>2000</v>
      </c>
      <c r="G105" s="79" t="s">
        <v>38</v>
      </c>
      <c r="H105" s="79">
        <v>660</v>
      </c>
      <c r="I105" s="80">
        <v>44180</v>
      </c>
      <c r="J105" s="85"/>
      <c r="K105" s="86"/>
      <c r="L105" s="586"/>
      <c r="M105" s="83" t="s">
        <v>30</v>
      </c>
      <c r="N105" s="84">
        <v>1000</v>
      </c>
      <c r="O105" s="78">
        <v>0</v>
      </c>
      <c r="P105" s="78">
        <v>0</v>
      </c>
      <c r="Q105" s="79" t="s">
        <v>38</v>
      </c>
      <c r="R105" s="79" t="s">
        <v>38</v>
      </c>
      <c r="S105" s="80" t="s">
        <v>38</v>
      </c>
      <c r="T105" s="79"/>
      <c r="U105" s="81"/>
      <c r="V105" s="586"/>
      <c r="W105" s="83" t="s">
        <v>30</v>
      </c>
      <c r="X105" s="48">
        <v>500</v>
      </c>
      <c r="Y105" s="78">
        <v>0</v>
      </c>
      <c r="Z105" s="78">
        <v>0</v>
      </c>
      <c r="AA105" s="79" t="s">
        <v>38</v>
      </c>
      <c r="AB105" s="79" t="s">
        <v>38</v>
      </c>
      <c r="AC105" s="80" t="s">
        <v>38</v>
      </c>
      <c r="AD105" s="558"/>
      <c r="AE105" s="586"/>
      <c r="AF105" s="83" t="s">
        <v>30</v>
      </c>
      <c r="AG105" s="48"/>
      <c r="AH105" s="78"/>
      <c r="AI105" s="78"/>
      <c r="AJ105" s="79"/>
      <c r="AK105" s="79"/>
      <c r="AL105" s="80"/>
      <c r="AM105" s="738"/>
      <c r="AN105" s="181"/>
      <c r="AO105" s="182"/>
    </row>
    <row r="106" spans="1:41" ht="21" x14ac:dyDescent="0.25">
      <c r="A106" s="88"/>
      <c r="B106" s="905"/>
      <c r="C106" s="89"/>
      <c r="D106" s="90">
        <f>SUM(D94:D105)</f>
        <v>12000</v>
      </c>
      <c r="E106" s="90">
        <f>SUM(E94:E105)</f>
        <v>20</v>
      </c>
      <c r="F106" s="90">
        <f>SUM(F94:F105)</f>
        <v>12000</v>
      </c>
      <c r="G106" s="91"/>
      <c r="H106" s="91"/>
      <c r="I106" s="92"/>
      <c r="J106" s="91"/>
      <c r="K106" s="93"/>
      <c r="L106" s="587"/>
      <c r="M106" s="89"/>
      <c r="N106" s="90">
        <f>SUM(N93:N105)</f>
        <v>24000</v>
      </c>
      <c r="O106" s="90">
        <f>SUM(O93:O105)</f>
        <v>60</v>
      </c>
      <c r="P106" s="90">
        <f>SUM(P93:P105)</f>
        <v>24000</v>
      </c>
      <c r="Q106" s="91"/>
      <c r="R106" s="91"/>
      <c r="S106" s="91"/>
      <c r="T106" s="91"/>
      <c r="U106" s="93"/>
      <c r="V106" s="587"/>
      <c r="W106" s="89"/>
      <c r="X106" s="90">
        <f>SUM(X93:X105)</f>
        <v>35500</v>
      </c>
      <c r="Y106" s="90">
        <f>SUM(Y93:Y105)</f>
        <v>60</v>
      </c>
      <c r="Z106" s="90">
        <f>SUM(Z93:Z105)</f>
        <v>35500</v>
      </c>
      <c r="AA106" s="91"/>
      <c r="AB106" s="91"/>
      <c r="AC106" s="91"/>
      <c r="AD106" s="91"/>
      <c r="AE106" s="587"/>
      <c r="AF106" s="89"/>
      <c r="AG106" s="90">
        <f>SUM(AG93:AG105)</f>
        <v>44500</v>
      </c>
      <c r="AH106" s="90">
        <f>SUM(AH93:AH105)</f>
        <v>60</v>
      </c>
      <c r="AI106" s="90">
        <f>SUM(AI93:AI105)</f>
        <v>44500</v>
      </c>
      <c r="AJ106" s="91"/>
      <c r="AK106" s="91"/>
      <c r="AL106" s="91"/>
      <c r="AM106" s="739"/>
      <c r="AN106" s="90"/>
      <c r="AO106" s="91"/>
    </row>
    <row r="107" spans="1:41" x14ac:dyDescent="0.25">
      <c r="B107" s="106"/>
      <c r="C107" s="65"/>
      <c r="D107" s="66"/>
      <c r="E107" s="66"/>
      <c r="F107" s="66"/>
      <c r="G107" s="67"/>
      <c r="H107" s="67"/>
      <c r="I107" s="68"/>
      <c r="J107" s="67"/>
      <c r="K107" s="67"/>
      <c r="L107" s="588"/>
      <c r="M107" s="67"/>
      <c r="N107" s="66"/>
      <c r="O107" s="66"/>
      <c r="P107" s="66"/>
      <c r="Q107" s="67"/>
      <c r="R107" s="67"/>
      <c r="S107" s="67"/>
      <c r="T107" s="67"/>
      <c r="U107" s="67"/>
      <c r="V107" s="588"/>
      <c r="W107" s="67"/>
      <c r="X107" s="66"/>
      <c r="Y107" s="66"/>
      <c r="Z107" s="66"/>
      <c r="AA107" s="67"/>
      <c r="AB107" s="67"/>
      <c r="AC107" s="67"/>
      <c r="AD107" s="67"/>
      <c r="AE107" s="588"/>
      <c r="AF107" s="67"/>
      <c r="AG107" s="66"/>
      <c r="AH107" s="66"/>
      <c r="AI107" s="66"/>
      <c r="AJ107" s="67"/>
      <c r="AK107" s="67"/>
      <c r="AL107" s="67"/>
      <c r="AM107" s="736"/>
      <c r="AN107" s="777"/>
      <c r="AO107" s="123"/>
    </row>
    <row r="108" spans="1:41" ht="21" x14ac:dyDescent="0.25">
      <c r="B108" s="107"/>
      <c r="C108" s="70"/>
      <c r="D108" s="71"/>
      <c r="E108" s="72"/>
      <c r="F108" s="73"/>
      <c r="G108" s="72"/>
      <c r="H108" s="73"/>
      <c r="I108" s="73"/>
      <c r="J108" s="73"/>
      <c r="K108" s="74"/>
      <c r="L108" s="584"/>
      <c r="M108" s="75" t="s">
        <v>42</v>
      </c>
      <c r="N108" s="76">
        <f>D121</f>
        <v>12000</v>
      </c>
      <c r="O108" s="76">
        <f>E121</f>
        <v>700</v>
      </c>
      <c r="P108" s="76">
        <f>F121</f>
        <v>8000</v>
      </c>
      <c r="Q108" s="72"/>
      <c r="R108" s="73"/>
      <c r="S108" s="73"/>
      <c r="T108" s="73"/>
      <c r="U108" s="74"/>
      <c r="V108" s="584"/>
      <c r="W108" s="75" t="s">
        <v>42</v>
      </c>
      <c r="X108" s="76">
        <f>N121</f>
        <v>24000</v>
      </c>
      <c r="Y108" s="76">
        <f>O121</f>
        <v>910</v>
      </c>
      <c r="Z108" s="76">
        <f>P121</f>
        <v>24000</v>
      </c>
      <c r="AA108" s="72"/>
      <c r="AB108" s="73"/>
      <c r="AC108" s="73"/>
      <c r="AD108" s="73"/>
      <c r="AE108" s="584"/>
      <c r="AF108" s="75" t="s">
        <v>42</v>
      </c>
      <c r="AG108" s="76">
        <f>X121</f>
        <v>36000</v>
      </c>
      <c r="AH108" s="76">
        <f>Y121</f>
        <v>1040</v>
      </c>
      <c r="AI108" s="76">
        <f>Z121</f>
        <v>33000</v>
      </c>
      <c r="AJ108" s="72"/>
      <c r="AK108" s="73"/>
      <c r="AL108" s="73"/>
      <c r="AM108" s="75"/>
      <c r="AN108" s="776" t="s">
        <v>221</v>
      </c>
      <c r="AO108" s="183" t="s">
        <v>36</v>
      </c>
    </row>
    <row r="109" spans="1:41" x14ac:dyDescent="0.25">
      <c r="A109" s="97" t="s">
        <v>207</v>
      </c>
      <c r="B109" s="105">
        <v>104</v>
      </c>
      <c r="C109" s="77" t="s">
        <v>19</v>
      </c>
      <c r="D109" s="78">
        <v>1000</v>
      </c>
      <c r="E109" s="78">
        <f t="shared" ref="E109:E115" si="7">E110+10</f>
        <v>80</v>
      </c>
      <c r="F109" s="78">
        <v>0</v>
      </c>
      <c r="G109" s="79" t="s">
        <v>38</v>
      </c>
      <c r="H109" s="79" t="s">
        <v>38</v>
      </c>
      <c r="I109" s="80" t="s">
        <v>38</v>
      </c>
      <c r="J109" s="79"/>
      <c r="K109" s="81"/>
      <c r="L109" s="585"/>
      <c r="M109" s="77" t="s">
        <v>19</v>
      </c>
      <c r="N109" s="78">
        <v>1000</v>
      </c>
      <c r="O109" s="78">
        <f>O110+10</f>
        <v>60</v>
      </c>
      <c r="P109" s="78">
        <v>0</v>
      </c>
      <c r="Q109" s="79" t="s">
        <v>38</v>
      </c>
      <c r="R109" s="79" t="s">
        <v>38</v>
      </c>
      <c r="S109" s="80" t="s">
        <v>38</v>
      </c>
      <c r="T109" s="79"/>
      <c r="U109" s="81"/>
      <c r="V109" s="585"/>
      <c r="W109" s="77" t="s">
        <v>19</v>
      </c>
      <c r="X109" s="78">
        <v>1000</v>
      </c>
      <c r="Y109" s="78">
        <v>0</v>
      </c>
      <c r="Z109" s="78">
        <v>3000</v>
      </c>
      <c r="AA109" s="79" t="s">
        <v>38</v>
      </c>
      <c r="AB109" s="79">
        <v>2003</v>
      </c>
      <c r="AC109" s="80">
        <v>44591</v>
      </c>
      <c r="AD109" s="651"/>
      <c r="AE109" s="585"/>
      <c r="AF109" s="77" t="s">
        <v>19</v>
      </c>
      <c r="AG109" s="78">
        <v>1000</v>
      </c>
      <c r="AH109" s="78">
        <v>70</v>
      </c>
      <c r="AI109" s="78"/>
      <c r="AJ109" s="79"/>
      <c r="AK109" s="79"/>
      <c r="AL109" s="80"/>
      <c r="AM109" s="737"/>
      <c r="AN109" s="177">
        <f>AG121+AH121-AI121</f>
        <v>9320</v>
      </c>
      <c r="AO109" s="178" t="s">
        <v>1028</v>
      </c>
    </row>
    <row r="110" spans="1:41" ht="21" customHeight="1" x14ac:dyDescent="0.25">
      <c r="A110" s="82"/>
      <c r="B110" s="908" t="s">
        <v>844</v>
      </c>
      <c r="C110" s="77" t="s">
        <v>20</v>
      </c>
      <c r="D110" s="78">
        <v>1000</v>
      </c>
      <c r="E110" s="78">
        <f t="shared" si="7"/>
        <v>70</v>
      </c>
      <c r="F110" s="78">
        <v>0</v>
      </c>
      <c r="G110" s="79" t="s">
        <v>38</v>
      </c>
      <c r="H110" s="79" t="s">
        <v>38</v>
      </c>
      <c r="I110" s="80" t="s">
        <v>38</v>
      </c>
      <c r="J110" s="79"/>
      <c r="K110" s="81"/>
      <c r="L110" s="585"/>
      <c r="M110" s="77" t="s">
        <v>20</v>
      </c>
      <c r="N110" s="78">
        <v>1000</v>
      </c>
      <c r="O110" s="78">
        <f>O111+10</f>
        <v>50</v>
      </c>
      <c r="P110" s="78">
        <v>0</v>
      </c>
      <c r="Q110" s="79" t="s">
        <v>38</v>
      </c>
      <c r="R110" s="79" t="s">
        <v>38</v>
      </c>
      <c r="S110" s="80" t="s">
        <v>38</v>
      </c>
      <c r="T110" s="79"/>
      <c r="U110" s="81"/>
      <c r="V110" s="585"/>
      <c r="W110" s="77" t="s">
        <v>20</v>
      </c>
      <c r="X110" s="78">
        <v>1000</v>
      </c>
      <c r="Y110" s="78">
        <v>0</v>
      </c>
      <c r="Z110" s="78">
        <v>0</v>
      </c>
      <c r="AA110" s="79" t="s">
        <v>38</v>
      </c>
      <c r="AB110" s="79" t="s">
        <v>38</v>
      </c>
      <c r="AC110" s="80" t="s">
        <v>38</v>
      </c>
      <c r="AD110" s="558"/>
      <c r="AE110" s="585"/>
      <c r="AF110" s="77" t="s">
        <v>20</v>
      </c>
      <c r="AG110" s="78">
        <v>1000</v>
      </c>
      <c r="AH110" s="78">
        <v>60</v>
      </c>
      <c r="AI110" s="78"/>
      <c r="AJ110" s="79"/>
      <c r="AK110" s="79"/>
      <c r="AL110" s="80"/>
      <c r="AM110" s="738"/>
      <c r="AN110" s="180"/>
      <c r="AO110" s="179"/>
    </row>
    <row r="111" spans="1:41" x14ac:dyDescent="0.25">
      <c r="A111" s="82"/>
      <c r="B111" s="904"/>
      <c r="C111" s="77" t="s">
        <v>21</v>
      </c>
      <c r="D111" s="78">
        <v>1000</v>
      </c>
      <c r="E111" s="78">
        <f t="shared" si="7"/>
        <v>60</v>
      </c>
      <c r="F111" s="78">
        <v>0</v>
      </c>
      <c r="G111" s="79" t="s">
        <v>38</v>
      </c>
      <c r="H111" s="79" t="s">
        <v>38</v>
      </c>
      <c r="I111" s="80" t="s">
        <v>38</v>
      </c>
      <c r="J111" s="79"/>
      <c r="K111" s="81"/>
      <c r="L111" s="585"/>
      <c r="M111" s="77" t="s">
        <v>21</v>
      </c>
      <c r="N111" s="78">
        <v>1000</v>
      </c>
      <c r="O111" s="78">
        <f>O112+10</f>
        <v>40</v>
      </c>
      <c r="P111" s="78">
        <v>0</v>
      </c>
      <c r="Q111" s="79" t="s">
        <v>38</v>
      </c>
      <c r="R111" s="79" t="s">
        <v>38</v>
      </c>
      <c r="S111" s="80" t="s">
        <v>38</v>
      </c>
      <c r="T111" s="79"/>
      <c r="U111" s="81"/>
      <c r="V111" s="585"/>
      <c r="W111" s="77" t="s">
        <v>21</v>
      </c>
      <c r="X111" s="78">
        <v>1000</v>
      </c>
      <c r="Y111" s="78">
        <v>0</v>
      </c>
      <c r="Z111" s="78">
        <v>0</v>
      </c>
      <c r="AA111" s="79" t="s">
        <v>38</v>
      </c>
      <c r="AB111" s="79" t="s">
        <v>38</v>
      </c>
      <c r="AC111" s="80" t="s">
        <v>38</v>
      </c>
      <c r="AD111" s="558"/>
      <c r="AE111" s="585"/>
      <c r="AF111" s="77" t="s">
        <v>21</v>
      </c>
      <c r="AG111" s="78">
        <v>1000</v>
      </c>
      <c r="AH111" s="78">
        <v>50</v>
      </c>
      <c r="AI111" s="78">
        <v>3000</v>
      </c>
      <c r="AJ111" s="79" t="s">
        <v>924</v>
      </c>
      <c r="AK111" s="79">
        <v>3501</v>
      </c>
      <c r="AL111" s="80">
        <v>45008</v>
      </c>
      <c r="AM111" s="738"/>
      <c r="AN111" s="180">
        <v>8000</v>
      </c>
      <c r="AO111" s="179" t="s">
        <v>948</v>
      </c>
    </row>
    <row r="112" spans="1:41" x14ac:dyDescent="0.25">
      <c r="A112" s="82"/>
      <c r="B112" s="904"/>
      <c r="C112" s="77" t="s">
        <v>22</v>
      </c>
      <c r="D112" s="78">
        <v>1000</v>
      </c>
      <c r="E112" s="78">
        <f t="shared" si="7"/>
        <v>50</v>
      </c>
      <c r="F112" s="78">
        <v>0</v>
      </c>
      <c r="G112" s="79" t="s">
        <v>38</v>
      </c>
      <c r="H112" s="79" t="s">
        <v>38</v>
      </c>
      <c r="I112" s="80" t="s">
        <v>38</v>
      </c>
      <c r="J112" s="79"/>
      <c r="K112" s="81"/>
      <c r="L112" s="585"/>
      <c r="M112" s="77" t="s">
        <v>22</v>
      </c>
      <c r="N112" s="78">
        <v>1000</v>
      </c>
      <c r="O112" s="78">
        <f>O113+10</f>
        <v>30</v>
      </c>
      <c r="P112" s="78">
        <v>7000</v>
      </c>
      <c r="Q112" s="79" t="s">
        <v>38</v>
      </c>
      <c r="R112" s="79">
        <v>939</v>
      </c>
      <c r="S112" s="80">
        <v>44300</v>
      </c>
      <c r="T112" s="79"/>
      <c r="U112" s="81"/>
      <c r="V112" s="585"/>
      <c r="W112" s="77" t="s">
        <v>22</v>
      </c>
      <c r="X112" s="78">
        <v>1000</v>
      </c>
      <c r="Y112" s="78">
        <v>0</v>
      </c>
      <c r="Z112" s="78">
        <v>3000</v>
      </c>
      <c r="AA112" s="79" t="s">
        <v>38</v>
      </c>
      <c r="AB112" s="79">
        <v>2207</v>
      </c>
      <c r="AC112" s="80">
        <v>44654</v>
      </c>
      <c r="AD112" s="558"/>
      <c r="AE112" s="585"/>
      <c r="AF112" s="77" t="s">
        <v>22</v>
      </c>
      <c r="AG112" s="78">
        <v>1000</v>
      </c>
      <c r="AH112" s="78">
        <v>40</v>
      </c>
      <c r="AI112" s="78"/>
      <c r="AJ112" s="79"/>
      <c r="AK112" s="79"/>
      <c r="AL112" s="80"/>
      <c r="AM112" s="738"/>
      <c r="AN112" s="180">
        <v>1320</v>
      </c>
      <c r="AO112" s="179" t="s">
        <v>952</v>
      </c>
    </row>
    <row r="113" spans="1:41" x14ac:dyDescent="0.25">
      <c r="A113" s="82"/>
      <c r="B113" s="904"/>
      <c r="C113" s="77" t="s">
        <v>23</v>
      </c>
      <c r="D113" s="78">
        <v>1000</v>
      </c>
      <c r="E113" s="78">
        <f t="shared" si="7"/>
        <v>40</v>
      </c>
      <c r="F113" s="78">
        <v>0</v>
      </c>
      <c r="G113" s="79" t="s">
        <v>38</v>
      </c>
      <c r="H113" s="79" t="s">
        <v>38</v>
      </c>
      <c r="I113" s="80" t="s">
        <v>38</v>
      </c>
      <c r="J113" s="79"/>
      <c r="K113" s="81"/>
      <c r="L113" s="585"/>
      <c r="M113" s="77" t="s">
        <v>23</v>
      </c>
      <c r="N113" s="78">
        <v>1000</v>
      </c>
      <c r="O113" s="78">
        <f>O114+10</f>
        <v>20</v>
      </c>
      <c r="P113" s="78">
        <v>0</v>
      </c>
      <c r="Q113" s="79" t="s">
        <v>38</v>
      </c>
      <c r="R113" s="79" t="s">
        <v>38</v>
      </c>
      <c r="S113" s="80" t="s">
        <v>38</v>
      </c>
      <c r="T113" s="79"/>
      <c r="U113" s="81"/>
      <c r="V113" s="585"/>
      <c r="W113" s="77" t="s">
        <v>23</v>
      </c>
      <c r="X113" s="78">
        <v>1000</v>
      </c>
      <c r="Y113" s="78">
        <v>0</v>
      </c>
      <c r="Z113" s="78">
        <v>0</v>
      </c>
      <c r="AA113" s="79" t="s">
        <v>38</v>
      </c>
      <c r="AB113" s="79" t="s">
        <v>38</v>
      </c>
      <c r="AC113" s="80" t="s">
        <v>38</v>
      </c>
      <c r="AD113" s="558"/>
      <c r="AE113" s="585"/>
      <c r="AF113" s="77" t="s">
        <v>23</v>
      </c>
      <c r="AG113" s="78">
        <v>1000</v>
      </c>
      <c r="AH113" s="78">
        <v>30</v>
      </c>
      <c r="AI113" s="78"/>
      <c r="AJ113" s="79"/>
      <c r="AK113" s="79"/>
      <c r="AL113" s="80"/>
      <c r="AM113" s="738"/>
      <c r="AN113" s="180"/>
      <c r="AO113" s="179"/>
    </row>
    <row r="114" spans="1:41" x14ac:dyDescent="0.25">
      <c r="A114" s="82"/>
      <c r="B114" s="904"/>
      <c r="C114" s="77" t="s">
        <v>24</v>
      </c>
      <c r="D114" s="78">
        <v>1000</v>
      </c>
      <c r="E114" s="78">
        <f t="shared" si="7"/>
        <v>30</v>
      </c>
      <c r="F114" s="78">
        <v>0</v>
      </c>
      <c r="G114" s="79" t="s">
        <v>38</v>
      </c>
      <c r="H114" s="79" t="s">
        <v>38</v>
      </c>
      <c r="I114" s="80" t="s">
        <v>38</v>
      </c>
      <c r="J114" s="79"/>
      <c r="K114" s="81"/>
      <c r="L114" s="585"/>
      <c r="M114" s="77" t="s">
        <v>24</v>
      </c>
      <c r="N114" s="78">
        <v>1000</v>
      </c>
      <c r="O114" s="78">
        <v>10</v>
      </c>
      <c r="P114" s="78">
        <v>0</v>
      </c>
      <c r="Q114" s="79" t="s">
        <v>38</v>
      </c>
      <c r="R114" s="79" t="s">
        <v>38</v>
      </c>
      <c r="S114" s="80" t="s">
        <v>38</v>
      </c>
      <c r="T114" s="79"/>
      <c r="U114" s="81"/>
      <c r="V114" s="585"/>
      <c r="W114" s="77" t="s">
        <v>24</v>
      </c>
      <c r="X114" s="78">
        <v>1000</v>
      </c>
      <c r="Y114" s="78">
        <v>0</v>
      </c>
      <c r="Z114" s="78">
        <v>0</v>
      </c>
      <c r="AA114" s="79" t="s">
        <v>38</v>
      </c>
      <c r="AB114" s="79" t="s">
        <v>38</v>
      </c>
      <c r="AC114" s="80" t="s">
        <v>38</v>
      </c>
      <c r="AD114" s="558"/>
      <c r="AE114" s="585"/>
      <c r="AF114" s="77" t="s">
        <v>24</v>
      </c>
      <c r="AG114" s="78">
        <v>1000</v>
      </c>
      <c r="AH114" s="78">
        <v>20</v>
      </c>
      <c r="AI114" s="78"/>
      <c r="AJ114" s="79"/>
      <c r="AK114" s="79"/>
      <c r="AL114" s="80"/>
      <c r="AM114" s="738"/>
      <c r="AN114" s="180"/>
      <c r="AO114" s="179"/>
    </row>
    <row r="115" spans="1:41" x14ac:dyDescent="0.25">
      <c r="A115" s="82"/>
      <c r="B115" s="904"/>
      <c r="C115" s="77" t="s">
        <v>25</v>
      </c>
      <c r="D115" s="78">
        <v>1000</v>
      </c>
      <c r="E115" s="78">
        <f t="shared" si="7"/>
        <v>20</v>
      </c>
      <c r="F115" s="78">
        <v>0</v>
      </c>
      <c r="G115" s="79" t="s">
        <v>38</v>
      </c>
      <c r="H115" s="79" t="s">
        <v>38</v>
      </c>
      <c r="I115" s="80" t="s">
        <v>38</v>
      </c>
      <c r="J115" s="79"/>
      <c r="K115" s="81"/>
      <c r="L115" s="585"/>
      <c r="M115" s="77" t="s">
        <v>25</v>
      </c>
      <c r="N115" s="78">
        <v>1000</v>
      </c>
      <c r="O115" s="78">
        <v>0</v>
      </c>
      <c r="P115" s="78">
        <v>3000</v>
      </c>
      <c r="Q115" s="79" t="s">
        <v>38</v>
      </c>
      <c r="R115" s="79">
        <v>1100</v>
      </c>
      <c r="S115" s="80">
        <v>44379</v>
      </c>
      <c r="T115" s="79"/>
      <c r="U115" s="81"/>
      <c r="V115" s="585"/>
      <c r="W115" s="77" t="s">
        <v>25</v>
      </c>
      <c r="X115" s="78">
        <v>1000</v>
      </c>
      <c r="Y115" s="78">
        <f>Y116+10</f>
        <v>10</v>
      </c>
      <c r="Z115" s="78">
        <v>0</v>
      </c>
      <c r="AA115" s="79" t="s">
        <v>38</v>
      </c>
      <c r="AB115" s="79" t="s">
        <v>38</v>
      </c>
      <c r="AC115" s="80" t="s">
        <v>38</v>
      </c>
      <c r="AD115" s="558"/>
      <c r="AE115" s="585"/>
      <c r="AF115" s="77" t="s">
        <v>25</v>
      </c>
      <c r="AG115" s="78">
        <v>1000</v>
      </c>
      <c r="AH115" s="78">
        <v>10</v>
      </c>
      <c r="AI115" s="78"/>
      <c r="AJ115" s="79"/>
      <c r="AK115" s="79"/>
      <c r="AL115" s="80"/>
      <c r="AM115" s="738"/>
      <c r="AN115" s="180"/>
      <c r="AO115" s="179"/>
    </row>
    <row r="116" spans="1:41" x14ac:dyDescent="0.25">
      <c r="A116" s="82"/>
      <c r="B116" s="904"/>
      <c r="C116" s="77" t="s">
        <v>26</v>
      </c>
      <c r="D116" s="78">
        <v>1000</v>
      </c>
      <c r="E116" s="78">
        <f>10</f>
        <v>10</v>
      </c>
      <c r="F116" s="78">
        <v>0</v>
      </c>
      <c r="G116" s="79" t="s">
        <v>38</v>
      </c>
      <c r="H116" s="79" t="s">
        <v>38</v>
      </c>
      <c r="I116" s="80" t="s">
        <v>38</v>
      </c>
      <c r="J116" s="79"/>
      <c r="K116" s="81"/>
      <c r="L116" s="585"/>
      <c r="M116" s="77" t="s">
        <v>26</v>
      </c>
      <c r="N116" s="78">
        <v>1000</v>
      </c>
      <c r="O116" s="78">
        <v>0</v>
      </c>
      <c r="P116" s="78">
        <v>4000</v>
      </c>
      <c r="Q116" s="79" t="s">
        <v>38</v>
      </c>
      <c r="R116" s="79">
        <v>1235</v>
      </c>
      <c r="S116" s="80">
        <v>44438</v>
      </c>
      <c r="T116" s="79"/>
      <c r="U116" s="81"/>
      <c r="V116" s="585"/>
      <c r="W116" s="77" t="s">
        <v>26</v>
      </c>
      <c r="X116" s="78">
        <v>1000</v>
      </c>
      <c r="Y116" s="78">
        <v>0</v>
      </c>
      <c r="Z116" s="78">
        <v>3000</v>
      </c>
      <c r="AA116" s="79" t="s">
        <v>50</v>
      </c>
      <c r="AB116" s="79">
        <v>2618</v>
      </c>
      <c r="AC116" s="80">
        <v>44782</v>
      </c>
      <c r="AD116" s="558"/>
      <c r="AE116" s="585"/>
      <c r="AF116" s="77" t="s">
        <v>26</v>
      </c>
      <c r="AG116" s="78">
        <v>1000</v>
      </c>
      <c r="AH116" s="78"/>
      <c r="AI116" s="78"/>
      <c r="AJ116" s="79"/>
      <c r="AK116" s="79"/>
      <c r="AL116" s="80"/>
      <c r="AM116" s="738"/>
      <c r="AN116" s="180"/>
      <c r="AO116" s="179"/>
    </row>
    <row r="117" spans="1:41" x14ac:dyDescent="0.25">
      <c r="A117" s="82"/>
      <c r="B117" s="904"/>
      <c r="C117" s="77" t="s">
        <v>27</v>
      </c>
      <c r="D117" s="78">
        <v>1000</v>
      </c>
      <c r="E117" s="78">
        <f>E118+10</f>
        <v>100</v>
      </c>
      <c r="F117" s="78">
        <v>8000</v>
      </c>
      <c r="G117" s="79" t="s">
        <v>38</v>
      </c>
      <c r="H117" s="79">
        <v>464</v>
      </c>
      <c r="I117" s="80">
        <v>44085</v>
      </c>
      <c r="J117" s="79"/>
      <c r="K117" s="81"/>
      <c r="L117" s="585"/>
      <c r="M117" s="77" t="s">
        <v>27</v>
      </c>
      <c r="N117" s="78">
        <v>1000</v>
      </c>
      <c r="O117" s="78">
        <v>0</v>
      </c>
      <c r="P117" s="78">
        <v>0</v>
      </c>
      <c r="Q117" s="79" t="s">
        <v>38</v>
      </c>
      <c r="R117" s="79" t="s">
        <v>38</v>
      </c>
      <c r="S117" s="80" t="s">
        <v>38</v>
      </c>
      <c r="T117" s="79"/>
      <c r="U117" s="81"/>
      <c r="V117" s="585"/>
      <c r="W117" s="77" t="s">
        <v>27</v>
      </c>
      <c r="X117" s="78">
        <v>1000</v>
      </c>
      <c r="Y117" s="78"/>
      <c r="Z117" s="78">
        <v>0</v>
      </c>
      <c r="AA117" s="79" t="s">
        <v>38</v>
      </c>
      <c r="AB117" s="79" t="s">
        <v>38</v>
      </c>
      <c r="AC117" s="80" t="s">
        <v>38</v>
      </c>
      <c r="AD117" s="558"/>
      <c r="AE117" s="585"/>
      <c r="AF117" s="77" t="s">
        <v>27</v>
      </c>
      <c r="AG117" s="78"/>
      <c r="AH117" s="78"/>
      <c r="AI117" s="78"/>
      <c r="AJ117" s="79"/>
      <c r="AK117" s="79"/>
      <c r="AL117" s="80"/>
      <c r="AM117" s="738"/>
      <c r="AN117" s="180"/>
      <c r="AO117" s="179"/>
    </row>
    <row r="118" spans="1:41" x14ac:dyDescent="0.25">
      <c r="A118" s="82"/>
      <c r="B118" s="904"/>
      <c r="C118" s="77" t="s">
        <v>28</v>
      </c>
      <c r="D118" s="78">
        <v>1000</v>
      </c>
      <c r="E118" s="78">
        <f>E119+10</f>
        <v>90</v>
      </c>
      <c r="F118" s="78">
        <v>0</v>
      </c>
      <c r="G118" s="79" t="s">
        <v>38</v>
      </c>
      <c r="H118" s="79" t="s">
        <v>38</v>
      </c>
      <c r="I118" s="80" t="s">
        <v>38</v>
      </c>
      <c r="J118" s="79"/>
      <c r="K118" s="81"/>
      <c r="L118" s="585"/>
      <c r="M118" s="77" t="s">
        <v>28</v>
      </c>
      <c r="N118" s="78">
        <v>1000</v>
      </c>
      <c r="O118" s="78">
        <v>0</v>
      </c>
      <c r="P118" s="78">
        <v>0</v>
      </c>
      <c r="Q118" s="79" t="s">
        <v>38</v>
      </c>
      <c r="R118" s="79" t="s">
        <v>38</v>
      </c>
      <c r="S118" s="80" t="s">
        <v>38</v>
      </c>
      <c r="T118" s="79"/>
      <c r="U118" s="81"/>
      <c r="V118" s="585"/>
      <c r="W118" s="77" t="s">
        <v>28</v>
      </c>
      <c r="X118" s="78">
        <v>1000</v>
      </c>
      <c r="Y118" s="78">
        <v>50</v>
      </c>
      <c r="Z118" s="78">
        <v>0</v>
      </c>
      <c r="AA118" s="79" t="s">
        <v>38</v>
      </c>
      <c r="AB118" s="79" t="s">
        <v>38</v>
      </c>
      <c r="AC118" s="80" t="s">
        <v>38</v>
      </c>
      <c r="AD118" s="558"/>
      <c r="AE118" s="585"/>
      <c r="AF118" s="77" t="s">
        <v>28</v>
      </c>
      <c r="AG118" s="78"/>
      <c r="AH118" s="78"/>
      <c r="AI118" s="78"/>
      <c r="AJ118" s="79"/>
      <c r="AK118" s="79"/>
      <c r="AL118" s="80"/>
      <c r="AM118" s="738"/>
      <c r="AN118" s="180"/>
      <c r="AO118" s="179"/>
    </row>
    <row r="119" spans="1:41" x14ac:dyDescent="0.25">
      <c r="A119" s="82"/>
      <c r="B119" s="904"/>
      <c r="C119" s="77" t="s">
        <v>29</v>
      </c>
      <c r="D119" s="78">
        <v>1000</v>
      </c>
      <c r="E119" s="78">
        <f>E120+10</f>
        <v>80</v>
      </c>
      <c r="F119" s="78">
        <v>0</v>
      </c>
      <c r="G119" s="79" t="s">
        <v>38</v>
      </c>
      <c r="H119" s="79" t="s">
        <v>38</v>
      </c>
      <c r="I119" s="80" t="s">
        <v>38</v>
      </c>
      <c r="J119" s="79"/>
      <c r="K119" s="81"/>
      <c r="L119" s="585"/>
      <c r="M119" s="77" t="s">
        <v>29</v>
      </c>
      <c r="N119" s="78">
        <v>1000</v>
      </c>
      <c r="O119" s="78">
        <v>0</v>
      </c>
      <c r="P119" s="78">
        <v>2000</v>
      </c>
      <c r="Q119" s="79" t="s">
        <v>38</v>
      </c>
      <c r="R119" s="79">
        <v>1661</v>
      </c>
      <c r="S119" s="80">
        <v>44515</v>
      </c>
      <c r="T119" s="79"/>
      <c r="U119" s="81"/>
      <c r="V119" s="585"/>
      <c r="W119" s="77" t="s">
        <v>29</v>
      </c>
      <c r="X119" s="78">
        <v>1000</v>
      </c>
      <c r="Y119" s="78">
        <v>40</v>
      </c>
      <c r="Z119" s="78">
        <v>0</v>
      </c>
      <c r="AA119" s="79" t="s">
        <v>38</v>
      </c>
      <c r="AB119" s="79" t="s">
        <v>38</v>
      </c>
      <c r="AC119" s="80" t="s">
        <v>38</v>
      </c>
      <c r="AD119" s="558"/>
      <c r="AE119" s="585"/>
      <c r="AF119" s="77" t="s">
        <v>29</v>
      </c>
      <c r="AG119" s="78"/>
      <c r="AH119" s="78"/>
      <c r="AI119" s="78"/>
      <c r="AJ119" s="79"/>
      <c r="AK119" s="79"/>
      <c r="AL119" s="80"/>
      <c r="AM119" s="738"/>
      <c r="AN119" s="180"/>
      <c r="AO119" s="179"/>
    </row>
    <row r="120" spans="1:41" x14ac:dyDescent="0.25">
      <c r="A120" s="82"/>
      <c r="B120" s="904"/>
      <c r="C120" s="83" t="s">
        <v>30</v>
      </c>
      <c r="D120" s="84">
        <v>1000</v>
      </c>
      <c r="E120" s="78">
        <f>O109+10</f>
        <v>70</v>
      </c>
      <c r="F120" s="78">
        <v>0</v>
      </c>
      <c r="G120" s="79" t="s">
        <v>38</v>
      </c>
      <c r="H120" s="79" t="s">
        <v>38</v>
      </c>
      <c r="I120" s="80" t="s">
        <v>38</v>
      </c>
      <c r="J120" s="85"/>
      <c r="K120" s="86"/>
      <c r="L120" s="586"/>
      <c r="M120" s="83" t="s">
        <v>30</v>
      </c>
      <c r="N120" s="84">
        <v>1000</v>
      </c>
      <c r="O120" s="78">
        <v>0</v>
      </c>
      <c r="P120" s="78">
        <v>0</v>
      </c>
      <c r="Q120" s="79" t="s">
        <v>38</v>
      </c>
      <c r="R120" s="79" t="s">
        <v>38</v>
      </c>
      <c r="S120" s="80" t="s">
        <v>38</v>
      </c>
      <c r="T120" s="79"/>
      <c r="U120" s="81"/>
      <c r="V120" s="586"/>
      <c r="W120" s="83" t="s">
        <v>30</v>
      </c>
      <c r="X120" s="84">
        <v>1000</v>
      </c>
      <c r="Y120" s="78">
        <v>30</v>
      </c>
      <c r="Z120" s="78">
        <v>0</v>
      </c>
      <c r="AA120" s="79" t="s">
        <v>38</v>
      </c>
      <c r="AB120" s="79" t="s">
        <v>38</v>
      </c>
      <c r="AC120" s="80" t="s">
        <v>38</v>
      </c>
      <c r="AD120" s="558"/>
      <c r="AE120" s="586"/>
      <c r="AF120" s="83" t="s">
        <v>30</v>
      </c>
      <c r="AG120" s="84"/>
      <c r="AH120" s="78"/>
      <c r="AI120" s="78"/>
      <c r="AJ120" s="79"/>
      <c r="AK120" s="79"/>
      <c r="AL120" s="80"/>
      <c r="AM120" s="738"/>
      <c r="AN120" s="181"/>
      <c r="AO120" s="182"/>
    </row>
    <row r="121" spans="1:41" ht="21" x14ac:dyDescent="0.25">
      <c r="A121" s="88"/>
      <c r="B121" s="905"/>
      <c r="C121" s="89"/>
      <c r="D121" s="90">
        <f>SUM(D109:D120)</f>
        <v>12000</v>
      </c>
      <c r="E121" s="90">
        <f>SUM(E109:E120)</f>
        <v>700</v>
      </c>
      <c r="F121" s="90">
        <f>SUM(F109:F120)</f>
        <v>8000</v>
      </c>
      <c r="G121" s="91"/>
      <c r="H121" s="91"/>
      <c r="I121" s="92"/>
      <c r="J121" s="91"/>
      <c r="K121" s="93"/>
      <c r="L121" s="587"/>
      <c r="M121" s="89"/>
      <c r="N121" s="90">
        <f>SUM(N108:N120)</f>
        <v>24000</v>
      </c>
      <c r="O121" s="90">
        <f>SUM(O108:O120)</f>
        <v>910</v>
      </c>
      <c r="P121" s="90">
        <f>SUM(P108:P120)</f>
        <v>24000</v>
      </c>
      <c r="Q121" s="91"/>
      <c r="R121" s="91"/>
      <c r="S121" s="91"/>
      <c r="T121" s="91"/>
      <c r="U121" s="93"/>
      <c r="V121" s="587"/>
      <c r="W121" s="89"/>
      <c r="X121" s="90">
        <f>SUM(X108:X120)</f>
        <v>36000</v>
      </c>
      <c r="Y121" s="90">
        <f>SUM(Y108:Y120)</f>
        <v>1040</v>
      </c>
      <c r="Z121" s="90">
        <f>SUM(Z108:Z120)</f>
        <v>33000</v>
      </c>
      <c r="AA121" s="91"/>
      <c r="AB121" s="91"/>
      <c r="AC121" s="91"/>
      <c r="AD121" s="91"/>
      <c r="AE121" s="587"/>
      <c r="AF121" s="89"/>
      <c r="AG121" s="90">
        <f>SUM(AG108:AG120)</f>
        <v>44000</v>
      </c>
      <c r="AH121" s="90">
        <f>SUM(AH108:AH120)</f>
        <v>1320</v>
      </c>
      <c r="AI121" s="90">
        <f>SUM(AI108:AI120)</f>
        <v>36000</v>
      </c>
      <c r="AJ121" s="91"/>
      <c r="AK121" s="91"/>
      <c r="AL121" s="91"/>
      <c r="AM121" s="739"/>
      <c r="AN121" s="90"/>
      <c r="AO121" s="91"/>
    </row>
    <row r="122" spans="1:41" x14ac:dyDescent="0.25">
      <c r="B122" s="106"/>
      <c r="C122" s="65"/>
      <c r="D122" s="66"/>
      <c r="E122" s="66"/>
      <c r="F122" s="66"/>
      <c r="G122" s="67"/>
      <c r="H122" s="67"/>
      <c r="I122" s="68"/>
      <c r="J122" s="67"/>
      <c r="K122" s="67"/>
      <c r="L122" s="588"/>
      <c r="M122" s="67"/>
      <c r="N122" s="66"/>
      <c r="O122" s="66"/>
      <c r="P122" s="66"/>
      <c r="Q122" s="67"/>
      <c r="R122" s="67"/>
      <c r="S122" s="67"/>
      <c r="T122" s="67"/>
      <c r="U122" s="67"/>
      <c r="V122" s="588"/>
      <c r="W122" s="67"/>
      <c r="X122" s="66"/>
      <c r="Y122" s="66"/>
      <c r="Z122" s="66"/>
      <c r="AA122" s="67"/>
      <c r="AB122" s="67"/>
      <c r="AC122" s="67"/>
      <c r="AD122" s="67"/>
      <c r="AE122" s="588"/>
      <c r="AF122" s="67"/>
      <c r="AG122" s="66"/>
      <c r="AH122" s="66"/>
      <c r="AI122" s="66"/>
      <c r="AJ122" s="67"/>
      <c r="AK122" s="67"/>
      <c r="AL122" s="67"/>
      <c r="AM122" s="736"/>
      <c r="AN122" s="777"/>
      <c r="AO122" s="123"/>
    </row>
    <row r="123" spans="1:41" ht="21" x14ac:dyDescent="0.25">
      <c r="B123" s="107"/>
      <c r="C123" s="70"/>
      <c r="D123" s="71"/>
      <c r="E123" s="72"/>
      <c r="F123" s="73"/>
      <c r="G123" s="72"/>
      <c r="H123" s="73"/>
      <c r="I123" s="73"/>
      <c r="J123" s="73"/>
      <c r="K123" s="74"/>
      <c r="L123" s="584"/>
      <c r="M123" s="75" t="s">
        <v>42</v>
      </c>
      <c r="N123" s="76">
        <f>D136</f>
        <v>12000</v>
      </c>
      <c r="O123" s="76">
        <f>E136</f>
        <v>900</v>
      </c>
      <c r="P123" s="76">
        <f>F136</f>
        <v>0</v>
      </c>
      <c r="Q123" s="72"/>
      <c r="R123" s="73"/>
      <c r="S123" s="73"/>
      <c r="T123" s="73"/>
      <c r="U123" s="74"/>
      <c r="V123" s="584"/>
      <c r="W123" s="75" t="s">
        <v>42</v>
      </c>
      <c r="X123" s="76">
        <f>N136</f>
        <v>24000</v>
      </c>
      <c r="Y123" s="76">
        <f>O136</f>
        <v>1630</v>
      </c>
      <c r="Z123" s="76">
        <f>P136</f>
        <v>15000</v>
      </c>
      <c r="AA123" s="72"/>
      <c r="AB123" s="73"/>
      <c r="AC123" s="73"/>
      <c r="AD123" s="73"/>
      <c r="AE123" s="584"/>
      <c r="AF123" s="75" t="s">
        <v>42</v>
      </c>
      <c r="AG123" s="76">
        <f>X136</f>
        <v>36000</v>
      </c>
      <c r="AH123" s="76">
        <f>Y136</f>
        <v>1790</v>
      </c>
      <c r="AI123" s="76">
        <f>Z136</f>
        <v>36000</v>
      </c>
      <c r="AJ123" s="72"/>
      <c r="AK123" s="73"/>
      <c r="AL123" s="73"/>
      <c r="AM123" s="75"/>
      <c r="AN123" s="776" t="s">
        <v>221</v>
      </c>
      <c r="AO123" s="183" t="s">
        <v>36</v>
      </c>
    </row>
    <row r="124" spans="1:41" x14ac:dyDescent="0.25">
      <c r="A124" s="97" t="s">
        <v>207</v>
      </c>
      <c r="B124" s="105">
        <v>105</v>
      </c>
      <c r="C124" s="77" t="s">
        <v>19</v>
      </c>
      <c r="D124" s="78">
        <v>1000</v>
      </c>
      <c r="E124" s="78">
        <f t="shared" ref="E124:E133" si="8">E125+10</f>
        <v>130</v>
      </c>
      <c r="F124" s="78">
        <v>0</v>
      </c>
      <c r="G124" s="79" t="s">
        <v>38</v>
      </c>
      <c r="H124" s="79" t="s">
        <v>38</v>
      </c>
      <c r="I124" s="80" t="s">
        <v>38</v>
      </c>
      <c r="J124" s="79"/>
      <c r="K124" s="81"/>
      <c r="L124" s="585"/>
      <c r="M124" s="77" t="s">
        <v>19</v>
      </c>
      <c r="N124" s="78">
        <v>1000</v>
      </c>
      <c r="O124" s="78">
        <v>10</v>
      </c>
      <c r="P124" s="78">
        <v>0</v>
      </c>
      <c r="Q124" s="79" t="s">
        <v>38</v>
      </c>
      <c r="R124" s="79" t="s">
        <v>38</v>
      </c>
      <c r="S124" s="80" t="s">
        <v>38</v>
      </c>
      <c r="T124" s="79"/>
      <c r="U124" s="81"/>
      <c r="V124" s="585"/>
      <c r="W124" s="77" t="s">
        <v>19</v>
      </c>
      <c r="X124" s="78">
        <v>1000</v>
      </c>
      <c r="Y124" s="78">
        <f>Y125+10</f>
        <v>30</v>
      </c>
      <c r="Z124" s="78">
        <v>0</v>
      </c>
      <c r="AA124" s="79" t="s">
        <v>38</v>
      </c>
      <c r="AB124" s="79" t="s">
        <v>38</v>
      </c>
      <c r="AC124" s="80" t="s">
        <v>38</v>
      </c>
      <c r="AD124" s="651"/>
      <c r="AE124" s="585"/>
      <c r="AF124" s="77" t="s">
        <v>19</v>
      </c>
      <c r="AG124" s="78">
        <v>1000</v>
      </c>
      <c r="AH124" s="78">
        <v>70</v>
      </c>
      <c r="AI124" s="78"/>
      <c r="AJ124" s="79"/>
      <c r="AK124" s="79"/>
      <c r="AL124" s="80"/>
      <c r="AM124" s="737"/>
      <c r="AN124" s="177">
        <f>AG136+AH136-AI136</f>
        <v>2070</v>
      </c>
      <c r="AO124" s="178" t="s">
        <v>1027</v>
      </c>
    </row>
    <row r="125" spans="1:41" ht="21" customHeight="1" x14ac:dyDescent="0.25">
      <c r="A125" s="82"/>
      <c r="B125" s="904" t="s">
        <v>175</v>
      </c>
      <c r="C125" s="77" t="s">
        <v>20</v>
      </c>
      <c r="D125" s="78">
        <v>1000</v>
      </c>
      <c r="E125" s="78">
        <f t="shared" si="8"/>
        <v>120</v>
      </c>
      <c r="F125" s="78">
        <v>0</v>
      </c>
      <c r="G125" s="79" t="s">
        <v>38</v>
      </c>
      <c r="H125" s="79" t="s">
        <v>38</v>
      </c>
      <c r="I125" s="80" t="s">
        <v>38</v>
      </c>
      <c r="J125" s="79"/>
      <c r="K125" s="81"/>
      <c r="L125" s="585"/>
      <c r="M125" s="77" t="s">
        <v>20</v>
      </c>
      <c r="N125" s="78">
        <v>1000</v>
      </c>
      <c r="O125" s="78">
        <v>0</v>
      </c>
      <c r="P125" s="78">
        <v>15000</v>
      </c>
      <c r="Q125" s="79" t="s">
        <v>38</v>
      </c>
      <c r="R125" s="79">
        <v>807</v>
      </c>
      <c r="S125" s="80">
        <v>44229</v>
      </c>
      <c r="T125" s="79" t="s">
        <v>892</v>
      </c>
      <c r="U125" s="81"/>
      <c r="V125" s="585"/>
      <c r="W125" s="77" t="s">
        <v>20</v>
      </c>
      <c r="X125" s="78">
        <v>1000</v>
      </c>
      <c r="Y125" s="78">
        <f>Y126+10</f>
        <v>20</v>
      </c>
      <c r="Z125" s="78">
        <v>0</v>
      </c>
      <c r="AA125" s="79" t="s">
        <v>38</v>
      </c>
      <c r="AB125" s="79" t="s">
        <v>38</v>
      </c>
      <c r="AC125" s="80" t="s">
        <v>38</v>
      </c>
      <c r="AD125" s="558"/>
      <c r="AE125" s="585"/>
      <c r="AF125" s="77" t="s">
        <v>20</v>
      </c>
      <c r="AG125" s="78">
        <v>1000</v>
      </c>
      <c r="AH125" s="78">
        <v>60</v>
      </c>
      <c r="AI125" s="78"/>
      <c r="AJ125" s="79"/>
      <c r="AK125" s="79"/>
      <c r="AL125" s="80"/>
      <c r="AM125" s="738"/>
      <c r="AN125" s="180"/>
      <c r="AO125" s="179"/>
    </row>
    <row r="126" spans="1:41" x14ac:dyDescent="0.25">
      <c r="A126" s="82"/>
      <c r="B126" s="904"/>
      <c r="C126" s="77" t="s">
        <v>21</v>
      </c>
      <c r="D126" s="78">
        <v>1000</v>
      </c>
      <c r="E126" s="78">
        <f t="shared" si="8"/>
        <v>110</v>
      </c>
      <c r="F126" s="78">
        <v>0</v>
      </c>
      <c r="G126" s="79" t="s">
        <v>38</v>
      </c>
      <c r="H126" s="79" t="s">
        <v>38</v>
      </c>
      <c r="I126" s="80" t="s">
        <v>38</v>
      </c>
      <c r="J126" s="79"/>
      <c r="K126" s="81"/>
      <c r="L126" s="585"/>
      <c r="M126" s="77" t="s">
        <v>21</v>
      </c>
      <c r="N126" s="78">
        <v>1000</v>
      </c>
      <c r="O126" s="78">
        <v>0</v>
      </c>
      <c r="P126" s="78">
        <v>0</v>
      </c>
      <c r="Q126" s="79" t="s">
        <v>38</v>
      </c>
      <c r="R126" s="79" t="s">
        <v>38</v>
      </c>
      <c r="S126" s="80" t="s">
        <v>38</v>
      </c>
      <c r="T126" s="79"/>
      <c r="U126" s="81"/>
      <c r="V126" s="585"/>
      <c r="W126" s="77" t="s">
        <v>21</v>
      </c>
      <c r="X126" s="78">
        <v>1000</v>
      </c>
      <c r="Y126" s="87">
        <v>10</v>
      </c>
      <c r="Z126" s="78">
        <v>0</v>
      </c>
      <c r="AA126" s="79" t="s">
        <v>38</v>
      </c>
      <c r="AB126" s="79" t="s">
        <v>38</v>
      </c>
      <c r="AC126" s="80" t="s">
        <v>38</v>
      </c>
      <c r="AD126" s="558"/>
      <c r="AE126" s="585"/>
      <c r="AF126" s="77" t="s">
        <v>21</v>
      </c>
      <c r="AG126" s="78">
        <v>1000</v>
      </c>
      <c r="AH126" s="78">
        <v>50</v>
      </c>
      <c r="AI126" s="78"/>
      <c r="AJ126" s="79"/>
      <c r="AK126" s="79"/>
      <c r="AL126" s="80"/>
      <c r="AM126" s="738"/>
      <c r="AN126" s="180"/>
      <c r="AO126" s="179"/>
    </row>
    <row r="127" spans="1:41" ht="26.25" x14ac:dyDescent="0.25">
      <c r="A127" s="82"/>
      <c r="B127" s="904"/>
      <c r="C127" s="77" t="s">
        <v>22</v>
      </c>
      <c r="D127" s="78">
        <v>1000</v>
      </c>
      <c r="E127" s="78">
        <f t="shared" si="8"/>
        <v>100</v>
      </c>
      <c r="F127" s="78">
        <v>0</v>
      </c>
      <c r="G127" s="79" t="s">
        <v>38</v>
      </c>
      <c r="H127" s="79" t="s">
        <v>38</v>
      </c>
      <c r="I127" s="80" t="s">
        <v>38</v>
      </c>
      <c r="J127" s="79"/>
      <c r="K127" s="81"/>
      <c r="L127" s="585"/>
      <c r="M127" s="134" t="s">
        <v>22</v>
      </c>
      <c r="N127" s="78">
        <v>1000</v>
      </c>
      <c r="O127" s="78">
        <f t="shared" ref="O127:O133" si="9">O128+10</f>
        <v>120</v>
      </c>
      <c r="P127" s="78">
        <v>0</v>
      </c>
      <c r="Q127" s="79" t="s">
        <v>38</v>
      </c>
      <c r="R127" s="79" t="s">
        <v>38</v>
      </c>
      <c r="S127" s="80" t="s">
        <v>38</v>
      </c>
      <c r="T127" s="79"/>
      <c r="U127" s="81"/>
      <c r="V127" s="585"/>
      <c r="W127" s="77" t="s">
        <v>22</v>
      </c>
      <c r="X127" s="78">
        <v>1000</v>
      </c>
      <c r="Y127" s="78">
        <f>Y128+10</f>
        <v>40</v>
      </c>
      <c r="Z127" s="78">
        <v>12000</v>
      </c>
      <c r="AA127" s="79" t="s">
        <v>38</v>
      </c>
      <c r="AB127" s="79">
        <v>2279</v>
      </c>
      <c r="AC127" s="80">
        <v>44681</v>
      </c>
      <c r="AD127" s="227" t="s">
        <v>891</v>
      </c>
      <c r="AE127" s="585"/>
      <c r="AF127" s="77" t="s">
        <v>22</v>
      </c>
      <c r="AG127" s="78">
        <v>1000</v>
      </c>
      <c r="AH127" s="78">
        <v>40</v>
      </c>
      <c r="AI127" s="78"/>
      <c r="AJ127" s="79"/>
      <c r="AK127" s="79"/>
      <c r="AL127" s="80"/>
      <c r="AM127" s="738"/>
      <c r="AN127" s="863"/>
      <c r="AO127" s="179"/>
    </row>
    <row r="128" spans="1:41" x14ac:dyDescent="0.25">
      <c r="A128" s="82"/>
      <c r="B128" s="904"/>
      <c r="C128" s="77" t="s">
        <v>23</v>
      </c>
      <c r="D128" s="78">
        <v>1000</v>
      </c>
      <c r="E128" s="78">
        <f t="shared" si="8"/>
        <v>90</v>
      </c>
      <c r="F128" s="78">
        <v>0</v>
      </c>
      <c r="G128" s="79" t="s">
        <v>38</v>
      </c>
      <c r="H128" s="79" t="s">
        <v>38</v>
      </c>
      <c r="I128" s="80" t="s">
        <v>38</v>
      </c>
      <c r="J128" s="79"/>
      <c r="K128" s="81"/>
      <c r="L128" s="585"/>
      <c r="M128" s="77" t="s">
        <v>23</v>
      </c>
      <c r="N128" s="78">
        <v>1000</v>
      </c>
      <c r="O128" s="78">
        <f t="shared" si="9"/>
        <v>110</v>
      </c>
      <c r="P128" s="78">
        <v>0</v>
      </c>
      <c r="Q128" s="79" t="s">
        <v>38</v>
      </c>
      <c r="R128" s="79" t="s">
        <v>38</v>
      </c>
      <c r="S128" s="80" t="s">
        <v>38</v>
      </c>
      <c r="T128" s="79"/>
      <c r="U128" s="81"/>
      <c r="V128" s="585"/>
      <c r="W128" s="77" t="s">
        <v>23</v>
      </c>
      <c r="X128" s="78">
        <v>1000</v>
      </c>
      <c r="Y128" s="78">
        <f>Y129+10</f>
        <v>30</v>
      </c>
      <c r="Z128" s="78">
        <v>0</v>
      </c>
      <c r="AA128" s="79" t="s">
        <v>38</v>
      </c>
      <c r="AB128" s="79" t="s">
        <v>38</v>
      </c>
      <c r="AC128" s="80" t="s">
        <v>38</v>
      </c>
      <c r="AD128" s="180"/>
      <c r="AE128" s="585"/>
      <c r="AF128" s="77" t="s">
        <v>23</v>
      </c>
      <c r="AG128" s="78">
        <v>1000</v>
      </c>
      <c r="AH128" s="78">
        <v>30</v>
      </c>
      <c r="AI128" s="78"/>
      <c r="AJ128" s="79"/>
      <c r="AK128" s="79"/>
      <c r="AL128" s="80"/>
      <c r="AM128" s="738"/>
      <c r="AN128" s="180">
        <v>2070</v>
      </c>
      <c r="AO128" s="179" t="s">
        <v>846</v>
      </c>
    </row>
    <row r="129" spans="1:41" x14ac:dyDescent="0.25">
      <c r="A129" s="82"/>
      <c r="B129" s="904"/>
      <c r="C129" s="77" t="s">
        <v>24</v>
      </c>
      <c r="D129" s="78">
        <v>1000</v>
      </c>
      <c r="E129" s="78">
        <f t="shared" si="8"/>
        <v>80</v>
      </c>
      <c r="F129" s="78">
        <v>0</v>
      </c>
      <c r="G129" s="79" t="s">
        <v>38</v>
      </c>
      <c r="H129" s="79" t="s">
        <v>38</v>
      </c>
      <c r="I129" s="80" t="s">
        <v>38</v>
      </c>
      <c r="J129" s="79"/>
      <c r="K129" s="81"/>
      <c r="L129" s="585"/>
      <c r="M129" s="77" t="s">
        <v>24</v>
      </c>
      <c r="N129" s="78">
        <v>1000</v>
      </c>
      <c r="O129" s="78">
        <f t="shared" si="9"/>
        <v>100</v>
      </c>
      <c r="P129" s="78">
        <v>0</v>
      </c>
      <c r="Q129" s="79" t="s">
        <v>38</v>
      </c>
      <c r="R129" s="79" t="s">
        <v>38</v>
      </c>
      <c r="S129" s="80" t="s">
        <v>38</v>
      </c>
      <c r="T129" s="79"/>
      <c r="U129" s="81"/>
      <c r="V129" s="585"/>
      <c r="W129" s="77" t="s">
        <v>24</v>
      </c>
      <c r="X129" s="78">
        <v>1000</v>
      </c>
      <c r="Y129" s="78">
        <f>Y130+10</f>
        <v>20</v>
      </c>
      <c r="Z129" s="78">
        <v>0</v>
      </c>
      <c r="AA129" s="79" t="s">
        <v>38</v>
      </c>
      <c r="AB129" s="79" t="s">
        <v>38</v>
      </c>
      <c r="AC129" s="80" t="s">
        <v>38</v>
      </c>
      <c r="AD129" s="180"/>
      <c r="AE129" s="585"/>
      <c r="AF129" s="77" t="s">
        <v>24</v>
      </c>
      <c r="AG129" s="78">
        <v>1000</v>
      </c>
      <c r="AH129" s="78">
        <v>20</v>
      </c>
      <c r="AI129" s="78"/>
      <c r="AJ129" s="79"/>
      <c r="AK129" s="79"/>
      <c r="AL129" s="80"/>
      <c r="AM129" s="738"/>
      <c r="AN129" s="180"/>
      <c r="AO129" s="179"/>
    </row>
    <row r="130" spans="1:41" x14ac:dyDescent="0.25">
      <c r="A130" s="82"/>
      <c r="B130" s="904"/>
      <c r="C130" s="77" t="s">
        <v>25</v>
      </c>
      <c r="D130" s="78">
        <v>1000</v>
      </c>
      <c r="E130" s="78">
        <f t="shared" si="8"/>
        <v>70</v>
      </c>
      <c r="F130" s="78">
        <v>0</v>
      </c>
      <c r="G130" s="79" t="s">
        <v>38</v>
      </c>
      <c r="H130" s="79" t="s">
        <v>38</v>
      </c>
      <c r="I130" s="80" t="s">
        <v>38</v>
      </c>
      <c r="J130" s="79"/>
      <c r="K130" s="81"/>
      <c r="L130" s="585"/>
      <c r="M130" s="77" t="s">
        <v>25</v>
      </c>
      <c r="N130" s="78">
        <v>1000</v>
      </c>
      <c r="O130" s="78">
        <f t="shared" si="9"/>
        <v>90</v>
      </c>
      <c r="P130" s="78">
        <v>0</v>
      </c>
      <c r="Q130" s="79" t="s">
        <v>38</v>
      </c>
      <c r="R130" s="79" t="s">
        <v>38</v>
      </c>
      <c r="S130" s="80" t="s">
        <v>38</v>
      </c>
      <c r="T130" s="79"/>
      <c r="U130" s="81"/>
      <c r="V130" s="585"/>
      <c r="W130" s="77" t="s">
        <v>25</v>
      </c>
      <c r="X130" s="78">
        <v>1000</v>
      </c>
      <c r="Y130" s="78">
        <f>Y131+10</f>
        <v>10</v>
      </c>
      <c r="Z130" s="78">
        <v>0</v>
      </c>
      <c r="AA130" s="79" t="s">
        <v>38</v>
      </c>
      <c r="AB130" s="79" t="s">
        <v>38</v>
      </c>
      <c r="AC130" s="80" t="s">
        <v>38</v>
      </c>
      <c r="AD130" s="179"/>
      <c r="AE130" s="585"/>
      <c r="AF130" s="77" t="s">
        <v>25</v>
      </c>
      <c r="AG130" s="78">
        <v>1000</v>
      </c>
      <c r="AH130" s="78">
        <v>10</v>
      </c>
      <c r="AI130" s="78"/>
      <c r="AJ130" s="79"/>
      <c r="AK130" s="79"/>
      <c r="AL130" s="80"/>
      <c r="AM130" s="738"/>
      <c r="AN130" s="180"/>
      <c r="AO130" s="179"/>
    </row>
    <row r="131" spans="1:41" ht="31.5" customHeight="1" x14ac:dyDescent="0.25">
      <c r="A131" s="82"/>
      <c r="B131" s="904"/>
      <c r="C131" s="77" t="s">
        <v>26</v>
      </c>
      <c r="D131" s="78">
        <v>1000</v>
      </c>
      <c r="E131" s="78">
        <f t="shared" si="8"/>
        <v>60</v>
      </c>
      <c r="F131" s="78">
        <v>0</v>
      </c>
      <c r="G131" s="79" t="s">
        <v>38</v>
      </c>
      <c r="H131" s="79" t="s">
        <v>38</v>
      </c>
      <c r="I131" s="80" t="s">
        <v>38</v>
      </c>
      <c r="J131" s="79"/>
      <c r="K131" s="81"/>
      <c r="L131" s="585"/>
      <c r="M131" s="77" t="s">
        <v>26</v>
      </c>
      <c r="N131" s="78">
        <v>1000</v>
      </c>
      <c r="O131" s="78">
        <f t="shared" si="9"/>
        <v>80</v>
      </c>
      <c r="P131" s="78">
        <v>0</v>
      </c>
      <c r="Q131" s="79" t="s">
        <v>38</v>
      </c>
      <c r="R131" s="79" t="s">
        <v>38</v>
      </c>
      <c r="S131" s="80" t="s">
        <v>38</v>
      </c>
      <c r="T131" s="79"/>
      <c r="U131" s="81"/>
      <c r="V131" s="585"/>
      <c r="W131" s="77" t="s">
        <v>26</v>
      </c>
      <c r="X131" s="78">
        <v>1000</v>
      </c>
      <c r="Y131" s="78">
        <v>0</v>
      </c>
      <c r="Z131" s="78">
        <v>9000</v>
      </c>
      <c r="AA131" s="79" t="s">
        <v>47</v>
      </c>
      <c r="AB131" s="79">
        <v>2677</v>
      </c>
      <c r="AC131" s="80">
        <v>44804</v>
      </c>
      <c r="AD131" s="208" t="s">
        <v>893</v>
      </c>
      <c r="AE131" s="585"/>
      <c r="AF131" s="77" t="s">
        <v>26</v>
      </c>
      <c r="AG131" s="78">
        <v>1000</v>
      </c>
      <c r="AH131" s="78"/>
      <c r="AI131" s="78">
        <v>10000</v>
      </c>
      <c r="AJ131" s="79" t="s">
        <v>47</v>
      </c>
      <c r="AK131" s="79">
        <v>4059</v>
      </c>
      <c r="AL131" s="80">
        <v>45145</v>
      </c>
      <c r="AM131" s="746" t="s">
        <v>1038</v>
      </c>
      <c r="AN131" s="277"/>
      <c r="AO131" s="179"/>
    </row>
    <row r="132" spans="1:41" x14ac:dyDescent="0.25">
      <c r="A132" s="82"/>
      <c r="B132" s="904"/>
      <c r="C132" s="77" t="s">
        <v>27</v>
      </c>
      <c r="D132" s="78">
        <v>1000</v>
      </c>
      <c r="E132" s="78">
        <f t="shared" si="8"/>
        <v>50</v>
      </c>
      <c r="F132" s="78">
        <v>0</v>
      </c>
      <c r="G132" s="79" t="s">
        <v>38</v>
      </c>
      <c r="H132" s="79" t="s">
        <v>38</v>
      </c>
      <c r="I132" s="80" t="s">
        <v>38</v>
      </c>
      <c r="J132" s="79"/>
      <c r="K132" s="81"/>
      <c r="L132" s="585"/>
      <c r="M132" s="77" t="s">
        <v>27</v>
      </c>
      <c r="N132" s="78">
        <v>1000</v>
      </c>
      <c r="O132" s="78">
        <f t="shared" si="9"/>
        <v>70</v>
      </c>
      <c r="P132" s="78">
        <v>0</v>
      </c>
      <c r="Q132" s="79" t="s">
        <v>38</v>
      </c>
      <c r="R132" s="79" t="s">
        <v>38</v>
      </c>
      <c r="S132" s="80" t="s">
        <v>38</v>
      </c>
      <c r="T132" s="79"/>
      <c r="U132" s="81"/>
      <c r="V132" s="585"/>
      <c r="W132" s="77" t="s">
        <v>27</v>
      </c>
      <c r="X132" s="78">
        <v>1000</v>
      </c>
      <c r="Y132" s="78">
        <v>0</v>
      </c>
      <c r="Z132" s="78">
        <v>0</v>
      </c>
      <c r="AA132" s="79" t="s">
        <v>38</v>
      </c>
      <c r="AB132" s="79" t="s">
        <v>38</v>
      </c>
      <c r="AC132" s="80" t="s">
        <v>38</v>
      </c>
      <c r="AD132" s="558"/>
      <c r="AE132" s="585"/>
      <c r="AF132" s="77" t="s">
        <v>27</v>
      </c>
      <c r="AG132" s="78">
        <v>1000</v>
      </c>
      <c r="AH132" s="78"/>
      <c r="AI132" s="78"/>
      <c r="AJ132" s="79"/>
      <c r="AK132" s="79"/>
      <c r="AL132" s="80"/>
      <c r="AM132" s="738"/>
      <c r="AN132" s="180"/>
      <c r="AO132" s="179"/>
    </row>
    <row r="133" spans="1:41" x14ac:dyDescent="0.25">
      <c r="A133" s="82"/>
      <c r="B133" s="904"/>
      <c r="C133" s="77" t="s">
        <v>28</v>
      </c>
      <c r="D133" s="78">
        <v>1000</v>
      </c>
      <c r="E133" s="78">
        <f t="shared" si="8"/>
        <v>40</v>
      </c>
      <c r="F133" s="78">
        <v>0</v>
      </c>
      <c r="G133" s="79" t="s">
        <v>38</v>
      </c>
      <c r="H133" s="79" t="s">
        <v>38</v>
      </c>
      <c r="I133" s="80" t="s">
        <v>38</v>
      </c>
      <c r="J133" s="79"/>
      <c r="K133" s="81"/>
      <c r="L133" s="585"/>
      <c r="M133" s="77" t="s">
        <v>28</v>
      </c>
      <c r="N133" s="78">
        <v>1000</v>
      </c>
      <c r="O133" s="78">
        <f t="shared" si="9"/>
        <v>60</v>
      </c>
      <c r="P133" s="78">
        <v>0</v>
      </c>
      <c r="Q133" s="79" t="s">
        <v>38</v>
      </c>
      <c r="R133" s="79" t="s">
        <v>38</v>
      </c>
      <c r="S133" s="80" t="s">
        <v>38</v>
      </c>
      <c r="T133" s="79"/>
      <c r="U133" s="81"/>
      <c r="V133" s="585"/>
      <c r="W133" s="77" t="s">
        <v>28</v>
      </c>
      <c r="X133" s="78">
        <v>1000</v>
      </c>
      <c r="Y133" s="78">
        <v>0</v>
      </c>
      <c r="Z133" s="78">
        <v>0</v>
      </c>
      <c r="AA133" s="79" t="s">
        <v>38</v>
      </c>
      <c r="AB133" s="79" t="s">
        <v>38</v>
      </c>
      <c r="AC133" s="80" t="s">
        <v>38</v>
      </c>
      <c r="AD133" s="558"/>
      <c r="AE133" s="585"/>
      <c r="AF133" s="77" t="s">
        <v>28</v>
      </c>
      <c r="AG133" s="78">
        <v>1000</v>
      </c>
      <c r="AH133" s="78"/>
      <c r="AI133" s="78"/>
      <c r="AJ133" s="79"/>
      <c r="AK133" s="79"/>
      <c r="AL133" s="80"/>
      <c r="AM133" s="738"/>
      <c r="AN133" s="794"/>
      <c r="AO133" s="179"/>
    </row>
    <row r="134" spans="1:41" x14ac:dyDescent="0.25">
      <c r="A134" s="82"/>
      <c r="B134" s="904"/>
      <c r="C134" s="77" t="s">
        <v>29</v>
      </c>
      <c r="D134" s="78">
        <v>1000</v>
      </c>
      <c r="E134" s="78">
        <f>E135+10</f>
        <v>30</v>
      </c>
      <c r="F134" s="78">
        <v>0</v>
      </c>
      <c r="G134" s="79" t="s">
        <v>38</v>
      </c>
      <c r="H134" s="79" t="s">
        <v>38</v>
      </c>
      <c r="I134" s="80" t="s">
        <v>38</v>
      </c>
      <c r="J134" s="79"/>
      <c r="K134" s="81"/>
      <c r="L134" s="585"/>
      <c r="M134" s="77" t="s">
        <v>29</v>
      </c>
      <c r="N134" s="78">
        <v>1000</v>
      </c>
      <c r="O134" s="78">
        <f>O135+10</f>
        <v>50</v>
      </c>
      <c r="P134" s="78">
        <v>0</v>
      </c>
      <c r="Q134" s="79" t="s">
        <v>38</v>
      </c>
      <c r="R134" s="79" t="s">
        <v>38</v>
      </c>
      <c r="S134" s="80" t="s">
        <v>38</v>
      </c>
      <c r="T134" s="79"/>
      <c r="U134" s="81"/>
      <c r="V134" s="585"/>
      <c r="W134" s="77" t="s">
        <v>29</v>
      </c>
      <c r="X134" s="78">
        <v>1000</v>
      </c>
      <c r="Y134" s="78">
        <v>0</v>
      </c>
      <c r="Z134" s="78">
        <v>0</v>
      </c>
      <c r="AA134" s="79" t="s">
        <v>38</v>
      </c>
      <c r="AB134" s="79" t="s">
        <v>38</v>
      </c>
      <c r="AC134" s="80" t="s">
        <v>38</v>
      </c>
      <c r="AD134" s="558"/>
      <c r="AE134" s="585"/>
      <c r="AF134" s="77" t="s">
        <v>29</v>
      </c>
      <c r="AG134" s="78"/>
      <c r="AH134" s="78"/>
      <c r="AI134" s="78"/>
      <c r="AJ134" s="79"/>
      <c r="AK134" s="79"/>
      <c r="AL134" s="80"/>
      <c r="AM134" s="738"/>
      <c r="AN134" s="180"/>
      <c r="AO134" s="179"/>
    </row>
    <row r="135" spans="1:41" x14ac:dyDescent="0.25">
      <c r="A135" s="82"/>
      <c r="B135" s="904"/>
      <c r="C135" s="83" t="s">
        <v>30</v>
      </c>
      <c r="D135" s="84">
        <v>1000</v>
      </c>
      <c r="E135" s="78">
        <f>O124+10</f>
        <v>20</v>
      </c>
      <c r="F135" s="78">
        <v>0</v>
      </c>
      <c r="G135" s="79" t="s">
        <v>38</v>
      </c>
      <c r="H135" s="79" t="s">
        <v>38</v>
      </c>
      <c r="I135" s="80" t="s">
        <v>38</v>
      </c>
      <c r="J135" s="85"/>
      <c r="K135" s="86"/>
      <c r="L135" s="586"/>
      <c r="M135" s="83" t="s">
        <v>30</v>
      </c>
      <c r="N135" s="84">
        <v>1000</v>
      </c>
      <c r="O135" s="78">
        <f>Y124+10</f>
        <v>40</v>
      </c>
      <c r="P135" s="78">
        <v>0</v>
      </c>
      <c r="Q135" s="79" t="s">
        <v>38</v>
      </c>
      <c r="R135" s="79" t="s">
        <v>38</v>
      </c>
      <c r="S135" s="80" t="s">
        <v>38</v>
      </c>
      <c r="T135" s="79"/>
      <c r="U135" s="81"/>
      <c r="V135" s="586"/>
      <c r="W135" s="83" t="s">
        <v>30</v>
      </c>
      <c r="X135" s="78">
        <v>1000</v>
      </c>
      <c r="Y135" s="78">
        <v>0</v>
      </c>
      <c r="Z135" s="78">
        <v>0</v>
      </c>
      <c r="AA135" s="79" t="s">
        <v>38</v>
      </c>
      <c r="AB135" s="79" t="s">
        <v>38</v>
      </c>
      <c r="AC135" s="80" t="s">
        <v>38</v>
      </c>
      <c r="AD135" s="558"/>
      <c r="AE135" s="586"/>
      <c r="AF135" s="83" t="s">
        <v>30</v>
      </c>
      <c r="AG135" s="78"/>
      <c r="AH135" s="78"/>
      <c r="AI135" s="78"/>
      <c r="AJ135" s="79"/>
      <c r="AK135" s="79"/>
      <c r="AL135" s="80"/>
      <c r="AM135" s="738"/>
      <c r="AN135" s="181"/>
      <c r="AO135" s="182"/>
    </row>
    <row r="136" spans="1:41" ht="21" x14ac:dyDescent="0.25">
      <c r="A136" s="88"/>
      <c r="B136" s="905"/>
      <c r="C136" s="89"/>
      <c r="D136" s="90">
        <f>SUM(D124:D135)</f>
        <v>12000</v>
      </c>
      <c r="E136" s="90">
        <f>SUM(E124:E135)</f>
        <v>900</v>
      </c>
      <c r="F136" s="90">
        <f>SUM(F124:F135)</f>
        <v>0</v>
      </c>
      <c r="G136" s="91"/>
      <c r="H136" s="91"/>
      <c r="I136" s="92"/>
      <c r="J136" s="91"/>
      <c r="K136" s="93"/>
      <c r="L136" s="587"/>
      <c r="M136" s="89"/>
      <c r="N136" s="90">
        <f>SUM(N123:N135)</f>
        <v>24000</v>
      </c>
      <c r="O136" s="90">
        <f>SUM(O123:O135)</f>
        <v>1630</v>
      </c>
      <c r="P136" s="90">
        <f>SUM(P123:P135)</f>
        <v>15000</v>
      </c>
      <c r="Q136" s="91"/>
      <c r="R136" s="91"/>
      <c r="S136" s="91"/>
      <c r="T136" s="91"/>
      <c r="U136" s="93"/>
      <c r="V136" s="587"/>
      <c r="W136" s="89"/>
      <c r="X136" s="90">
        <f>SUM(X123:X135)</f>
        <v>36000</v>
      </c>
      <c r="Y136" s="90">
        <f>SUM(Y123:Y135)</f>
        <v>1790</v>
      </c>
      <c r="Z136" s="90">
        <f>SUM(Z123:Z135)</f>
        <v>36000</v>
      </c>
      <c r="AA136" s="91"/>
      <c r="AB136" s="91"/>
      <c r="AC136" s="91"/>
      <c r="AD136" s="91"/>
      <c r="AE136" s="587"/>
      <c r="AF136" s="89"/>
      <c r="AG136" s="90">
        <f>SUM(AG123:AG135)</f>
        <v>46000</v>
      </c>
      <c r="AH136" s="90">
        <f>SUM(AH123:AH135)</f>
        <v>2070</v>
      </c>
      <c r="AI136" s="90">
        <f>SUM(AI123:AI135)</f>
        <v>46000</v>
      </c>
      <c r="AJ136" s="91"/>
      <c r="AK136" s="91"/>
      <c r="AL136" s="91"/>
      <c r="AM136" s="739"/>
      <c r="AN136" s="90"/>
      <c r="AO136" s="91"/>
    </row>
    <row r="137" spans="1:41" x14ac:dyDescent="0.25">
      <c r="A137" s="479"/>
      <c r="B137" s="435"/>
      <c r="C137" s="436"/>
      <c r="D137" s="437"/>
      <c r="E137" s="437"/>
      <c r="F137" s="437"/>
      <c r="G137" s="438"/>
      <c r="H137" s="438"/>
      <c r="I137" s="439"/>
      <c r="J137" s="438"/>
      <c r="K137" s="438"/>
      <c r="L137" s="588"/>
      <c r="M137" s="438"/>
      <c r="N137" s="437"/>
      <c r="O137" s="437"/>
      <c r="P137" s="437"/>
      <c r="Q137" s="438"/>
      <c r="R137" s="438"/>
      <c r="S137" s="438"/>
      <c r="T137" s="438"/>
      <c r="U137" s="438"/>
      <c r="V137" s="588"/>
      <c r="W137" s="438"/>
      <c r="X137" s="437"/>
      <c r="Y137" s="437"/>
      <c r="Z137" s="437"/>
      <c r="AA137" s="438"/>
      <c r="AB137" s="438"/>
      <c r="AC137" s="438"/>
      <c r="AD137" s="438"/>
      <c r="AE137" s="588"/>
      <c r="AF137" s="438"/>
      <c r="AG137" s="437"/>
      <c r="AH137" s="437"/>
      <c r="AI137" s="437"/>
      <c r="AJ137" s="438"/>
      <c r="AK137" s="438"/>
      <c r="AL137" s="438"/>
      <c r="AM137" s="747"/>
      <c r="AN137" s="795"/>
      <c r="AO137" s="440"/>
    </row>
    <row r="138" spans="1:41" ht="21" x14ac:dyDescent="0.25">
      <c r="A138" s="479"/>
      <c r="B138" s="441"/>
      <c r="C138" s="442"/>
      <c r="D138" s="443"/>
      <c r="E138" s="444"/>
      <c r="F138" s="445"/>
      <c r="G138" s="444"/>
      <c r="H138" s="445"/>
      <c r="I138" s="445"/>
      <c r="J138" s="445"/>
      <c r="K138" s="446"/>
      <c r="L138" s="584"/>
      <c r="M138" s="447" t="s">
        <v>42</v>
      </c>
      <c r="N138" s="448">
        <f>D151</f>
        <v>12000</v>
      </c>
      <c r="O138" s="448">
        <f>E151</f>
        <v>780</v>
      </c>
      <c r="P138" s="448">
        <f>F151</f>
        <v>0</v>
      </c>
      <c r="Q138" s="444"/>
      <c r="R138" s="445"/>
      <c r="S138" s="445"/>
      <c r="T138" s="445"/>
      <c r="U138" s="446"/>
      <c r="V138" s="584"/>
      <c r="W138" s="447" t="s">
        <v>42</v>
      </c>
      <c r="X138" s="448">
        <f>N151</f>
        <v>24000</v>
      </c>
      <c r="Y138" s="448">
        <f>O151</f>
        <v>930</v>
      </c>
      <c r="Z138" s="448">
        <f>P151</f>
        <v>21000</v>
      </c>
      <c r="AA138" s="444"/>
      <c r="AB138" s="445"/>
      <c r="AC138" s="445"/>
      <c r="AD138" s="445"/>
      <c r="AE138" s="584"/>
      <c r="AF138" s="447" t="s">
        <v>42</v>
      </c>
      <c r="AG138" s="448">
        <f>X151</f>
        <v>36000</v>
      </c>
      <c r="AH138" s="448">
        <f>Y151</f>
        <v>940</v>
      </c>
      <c r="AI138" s="448">
        <f>Z151</f>
        <v>42500</v>
      </c>
      <c r="AJ138" s="444"/>
      <c r="AK138" s="445"/>
      <c r="AL138" s="445"/>
      <c r="AM138" s="447"/>
      <c r="AN138" s="796" t="s">
        <v>221</v>
      </c>
      <c r="AO138" s="449" t="s">
        <v>36</v>
      </c>
    </row>
    <row r="139" spans="1:41" x14ac:dyDescent="0.25">
      <c r="A139" s="450" t="s">
        <v>207</v>
      </c>
      <c r="B139" s="451">
        <v>106</v>
      </c>
      <c r="C139" s="452" t="s">
        <v>19</v>
      </c>
      <c r="D139" s="453">
        <v>1000</v>
      </c>
      <c r="E139" s="453">
        <f t="shared" ref="E139:E148" si="10">E140+10</f>
        <v>120</v>
      </c>
      <c r="F139" s="453">
        <v>0</v>
      </c>
      <c r="G139" s="454" t="s">
        <v>38</v>
      </c>
      <c r="H139" s="454" t="s">
        <v>38</v>
      </c>
      <c r="I139" s="455" t="s">
        <v>38</v>
      </c>
      <c r="J139" s="454"/>
      <c r="K139" s="456"/>
      <c r="L139" s="585"/>
      <c r="M139" s="452" t="s">
        <v>19</v>
      </c>
      <c r="N139" s="453">
        <v>1000</v>
      </c>
      <c r="O139" s="453">
        <f>O140+10</f>
        <v>20</v>
      </c>
      <c r="P139" s="453">
        <v>12000</v>
      </c>
      <c r="Q139" s="454" t="s">
        <v>38</v>
      </c>
      <c r="R139" s="454">
        <v>703</v>
      </c>
      <c r="S139" s="455">
        <v>44203</v>
      </c>
      <c r="T139" s="454"/>
      <c r="U139" s="456"/>
      <c r="V139" s="585"/>
      <c r="W139" s="452" t="s">
        <v>19</v>
      </c>
      <c r="X139" s="453">
        <v>1000</v>
      </c>
      <c r="Y139" s="453">
        <v>10</v>
      </c>
      <c r="Z139" s="453">
        <v>7000</v>
      </c>
      <c r="AA139" s="454" t="s">
        <v>38</v>
      </c>
      <c r="AB139" s="454">
        <v>1863</v>
      </c>
      <c r="AC139" s="455">
        <v>44577</v>
      </c>
      <c r="AD139" s="711"/>
      <c r="AE139" s="585"/>
      <c r="AF139" s="452" t="s">
        <v>19</v>
      </c>
      <c r="AG139" s="453">
        <v>1000</v>
      </c>
      <c r="AH139" s="453"/>
      <c r="AI139" s="453"/>
      <c r="AJ139" s="454"/>
      <c r="AK139" s="454"/>
      <c r="AL139" s="455"/>
      <c r="AM139" s="748"/>
      <c r="AN139" s="480">
        <f>AG151+AH151-AI151</f>
        <v>440</v>
      </c>
      <c r="AO139" s="458" t="s">
        <v>961</v>
      </c>
    </row>
    <row r="140" spans="1:41" ht="21" customHeight="1" x14ac:dyDescent="0.25">
      <c r="A140" s="481"/>
      <c r="B140" s="906" t="s">
        <v>299</v>
      </c>
      <c r="C140" s="452" t="s">
        <v>20</v>
      </c>
      <c r="D140" s="453">
        <v>1000</v>
      </c>
      <c r="E140" s="453">
        <f t="shared" si="10"/>
        <v>110</v>
      </c>
      <c r="F140" s="453">
        <v>0</v>
      </c>
      <c r="G140" s="454" t="s">
        <v>38</v>
      </c>
      <c r="H140" s="454" t="s">
        <v>38</v>
      </c>
      <c r="I140" s="455" t="s">
        <v>38</v>
      </c>
      <c r="J140" s="454"/>
      <c r="K140" s="456"/>
      <c r="L140" s="585"/>
      <c r="M140" s="452" t="s">
        <v>20</v>
      </c>
      <c r="N140" s="453">
        <v>1000</v>
      </c>
      <c r="O140" s="453">
        <f>O141+10</f>
        <v>10</v>
      </c>
      <c r="P140" s="453">
        <v>0</v>
      </c>
      <c r="Q140" s="454" t="s">
        <v>38</v>
      </c>
      <c r="R140" s="454" t="s">
        <v>38</v>
      </c>
      <c r="S140" s="455" t="s">
        <v>38</v>
      </c>
      <c r="T140" s="454"/>
      <c r="U140" s="456"/>
      <c r="V140" s="585"/>
      <c r="W140" s="452" t="s">
        <v>20</v>
      </c>
      <c r="X140" s="453">
        <v>1000</v>
      </c>
      <c r="Y140" s="453">
        <v>0</v>
      </c>
      <c r="Z140" s="453">
        <v>14500</v>
      </c>
      <c r="AA140" s="454" t="s">
        <v>38</v>
      </c>
      <c r="AB140" s="454">
        <v>2049</v>
      </c>
      <c r="AC140" s="455">
        <v>44602</v>
      </c>
      <c r="AD140" s="712"/>
      <c r="AE140" s="585"/>
      <c r="AF140" s="452" t="s">
        <v>20</v>
      </c>
      <c r="AG140" s="453">
        <v>1000</v>
      </c>
      <c r="AH140" s="453"/>
      <c r="AI140" s="453"/>
      <c r="AJ140" s="454"/>
      <c r="AK140" s="454"/>
      <c r="AL140" s="455"/>
      <c r="AM140" s="749"/>
      <c r="AN140" s="464"/>
      <c r="AO140" s="460"/>
    </row>
    <row r="141" spans="1:41" x14ac:dyDescent="0.25">
      <c r="A141" s="481"/>
      <c r="B141" s="906"/>
      <c r="C141" s="452" t="s">
        <v>21</v>
      </c>
      <c r="D141" s="453">
        <v>1000</v>
      </c>
      <c r="E141" s="453">
        <f t="shared" si="10"/>
        <v>100</v>
      </c>
      <c r="F141" s="453">
        <v>0</v>
      </c>
      <c r="G141" s="454" t="s">
        <v>38</v>
      </c>
      <c r="H141" s="454" t="s">
        <v>38</v>
      </c>
      <c r="I141" s="455" t="s">
        <v>38</v>
      </c>
      <c r="J141" s="454"/>
      <c r="K141" s="456"/>
      <c r="L141" s="585"/>
      <c r="M141" s="452" t="s">
        <v>21</v>
      </c>
      <c r="N141" s="453">
        <v>1000</v>
      </c>
      <c r="O141" s="453">
        <v>0</v>
      </c>
      <c r="P141" s="453">
        <v>3000</v>
      </c>
      <c r="Q141" s="454" t="s">
        <v>38</v>
      </c>
      <c r="R141" s="454">
        <v>875</v>
      </c>
      <c r="S141" s="455">
        <v>44262</v>
      </c>
      <c r="T141" s="454"/>
      <c r="U141" s="456"/>
      <c r="V141" s="585"/>
      <c r="W141" s="452" t="s">
        <v>21</v>
      </c>
      <c r="X141" s="453">
        <v>1000</v>
      </c>
      <c r="Y141" s="453">
        <v>0</v>
      </c>
      <c r="Z141" s="453">
        <v>0</v>
      </c>
      <c r="AA141" s="454" t="s">
        <v>38</v>
      </c>
      <c r="AB141" s="454" t="s">
        <v>38</v>
      </c>
      <c r="AC141" s="455" t="s">
        <v>38</v>
      </c>
      <c r="AD141" s="712"/>
      <c r="AE141" s="585"/>
      <c r="AF141" s="452" t="s">
        <v>21</v>
      </c>
      <c r="AG141" s="453">
        <v>1000</v>
      </c>
      <c r="AH141" s="453"/>
      <c r="AI141" s="453"/>
      <c r="AJ141" s="454"/>
      <c r="AK141" s="454"/>
      <c r="AL141" s="455"/>
      <c r="AM141" s="749"/>
      <c r="AN141" s="464"/>
      <c r="AO141" s="460" t="s">
        <v>987</v>
      </c>
    </row>
    <row r="142" spans="1:41" x14ac:dyDescent="0.25">
      <c r="A142" s="481"/>
      <c r="B142" s="906"/>
      <c r="C142" s="452" t="s">
        <v>22</v>
      </c>
      <c r="D142" s="453">
        <v>1000</v>
      </c>
      <c r="E142" s="453">
        <f t="shared" si="10"/>
        <v>90</v>
      </c>
      <c r="F142" s="453">
        <v>0</v>
      </c>
      <c r="G142" s="454" t="s">
        <v>38</v>
      </c>
      <c r="H142" s="454" t="s">
        <v>38</v>
      </c>
      <c r="I142" s="455" t="s">
        <v>38</v>
      </c>
      <c r="J142" s="454"/>
      <c r="K142" s="456"/>
      <c r="L142" s="585"/>
      <c r="M142" s="452" t="s">
        <v>22</v>
      </c>
      <c r="N142" s="453">
        <v>1000</v>
      </c>
      <c r="O142" s="453">
        <v>0</v>
      </c>
      <c r="P142" s="453">
        <v>1000</v>
      </c>
      <c r="Q142" s="454" t="s">
        <v>38</v>
      </c>
      <c r="R142" s="454">
        <v>945</v>
      </c>
      <c r="S142" s="455">
        <v>44293</v>
      </c>
      <c r="T142" s="454"/>
      <c r="U142" s="456"/>
      <c r="V142" s="585"/>
      <c r="W142" s="452" t="s">
        <v>22</v>
      </c>
      <c r="X142" s="453">
        <v>1000</v>
      </c>
      <c r="Y142" s="453">
        <v>0</v>
      </c>
      <c r="Z142" s="453">
        <v>0</v>
      </c>
      <c r="AA142" s="454" t="s">
        <v>38</v>
      </c>
      <c r="AB142" s="454" t="s">
        <v>38</v>
      </c>
      <c r="AC142" s="455" t="s">
        <v>38</v>
      </c>
      <c r="AD142" s="712"/>
      <c r="AE142" s="585"/>
      <c r="AF142" s="452" t="s">
        <v>22</v>
      </c>
      <c r="AG142" s="453">
        <v>1000</v>
      </c>
      <c r="AH142" s="453"/>
      <c r="AI142" s="453"/>
      <c r="AJ142" s="454"/>
      <c r="AK142" s="454"/>
      <c r="AL142" s="455"/>
      <c r="AM142" s="749"/>
      <c r="AN142" s="464"/>
      <c r="AO142" s="460"/>
    </row>
    <row r="143" spans="1:41" x14ac:dyDescent="0.25">
      <c r="A143" s="481"/>
      <c r="B143" s="906"/>
      <c r="C143" s="452" t="s">
        <v>23</v>
      </c>
      <c r="D143" s="453">
        <v>1000</v>
      </c>
      <c r="E143" s="453">
        <f t="shared" si="10"/>
        <v>80</v>
      </c>
      <c r="F143" s="453">
        <v>0</v>
      </c>
      <c r="G143" s="454" t="s">
        <v>38</v>
      </c>
      <c r="H143" s="454" t="s">
        <v>38</v>
      </c>
      <c r="I143" s="455" t="s">
        <v>38</v>
      </c>
      <c r="J143" s="454"/>
      <c r="K143" s="456"/>
      <c r="L143" s="585"/>
      <c r="M143" s="452" t="s">
        <v>23</v>
      </c>
      <c r="N143" s="453">
        <v>1000</v>
      </c>
      <c r="O143" s="453">
        <f>O144+10</f>
        <v>30</v>
      </c>
      <c r="P143" s="453">
        <v>0</v>
      </c>
      <c r="Q143" s="454" t="s">
        <v>38</v>
      </c>
      <c r="R143" s="454" t="s">
        <v>38</v>
      </c>
      <c r="S143" s="455" t="s">
        <v>38</v>
      </c>
      <c r="T143" s="454"/>
      <c r="U143" s="456"/>
      <c r="V143" s="585"/>
      <c r="W143" s="452" t="s">
        <v>23</v>
      </c>
      <c r="X143" s="453">
        <v>1000</v>
      </c>
      <c r="Y143" s="453">
        <v>0</v>
      </c>
      <c r="Z143" s="453">
        <v>0</v>
      </c>
      <c r="AA143" s="454" t="s">
        <v>38</v>
      </c>
      <c r="AB143" s="454" t="s">
        <v>38</v>
      </c>
      <c r="AC143" s="455" t="s">
        <v>38</v>
      </c>
      <c r="AD143" s="712"/>
      <c r="AE143" s="585"/>
      <c r="AF143" s="452" t="s">
        <v>23</v>
      </c>
      <c r="AG143" s="453">
        <v>1000</v>
      </c>
      <c r="AH143" s="453"/>
      <c r="AI143" s="453"/>
      <c r="AJ143" s="454"/>
      <c r="AK143" s="454"/>
      <c r="AL143" s="455"/>
      <c r="AM143" s="749"/>
      <c r="AN143" s="464"/>
      <c r="AO143" s="460"/>
    </row>
    <row r="144" spans="1:41" x14ac:dyDescent="0.25">
      <c r="A144" s="481"/>
      <c r="B144" s="906"/>
      <c r="C144" s="452" t="s">
        <v>24</v>
      </c>
      <c r="D144" s="453">
        <v>1000</v>
      </c>
      <c r="E144" s="453">
        <f t="shared" si="10"/>
        <v>70</v>
      </c>
      <c r="F144" s="453">
        <v>0</v>
      </c>
      <c r="G144" s="454" t="s">
        <v>38</v>
      </c>
      <c r="H144" s="454" t="s">
        <v>38</v>
      </c>
      <c r="I144" s="455" t="s">
        <v>38</v>
      </c>
      <c r="J144" s="454"/>
      <c r="K144" s="456"/>
      <c r="L144" s="585"/>
      <c r="M144" s="452" t="s">
        <v>24</v>
      </c>
      <c r="N144" s="453">
        <v>1000</v>
      </c>
      <c r="O144" s="453">
        <f>O145+10</f>
        <v>20</v>
      </c>
      <c r="P144" s="453">
        <v>0</v>
      </c>
      <c r="Q144" s="454" t="s">
        <v>38</v>
      </c>
      <c r="R144" s="454" t="s">
        <v>38</v>
      </c>
      <c r="S144" s="455" t="s">
        <v>38</v>
      </c>
      <c r="T144" s="454"/>
      <c r="U144" s="456"/>
      <c r="V144" s="585"/>
      <c r="W144" s="452" t="s">
        <v>24</v>
      </c>
      <c r="X144" s="453">
        <v>1000</v>
      </c>
      <c r="Y144" s="453">
        <v>0</v>
      </c>
      <c r="Z144" s="453">
        <v>0</v>
      </c>
      <c r="AA144" s="454" t="s">
        <v>38</v>
      </c>
      <c r="AB144" s="454" t="s">
        <v>38</v>
      </c>
      <c r="AC144" s="455" t="s">
        <v>38</v>
      </c>
      <c r="AD144" s="712"/>
      <c r="AE144" s="585"/>
      <c r="AF144" s="452" t="s">
        <v>24</v>
      </c>
      <c r="AG144" s="453">
        <v>1000</v>
      </c>
      <c r="AH144" s="453"/>
      <c r="AI144" s="453"/>
      <c r="AJ144" s="454"/>
      <c r="AK144" s="454"/>
      <c r="AL144" s="455"/>
      <c r="AM144" s="749"/>
      <c r="AN144" s="464"/>
      <c r="AO144" s="460"/>
    </row>
    <row r="145" spans="1:41" x14ac:dyDescent="0.25">
      <c r="A145" s="481"/>
      <c r="B145" s="906"/>
      <c r="C145" s="452" t="s">
        <v>25</v>
      </c>
      <c r="D145" s="453">
        <v>1000</v>
      </c>
      <c r="E145" s="453">
        <f t="shared" si="10"/>
        <v>60</v>
      </c>
      <c r="F145" s="453">
        <v>0</v>
      </c>
      <c r="G145" s="454" t="s">
        <v>38</v>
      </c>
      <c r="H145" s="454" t="s">
        <v>38</v>
      </c>
      <c r="I145" s="455" t="s">
        <v>38</v>
      </c>
      <c r="J145" s="454"/>
      <c r="K145" s="456"/>
      <c r="L145" s="585"/>
      <c r="M145" s="452" t="s">
        <v>25</v>
      </c>
      <c r="N145" s="453">
        <v>1000</v>
      </c>
      <c r="O145" s="453">
        <f>O146+10</f>
        <v>10</v>
      </c>
      <c r="P145" s="453">
        <v>0</v>
      </c>
      <c r="Q145" s="454" t="s">
        <v>38</v>
      </c>
      <c r="R145" s="454" t="s">
        <v>38</v>
      </c>
      <c r="S145" s="455" t="s">
        <v>38</v>
      </c>
      <c r="T145" s="454"/>
      <c r="U145" s="456"/>
      <c r="V145" s="585"/>
      <c r="W145" s="452" t="s">
        <v>25</v>
      </c>
      <c r="X145" s="453">
        <v>1000</v>
      </c>
      <c r="Y145" s="453">
        <v>0</v>
      </c>
      <c r="Z145" s="453">
        <v>0</v>
      </c>
      <c r="AA145" s="454" t="s">
        <v>38</v>
      </c>
      <c r="AB145" s="454" t="s">
        <v>38</v>
      </c>
      <c r="AC145" s="455" t="s">
        <v>38</v>
      </c>
      <c r="AD145" s="712"/>
      <c r="AE145" s="585"/>
      <c r="AF145" s="452" t="s">
        <v>25</v>
      </c>
      <c r="AG145" s="453"/>
      <c r="AH145" s="453"/>
      <c r="AI145" s="453"/>
      <c r="AJ145" s="454"/>
      <c r="AK145" s="454"/>
      <c r="AL145" s="455"/>
      <c r="AM145" s="749"/>
      <c r="AN145" s="464"/>
      <c r="AO145" s="460"/>
    </row>
    <row r="146" spans="1:41" x14ac:dyDescent="0.25">
      <c r="A146" s="481"/>
      <c r="B146" s="906"/>
      <c r="C146" s="452" t="s">
        <v>26</v>
      </c>
      <c r="D146" s="453">
        <v>1000</v>
      </c>
      <c r="E146" s="453">
        <f t="shared" si="10"/>
        <v>50</v>
      </c>
      <c r="F146" s="453">
        <v>0</v>
      </c>
      <c r="G146" s="454" t="s">
        <v>38</v>
      </c>
      <c r="H146" s="454" t="s">
        <v>38</v>
      </c>
      <c r="I146" s="455" t="s">
        <v>38</v>
      </c>
      <c r="J146" s="454"/>
      <c r="K146" s="456"/>
      <c r="L146" s="585"/>
      <c r="M146" s="452" t="s">
        <v>26</v>
      </c>
      <c r="N146" s="453">
        <v>1000</v>
      </c>
      <c r="O146" s="453">
        <v>0</v>
      </c>
      <c r="P146" s="453">
        <v>5000</v>
      </c>
      <c r="Q146" s="454" t="s">
        <v>38</v>
      </c>
      <c r="R146" s="454">
        <v>1176</v>
      </c>
      <c r="S146" s="455">
        <v>44409</v>
      </c>
      <c r="T146" s="454"/>
      <c r="U146" s="456"/>
      <c r="V146" s="585"/>
      <c r="W146" s="452" t="s">
        <v>26</v>
      </c>
      <c r="X146" s="453">
        <v>1000</v>
      </c>
      <c r="Y146" s="453">
        <v>0</v>
      </c>
      <c r="Z146" s="453">
        <v>0</v>
      </c>
      <c r="AA146" s="454" t="s">
        <v>38</v>
      </c>
      <c r="AB146" s="454" t="s">
        <v>38</v>
      </c>
      <c r="AC146" s="455" t="s">
        <v>38</v>
      </c>
      <c r="AD146" s="712"/>
      <c r="AE146" s="585"/>
      <c r="AF146" s="452" t="s">
        <v>26</v>
      </c>
      <c r="AG146" s="453"/>
      <c r="AH146" s="453"/>
      <c r="AI146" s="453"/>
      <c r="AJ146" s="454"/>
      <c r="AK146" s="454"/>
      <c r="AL146" s="455"/>
      <c r="AM146" s="749"/>
      <c r="AN146" s="464"/>
      <c r="AO146" s="460"/>
    </row>
    <row r="147" spans="1:41" x14ac:dyDescent="0.25">
      <c r="A147" s="481"/>
      <c r="B147" s="906"/>
      <c r="C147" s="452" t="s">
        <v>27</v>
      </c>
      <c r="D147" s="453">
        <v>1000</v>
      </c>
      <c r="E147" s="453">
        <f t="shared" si="10"/>
        <v>40</v>
      </c>
      <c r="F147" s="453">
        <v>0</v>
      </c>
      <c r="G147" s="454" t="s">
        <v>38</v>
      </c>
      <c r="H147" s="454" t="s">
        <v>38</v>
      </c>
      <c r="I147" s="455" t="s">
        <v>38</v>
      </c>
      <c r="J147" s="454"/>
      <c r="K147" s="456"/>
      <c r="L147" s="585"/>
      <c r="M147" s="452" t="s">
        <v>27</v>
      </c>
      <c r="N147" s="453">
        <v>1000</v>
      </c>
      <c r="O147" s="453">
        <v>0</v>
      </c>
      <c r="P147" s="453">
        <v>0</v>
      </c>
      <c r="Q147" s="454" t="s">
        <v>38</v>
      </c>
      <c r="R147" s="454" t="s">
        <v>38</v>
      </c>
      <c r="S147" s="455" t="s">
        <v>38</v>
      </c>
      <c r="T147" s="454"/>
      <c r="U147" s="456"/>
      <c r="V147" s="585"/>
      <c r="W147" s="452" t="s">
        <v>27</v>
      </c>
      <c r="X147" s="453">
        <v>1000</v>
      </c>
      <c r="Y147" s="453">
        <v>0</v>
      </c>
      <c r="Z147" s="453">
        <v>0</v>
      </c>
      <c r="AA147" s="454" t="s">
        <v>38</v>
      </c>
      <c r="AB147" s="454" t="s">
        <v>38</v>
      </c>
      <c r="AC147" s="455" t="s">
        <v>38</v>
      </c>
      <c r="AD147" s="712"/>
      <c r="AE147" s="585"/>
      <c r="AF147" s="452" t="s">
        <v>27</v>
      </c>
      <c r="AG147" s="453"/>
      <c r="AH147" s="453"/>
      <c r="AI147" s="453"/>
      <c r="AJ147" s="454"/>
      <c r="AK147" s="454"/>
      <c r="AL147" s="455"/>
      <c r="AM147" s="749"/>
      <c r="AN147" s="464"/>
      <c r="AO147" s="460"/>
    </row>
    <row r="148" spans="1:41" x14ac:dyDescent="0.25">
      <c r="A148" s="481"/>
      <c r="B148" s="906"/>
      <c r="C148" s="452" t="s">
        <v>28</v>
      </c>
      <c r="D148" s="453">
        <v>1000</v>
      </c>
      <c r="E148" s="453">
        <f t="shared" si="10"/>
        <v>30</v>
      </c>
      <c r="F148" s="453">
        <v>0</v>
      </c>
      <c r="G148" s="454" t="s">
        <v>38</v>
      </c>
      <c r="H148" s="454" t="s">
        <v>38</v>
      </c>
      <c r="I148" s="455" t="s">
        <v>38</v>
      </c>
      <c r="J148" s="454"/>
      <c r="K148" s="456"/>
      <c r="L148" s="585"/>
      <c r="M148" s="452" t="s">
        <v>28</v>
      </c>
      <c r="N148" s="453">
        <v>1000</v>
      </c>
      <c r="O148" s="453">
        <f>O149+10</f>
        <v>30</v>
      </c>
      <c r="P148" s="453">
        <v>0</v>
      </c>
      <c r="Q148" s="454" t="s">
        <v>38</v>
      </c>
      <c r="R148" s="454" t="s">
        <v>38</v>
      </c>
      <c r="S148" s="455" t="s">
        <v>38</v>
      </c>
      <c r="T148" s="454"/>
      <c r="U148" s="456"/>
      <c r="V148" s="585"/>
      <c r="W148" s="452" t="s">
        <v>28</v>
      </c>
      <c r="X148" s="453">
        <v>1000</v>
      </c>
      <c r="Y148" s="453">
        <v>0</v>
      </c>
      <c r="Z148" s="453">
        <v>0</v>
      </c>
      <c r="AA148" s="454" t="s">
        <v>38</v>
      </c>
      <c r="AB148" s="454" t="s">
        <v>38</v>
      </c>
      <c r="AC148" s="455" t="s">
        <v>38</v>
      </c>
      <c r="AD148" s="712"/>
      <c r="AE148" s="585"/>
      <c r="AF148" s="452" t="s">
        <v>28</v>
      </c>
      <c r="AG148" s="453"/>
      <c r="AH148" s="453"/>
      <c r="AI148" s="453"/>
      <c r="AJ148" s="454"/>
      <c r="AK148" s="454"/>
      <c r="AL148" s="455"/>
      <c r="AM148" s="749"/>
      <c r="AN148" s="464"/>
      <c r="AO148" s="460"/>
    </row>
    <row r="149" spans="1:41" x14ac:dyDescent="0.25">
      <c r="A149" s="481"/>
      <c r="B149" s="906"/>
      <c r="C149" s="452" t="s">
        <v>29</v>
      </c>
      <c r="D149" s="453">
        <v>1000</v>
      </c>
      <c r="E149" s="453">
        <f>E150+10</f>
        <v>20</v>
      </c>
      <c r="F149" s="453">
        <v>0</v>
      </c>
      <c r="G149" s="454" t="s">
        <v>38</v>
      </c>
      <c r="H149" s="454" t="s">
        <v>38</v>
      </c>
      <c r="I149" s="455" t="s">
        <v>38</v>
      </c>
      <c r="J149" s="454"/>
      <c r="K149" s="456"/>
      <c r="L149" s="585"/>
      <c r="M149" s="452" t="s">
        <v>29</v>
      </c>
      <c r="N149" s="453">
        <v>1000</v>
      </c>
      <c r="O149" s="453">
        <f>O150+10</f>
        <v>20</v>
      </c>
      <c r="P149" s="453">
        <v>0</v>
      </c>
      <c r="Q149" s="454" t="s">
        <v>38</v>
      </c>
      <c r="R149" s="454" t="s">
        <v>38</v>
      </c>
      <c r="S149" s="455" t="s">
        <v>38</v>
      </c>
      <c r="T149" s="454"/>
      <c r="U149" s="456"/>
      <c r="V149" s="585"/>
      <c r="W149" s="452" t="s">
        <v>29</v>
      </c>
      <c r="X149" s="453">
        <v>1000</v>
      </c>
      <c r="Y149" s="453">
        <v>0</v>
      </c>
      <c r="Z149" s="453">
        <v>0</v>
      </c>
      <c r="AA149" s="454" t="s">
        <v>38</v>
      </c>
      <c r="AB149" s="454" t="s">
        <v>38</v>
      </c>
      <c r="AC149" s="455" t="s">
        <v>38</v>
      </c>
      <c r="AD149" s="712"/>
      <c r="AE149" s="585"/>
      <c r="AF149" s="452" t="s">
        <v>29</v>
      </c>
      <c r="AG149" s="453"/>
      <c r="AH149" s="453"/>
      <c r="AI149" s="453"/>
      <c r="AJ149" s="454"/>
      <c r="AK149" s="454"/>
      <c r="AL149" s="455"/>
      <c r="AM149" s="749"/>
      <c r="AN149" s="464"/>
      <c r="AO149" s="460"/>
    </row>
    <row r="150" spans="1:41" x14ac:dyDescent="0.25">
      <c r="A150" s="481"/>
      <c r="B150" s="906"/>
      <c r="C150" s="465" t="s">
        <v>30</v>
      </c>
      <c r="D150" s="466">
        <v>1000</v>
      </c>
      <c r="E150" s="453">
        <v>10</v>
      </c>
      <c r="F150" s="453">
        <v>0</v>
      </c>
      <c r="G150" s="454" t="s">
        <v>38</v>
      </c>
      <c r="H150" s="454" t="s">
        <v>38</v>
      </c>
      <c r="I150" s="455" t="s">
        <v>38</v>
      </c>
      <c r="J150" s="467"/>
      <c r="K150" s="468"/>
      <c r="L150" s="586"/>
      <c r="M150" s="465" t="s">
        <v>30</v>
      </c>
      <c r="N150" s="466">
        <v>1000</v>
      </c>
      <c r="O150" s="453">
        <v>10</v>
      </c>
      <c r="P150" s="453">
        <v>0</v>
      </c>
      <c r="Q150" s="454" t="s">
        <v>38</v>
      </c>
      <c r="R150" s="454" t="s">
        <v>38</v>
      </c>
      <c r="S150" s="455" t="s">
        <v>38</v>
      </c>
      <c r="T150" s="454"/>
      <c r="U150" s="456"/>
      <c r="V150" s="586"/>
      <c r="W150" s="465" t="s">
        <v>30</v>
      </c>
      <c r="X150" s="453">
        <v>1000</v>
      </c>
      <c r="Y150" s="453">
        <v>0</v>
      </c>
      <c r="Z150" s="453">
        <v>0</v>
      </c>
      <c r="AA150" s="454" t="s">
        <v>38</v>
      </c>
      <c r="AB150" s="454" t="s">
        <v>38</v>
      </c>
      <c r="AC150" s="455" t="s">
        <v>38</v>
      </c>
      <c r="AD150" s="712"/>
      <c r="AE150" s="586"/>
      <c r="AF150" s="465" t="s">
        <v>30</v>
      </c>
      <c r="AG150" s="453"/>
      <c r="AH150" s="453"/>
      <c r="AI150" s="453"/>
      <c r="AJ150" s="454"/>
      <c r="AK150" s="454"/>
      <c r="AL150" s="455"/>
      <c r="AM150" s="749"/>
      <c r="AN150" s="471"/>
      <c r="AO150" s="472"/>
    </row>
    <row r="151" spans="1:41" ht="21" x14ac:dyDescent="0.25">
      <c r="A151" s="482"/>
      <c r="B151" s="907"/>
      <c r="C151" s="474"/>
      <c r="D151" s="475">
        <f>SUM(D139:D150)</f>
        <v>12000</v>
      </c>
      <c r="E151" s="475">
        <f>SUM(E139:E150)</f>
        <v>780</v>
      </c>
      <c r="F151" s="475">
        <f>SUM(F139:F150)</f>
        <v>0</v>
      </c>
      <c r="G151" s="476"/>
      <c r="H151" s="476"/>
      <c r="I151" s="477"/>
      <c r="J151" s="476"/>
      <c r="K151" s="478"/>
      <c r="L151" s="587"/>
      <c r="M151" s="474"/>
      <c r="N151" s="475">
        <f>SUM(N138:N150)</f>
        <v>24000</v>
      </c>
      <c r="O151" s="475">
        <f>SUM(O138:O150)</f>
        <v>930</v>
      </c>
      <c r="P151" s="475">
        <f>SUM(P138:P150)</f>
        <v>21000</v>
      </c>
      <c r="Q151" s="476"/>
      <c r="R151" s="476"/>
      <c r="S151" s="476"/>
      <c r="T151" s="476"/>
      <c r="U151" s="478"/>
      <c r="V151" s="587"/>
      <c r="W151" s="474"/>
      <c r="X151" s="475">
        <f>SUM(X138:X150)</f>
        <v>36000</v>
      </c>
      <c r="Y151" s="475">
        <f>SUM(Y138:Y150)</f>
        <v>940</v>
      </c>
      <c r="Z151" s="475">
        <f>SUM(Z138:Z150)</f>
        <v>42500</v>
      </c>
      <c r="AA151" s="476"/>
      <c r="AB151" s="476"/>
      <c r="AC151" s="476"/>
      <c r="AD151" s="476"/>
      <c r="AE151" s="587"/>
      <c r="AF151" s="474"/>
      <c r="AG151" s="475">
        <f>SUM(AG138:AG150)</f>
        <v>42000</v>
      </c>
      <c r="AH151" s="475">
        <f>SUM(AH138:AH150)</f>
        <v>940</v>
      </c>
      <c r="AI151" s="475">
        <f>SUM(AI138:AI150)</f>
        <v>42500</v>
      </c>
      <c r="AJ151" s="476"/>
      <c r="AK151" s="476"/>
      <c r="AL151" s="476"/>
      <c r="AM151" s="750"/>
      <c r="AN151" s="475"/>
      <c r="AO151" s="476"/>
    </row>
    <row r="152" spans="1:41" x14ac:dyDescent="0.25">
      <c r="A152" s="337"/>
      <c r="B152" s="330"/>
      <c r="C152" s="344"/>
      <c r="D152" s="345"/>
      <c r="E152" s="345"/>
      <c r="F152" s="345"/>
      <c r="G152" s="346"/>
      <c r="H152" s="346"/>
      <c r="I152" s="347"/>
      <c r="J152" s="346"/>
      <c r="K152" s="346"/>
      <c r="L152" s="588"/>
      <c r="M152" s="346"/>
      <c r="N152" s="345"/>
      <c r="O152" s="345"/>
      <c r="P152" s="345"/>
      <c r="Q152" s="346"/>
      <c r="R152" s="346"/>
      <c r="S152" s="346"/>
      <c r="T152" s="346"/>
      <c r="U152" s="346"/>
      <c r="V152" s="588"/>
      <c r="W152" s="346"/>
      <c r="X152" s="345"/>
      <c r="Y152" s="345"/>
      <c r="Z152" s="345"/>
      <c r="AA152" s="346"/>
      <c r="AB152" s="346"/>
      <c r="AC152" s="346"/>
      <c r="AD152" s="346"/>
      <c r="AE152" s="588"/>
      <c r="AF152" s="346"/>
      <c r="AG152" s="345"/>
      <c r="AH152" s="345"/>
      <c r="AI152" s="345"/>
      <c r="AJ152" s="346"/>
      <c r="AK152" s="346"/>
      <c r="AL152" s="346"/>
      <c r="AM152" s="740"/>
      <c r="AN152" s="778"/>
      <c r="AO152" s="348"/>
    </row>
    <row r="153" spans="1:41" ht="21" x14ac:dyDescent="0.25">
      <c r="A153" s="337"/>
      <c r="B153" s="331"/>
      <c r="C153" s="350"/>
      <c r="D153" s="351"/>
      <c r="E153" s="352"/>
      <c r="F153" s="353"/>
      <c r="G153" s="352"/>
      <c r="H153" s="353"/>
      <c r="I153" s="353"/>
      <c r="J153" s="353"/>
      <c r="K153" s="354"/>
      <c r="L153" s="584"/>
      <c r="M153" s="355" t="s">
        <v>42</v>
      </c>
      <c r="N153" s="356">
        <f>D166</f>
        <v>12000</v>
      </c>
      <c r="O153" s="356">
        <f>E166</f>
        <v>0</v>
      </c>
      <c r="P153" s="356">
        <f>F166</f>
        <v>12000</v>
      </c>
      <c r="Q153" s="352"/>
      <c r="R153" s="353"/>
      <c r="S153" s="353"/>
      <c r="T153" s="353"/>
      <c r="U153" s="354"/>
      <c r="V153" s="584"/>
      <c r="W153" s="355" t="s">
        <v>42</v>
      </c>
      <c r="X153" s="356">
        <f>N166</f>
        <v>24000</v>
      </c>
      <c r="Y153" s="356">
        <f>O166</f>
        <v>0</v>
      </c>
      <c r="Z153" s="356">
        <f>P166</f>
        <v>24000</v>
      </c>
      <c r="AA153" s="352"/>
      <c r="AB153" s="353"/>
      <c r="AC153" s="353"/>
      <c r="AD153" s="353"/>
      <c r="AE153" s="584"/>
      <c r="AF153" s="355" t="s">
        <v>42</v>
      </c>
      <c r="AG153" s="356">
        <f>X166</f>
        <v>36000</v>
      </c>
      <c r="AH153" s="356">
        <f>Y166</f>
        <v>20</v>
      </c>
      <c r="AI153" s="356">
        <f>Z166</f>
        <v>35000</v>
      </c>
      <c r="AJ153" s="352"/>
      <c r="AK153" s="353"/>
      <c r="AL153" s="353"/>
      <c r="AM153" s="355"/>
      <c r="AN153" s="776" t="s">
        <v>221</v>
      </c>
      <c r="AO153" s="183" t="s">
        <v>36</v>
      </c>
    </row>
    <row r="154" spans="1:41" x14ac:dyDescent="0.25">
      <c r="A154" s="368" t="s">
        <v>207</v>
      </c>
      <c r="B154" s="332">
        <v>107</v>
      </c>
      <c r="C154" s="357" t="s">
        <v>19</v>
      </c>
      <c r="D154" s="124">
        <v>1000</v>
      </c>
      <c r="E154" s="124">
        <v>0</v>
      </c>
      <c r="F154" s="124">
        <v>1000</v>
      </c>
      <c r="G154" s="125" t="s">
        <v>38</v>
      </c>
      <c r="H154" s="125">
        <v>33</v>
      </c>
      <c r="I154" s="129">
        <v>43844</v>
      </c>
      <c r="J154" s="125"/>
      <c r="K154" s="358"/>
      <c r="L154" s="589"/>
      <c r="M154" s="357" t="s">
        <v>19</v>
      </c>
      <c r="N154" s="124">
        <v>1000</v>
      </c>
      <c r="O154" s="124">
        <v>0</v>
      </c>
      <c r="P154" s="124">
        <v>1000</v>
      </c>
      <c r="Q154" s="125" t="s">
        <v>38</v>
      </c>
      <c r="R154" s="125">
        <v>711</v>
      </c>
      <c r="S154" s="129">
        <v>44204</v>
      </c>
      <c r="T154" s="125"/>
      <c r="U154" s="358"/>
      <c r="V154" s="589"/>
      <c r="W154" s="357" t="s">
        <v>19</v>
      </c>
      <c r="X154" s="124">
        <v>1000</v>
      </c>
      <c r="Y154" s="124">
        <v>0</v>
      </c>
      <c r="Z154" s="124">
        <v>1000</v>
      </c>
      <c r="AA154" s="125" t="s">
        <v>38</v>
      </c>
      <c r="AB154" s="125">
        <v>1843</v>
      </c>
      <c r="AC154" s="129">
        <v>44569</v>
      </c>
      <c r="AD154" s="426"/>
      <c r="AE154" s="589"/>
      <c r="AF154" s="357" t="s">
        <v>19</v>
      </c>
      <c r="AG154" s="124">
        <v>1000</v>
      </c>
      <c r="AH154" s="124">
        <v>10</v>
      </c>
      <c r="AI154" s="124">
        <v>1000</v>
      </c>
      <c r="AJ154" s="125" t="s">
        <v>50</v>
      </c>
      <c r="AK154" s="125">
        <v>3257</v>
      </c>
      <c r="AL154" s="129">
        <v>44932</v>
      </c>
      <c r="AM154" s="432">
        <v>44896</v>
      </c>
      <c r="AN154" s="341">
        <f>AG166+AH166-AI166</f>
        <v>50</v>
      </c>
      <c r="AO154" s="342" t="s">
        <v>1028</v>
      </c>
    </row>
    <row r="155" spans="1:41" ht="21" customHeight="1" x14ac:dyDescent="0.25">
      <c r="A155" s="369"/>
      <c r="B155" s="877" t="s">
        <v>298</v>
      </c>
      <c r="C155" s="357" t="s">
        <v>20</v>
      </c>
      <c r="D155" s="124">
        <v>1000</v>
      </c>
      <c r="E155" s="124">
        <v>0</v>
      </c>
      <c r="F155" s="124">
        <v>1000</v>
      </c>
      <c r="G155" s="125" t="s">
        <v>38</v>
      </c>
      <c r="H155" s="125">
        <v>70</v>
      </c>
      <c r="I155" s="129">
        <v>43871</v>
      </c>
      <c r="J155" s="125"/>
      <c r="K155" s="358"/>
      <c r="L155" s="585"/>
      <c r="M155" s="357" t="s">
        <v>20</v>
      </c>
      <c r="N155" s="124">
        <v>1000</v>
      </c>
      <c r="O155" s="124">
        <v>0</v>
      </c>
      <c r="P155" s="124">
        <v>1000</v>
      </c>
      <c r="Q155" s="125" t="s">
        <v>38</v>
      </c>
      <c r="R155" s="125">
        <v>827</v>
      </c>
      <c r="S155" s="129">
        <v>44236</v>
      </c>
      <c r="T155" s="125"/>
      <c r="U155" s="358"/>
      <c r="V155" s="585"/>
      <c r="W155" s="357" t="s">
        <v>20</v>
      </c>
      <c r="X155" s="124">
        <v>1000</v>
      </c>
      <c r="Y155" s="124">
        <v>0</v>
      </c>
      <c r="Z155" s="124">
        <v>1000</v>
      </c>
      <c r="AA155" s="125" t="s">
        <v>38</v>
      </c>
      <c r="AB155" s="125">
        <v>2028</v>
      </c>
      <c r="AC155" s="129">
        <v>44604</v>
      </c>
      <c r="AD155" s="629"/>
      <c r="AE155" s="585"/>
      <c r="AF155" s="357" t="s">
        <v>20</v>
      </c>
      <c r="AG155" s="124">
        <v>1000</v>
      </c>
      <c r="AH155" s="124">
        <v>10</v>
      </c>
      <c r="AI155" s="124">
        <v>1000</v>
      </c>
      <c r="AJ155" s="125" t="s">
        <v>50</v>
      </c>
      <c r="AK155" s="125">
        <v>3404</v>
      </c>
      <c r="AL155" s="129">
        <v>44965</v>
      </c>
      <c r="AM155" s="407">
        <v>44927</v>
      </c>
      <c r="AN155" s="336"/>
      <c r="AO155" s="335"/>
    </row>
    <row r="156" spans="1:41" x14ac:dyDescent="0.25">
      <c r="A156" s="369"/>
      <c r="B156" s="877"/>
      <c r="C156" s="357" t="s">
        <v>21</v>
      </c>
      <c r="D156" s="124">
        <v>1000</v>
      </c>
      <c r="E156" s="124">
        <v>0</v>
      </c>
      <c r="F156" s="124">
        <v>1000</v>
      </c>
      <c r="G156" s="125" t="s">
        <v>38</v>
      </c>
      <c r="H156" s="125">
        <v>131</v>
      </c>
      <c r="I156" s="129">
        <v>43901</v>
      </c>
      <c r="J156" s="125"/>
      <c r="K156" s="358"/>
      <c r="L156" s="589"/>
      <c r="M156" s="357" t="s">
        <v>21</v>
      </c>
      <c r="N156" s="124">
        <v>1000</v>
      </c>
      <c r="O156" s="124">
        <v>0</v>
      </c>
      <c r="P156" s="124">
        <v>1000</v>
      </c>
      <c r="Q156" s="125" t="s">
        <v>38</v>
      </c>
      <c r="R156" s="125">
        <v>869</v>
      </c>
      <c r="S156" s="129">
        <v>44259</v>
      </c>
      <c r="T156" s="125"/>
      <c r="U156" s="358"/>
      <c r="V156" s="589"/>
      <c r="W156" s="357" t="s">
        <v>21</v>
      </c>
      <c r="X156" s="124">
        <v>1000</v>
      </c>
      <c r="Y156" s="124">
        <v>0</v>
      </c>
      <c r="Z156" s="124">
        <v>1000</v>
      </c>
      <c r="AA156" s="125" t="s">
        <v>38</v>
      </c>
      <c r="AB156" s="125">
        <v>2143</v>
      </c>
      <c r="AC156" s="129">
        <v>44629</v>
      </c>
      <c r="AD156" s="629"/>
      <c r="AE156" s="589"/>
      <c r="AF156" s="357" t="s">
        <v>21</v>
      </c>
      <c r="AG156" s="124">
        <v>1000</v>
      </c>
      <c r="AH156" s="124"/>
      <c r="AI156" s="124">
        <v>1000</v>
      </c>
      <c r="AJ156" s="125" t="s">
        <v>50</v>
      </c>
      <c r="AK156" s="125">
        <v>3493</v>
      </c>
      <c r="AL156" s="129">
        <v>44995</v>
      </c>
      <c r="AM156" s="407">
        <v>44958</v>
      </c>
      <c r="AN156" s="336"/>
      <c r="AO156" s="335"/>
    </row>
    <row r="157" spans="1:41" ht="30" x14ac:dyDescent="0.25">
      <c r="A157" s="369"/>
      <c r="B157" s="877"/>
      <c r="C157" s="357" t="s">
        <v>22</v>
      </c>
      <c r="D157" s="124">
        <v>1000</v>
      </c>
      <c r="E157" s="124">
        <v>0</v>
      </c>
      <c r="F157" s="124">
        <v>1000</v>
      </c>
      <c r="G157" s="125" t="s">
        <v>38</v>
      </c>
      <c r="H157" s="125">
        <v>176</v>
      </c>
      <c r="I157" s="129">
        <v>43929</v>
      </c>
      <c r="J157" s="125"/>
      <c r="K157" s="358"/>
      <c r="L157" s="585"/>
      <c r="M157" s="357" t="s">
        <v>22</v>
      </c>
      <c r="N157" s="124">
        <v>1000</v>
      </c>
      <c r="O157" s="124">
        <v>0</v>
      </c>
      <c r="P157" s="124">
        <v>1000</v>
      </c>
      <c r="Q157" s="125" t="s">
        <v>38</v>
      </c>
      <c r="R157" s="125">
        <v>935</v>
      </c>
      <c r="S157" s="129">
        <v>44296</v>
      </c>
      <c r="T157" s="125"/>
      <c r="U157" s="358"/>
      <c r="V157" s="585"/>
      <c r="W157" s="357" t="s">
        <v>22</v>
      </c>
      <c r="X157" s="124">
        <v>1000</v>
      </c>
      <c r="Y157" s="124">
        <v>0</v>
      </c>
      <c r="Z157" s="124">
        <v>1000</v>
      </c>
      <c r="AA157" s="125" t="s">
        <v>38</v>
      </c>
      <c r="AB157" s="125">
        <v>2216</v>
      </c>
      <c r="AC157" s="129">
        <v>44657</v>
      </c>
      <c r="AD157" s="629"/>
      <c r="AE157" s="585"/>
      <c r="AF157" s="357" t="s">
        <v>22</v>
      </c>
      <c r="AG157" s="124">
        <v>1000</v>
      </c>
      <c r="AH157" s="124"/>
      <c r="AI157" s="124">
        <v>3000</v>
      </c>
      <c r="AJ157" s="125" t="s">
        <v>50</v>
      </c>
      <c r="AK157" s="125">
        <v>3615</v>
      </c>
      <c r="AL157" s="129">
        <v>45023</v>
      </c>
      <c r="AM157" s="849" t="s">
        <v>975</v>
      </c>
      <c r="AN157" s="336"/>
      <c r="AO157" s="335"/>
    </row>
    <row r="158" spans="1:41" x14ac:dyDescent="0.25">
      <c r="A158" s="369"/>
      <c r="B158" s="877"/>
      <c r="C158" s="357" t="s">
        <v>23</v>
      </c>
      <c r="D158" s="124">
        <v>1000</v>
      </c>
      <c r="E158" s="124">
        <v>0</v>
      </c>
      <c r="F158" s="124">
        <v>1000</v>
      </c>
      <c r="G158" s="125" t="s">
        <v>38</v>
      </c>
      <c r="H158" s="125">
        <v>224</v>
      </c>
      <c r="I158" s="129">
        <v>43962</v>
      </c>
      <c r="J158" s="125"/>
      <c r="K158" s="358"/>
      <c r="L158" s="585"/>
      <c r="M158" s="357" t="s">
        <v>23</v>
      </c>
      <c r="N158" s="124">
        <v>1000</v>
      </c>
      <c r="O158" s="124">
        <v>0</v>
      </c>
      <c r="P158" s="124">
        <v>1000</v>
      </c>
      <c r="Q158" s="125" t="s">
        <v>38</v>
      </c>
      <c r="R158" s="125">
        <v>986</v>
      </c>
      <c r="S158" s="129">
        <v>44324</v>
      </c>
      <c r="T158" s="125"/>
      <c r="U158" s="358"/>
      <c r="V158" s="585"/>
      <c r="W158" s="357" t="s">
        <v>23</v>
      </c>
      <c r="X158" s="124">
        <v>1000</v>
      </c>
      <c r="Y158" s="124">
        <v>0</v>
      </c>
      <c r="Z158" s="124">
        <v>1000</v>
      </c>
      <c r="AA158" s="125" t="s">
        <v>38</v>
      </c>
      <c r="AB158" s="125">
        <v>2304</v>
      </c>
      <c r="AC158" s="129">
        <v>44688</v>
      </c>
      <c r="AD158" s="629"/>
      <c r="AE158" s="585"/>
      <c r="AF158" s="357" t="s">
        <v>23</v>
      </c>
      <c r="AG158" s="124">
        <v>1000</v>
      </c>
      <c r="AH158" s="124"/>
      <c r="AI158" s="124"/>
      <c r="AJ158" s="125"/>
      <c r="AK158" s="125"/>
      <c r="AL158" s="129"/>
      <c r="AM158" s="735"/>
      <c r="AN158" s="336">
        <v>50</v>
      </c>
      <c r="AO158" s="335" t="s">
        <v>957</v>
      </c>
    </row>
    <row r="159" spans="1:41" x14ac:dyDescent="0.25">
      <c r="A159" s="369"/>
      <c r="B159" s="877"/>
      <c r="C159" s="357" t="s">
        <v>24</v>
      </c>
      <c r="D159" s="124">
        <v>1000</v>
      </c>
      <c r="E159" s="124">
        <v>0</v>
      </c>
      <c r="F159" s="124">
        <v>1000</v>
      </c>
      <c r="G159" s="125" t="s">
        <v>38</v>
      </c>
      <c r="H159" s="125">
        <v>287</v>
      </c>
      <c r="I159" s="129">
        <v>43991</v>
      </c>
      <c r="J159" s="125"/>
      <c r="K159" s="358"/>
      <c r="L159" s="585"/>
      <c r="M159" s="357" t="s">
        <v>24</v>
      </c>
      <c r="N159" s="124">
        <v>1000</v>
      </c>
      <c r="O159" s="124">
        <v>0</v>
      </c>
      <c r="P159" s="124">
        <v>1000</v>
      </c>
      <c r="Q159" s="125" t="s">
        <v>38</v>
      </c>
      <c r="R159" s="125">
        <v>1046</v>
      </c>
      <c r="S159" s="129">
        <v>44355</v>
      </c>
      <c r="T159" s="125"/>
      <c r="U159" s="358"/>
      <c r="V159" s="585"/>
      <c r="W159" s="357" t="s">
        <v>24</v>
      </c>
      <c r="X159" s="124">
        <v>1000</v>
      </c>
      <c r="Y159" s="124">
        <v>0</v>
      </c>
      <c r="Z159" s="124">
        <v>1000</v>
      </c>
      <c r="AA159" s="125" t="s">
        <v>50</v>
      </c>
      <c r="AB159" s="125">
        <v>2378</v>
      </c>
      <c r="AC159" s="129">
        <v>44717</v>
      </c>
      <c r="AD159" s="629"/>
      <c r="AE159" s="585"/>
      <c r="AF159" s="357" t="s">
        <v>24</v>
      </c>
      <c r="AG159" s="124">
        <v>1000</v>
      </c>
      <c r="AH159" s="124">
        <v>10</v>
      </c>
      <c r="AI159" s="124"/>
      <c r="AJ159" s="125"/>
      <c r="AK159" s="125"/>
      <c r="AL159" s="129"/>
      <c r="AM159" s="735"/>
      <c r="AN159" s="336"/>
      <c r="AO159" s="335"/>
    </row>
    <row r="160" spans="1:41" x14ac:dyDescent="0.25">
      <c r="A160" s="369"/>
      <c r="B160" s="877"/>
      <c r="C160" s="357" t="s">
        <v>25</v>
      </c>
      <c r="D160" s="124">
        <v>1000</v>
      </c>
      <c r="E160" s="124">
        <v>0</v>
      </c>
      <c r="F160" s="124">
        <v>1000</v>
      </c>
      <c r="G160" s="125" t="s">
        <v>38</v>
      </c>
      <c r="H160" s="125">
        <v>347</v>
      </c>
      <c r="I160" s="129">
        <v>44023</v>
      </c>
      <c r="J160" s="125"/>
      <c r="K160" s="358"/>
      <c r="L160" s="585"/>
      <c r="M160" s="357" t="s">
        <v>25</v>
      </c>
      <c r="N160" s="124">
        <v>1000</v>
      </c>
      <c r="O160" s="124">
        <v>0</v>
      </c>
      <c r="P160" s="124">
        <v>1000</v>
      </c>
      <c r="Q160" s="125" t="s">
        <v>38</v>
      </c>
      <c r="R160" s="125">
        <v>1139</v>
      </c>
      <c r="S160" s="129">
        <v>44386</v>
      </c>
      <c r="T160" s="125"/>
      <c r="U160" s="358"/>
      <c r="V160" s="585"/>
      <c r="W160" s="357" t="s">
        <v>25</v>
      </c>
      <c r="X160" s="124">
        <v>1000</v>
      </c>
      <c r="Y160" s="124">
        <v>0</v>
      </c>
      <c r="Z160" s="124">
        <v>1000</v>
      </c>
      <c r="AA160" s="125" t="s">
        <v>50</v>
      </c>
      <c r="AB160" s="125">
        <v>2511</v>
      </c>
      <c r="AC160" s="129">
        <v>44751</v>
      </c>
      <c r="AD160" s="629"/>
      <c r="AE160" s="585"/>
      <c r="AF160" s="357" t="s">
        <v>25</v>
      </c>
      <c r="AG160" s="124">
        <v>1000</v>
      </c>
      <c r="AH160" s="124"/>
      <c r="AI160" s="124">
        <v>3000</v>
      </c>
      <c r="AJ160" s="125" t="s">
        <v>50</v>
      </c>
      <c r="AK160" s="125">
        <v>3929</v>
      </c>
      <c r="AL160" s="129">
        <v>45112</v>
      </c>
      <c r="AM160" s="735"/>
      <c r="AN160" s="336"/>
      <c r="AO160" s="335"/>
    </row>
    <row r="161" spans="1:41" x14ac:dyDescent="0.25">
      <c r="A161" s="369"/>
      <c r="B161" s="877"/>
      <c r="C161" s="357" t="s">
        <v>26</v>
      </c>
      <c r="D161" s="124">
        <v>1000</v>
      </c>
      <c r="E161" s="124">
        <v>0</v>
      </c>
      <c r="F161" s="124">
        <v>1000</v>
      </c>
      <c r="G161" s="125" t="s">
        <v>38</v>
      </c>
      <c r="H161" s="125">
        <v>392</v>
      </c>
      <c r="I161" s="129">
        <v>44050</v>
      </c>
      <c r="J161" s="125"/>
      <c r="K161" s="358"/>
      <c r="L161" s="585"/>
      <c r="M161" s="357" t="s">
        <v>26</v>
      </c>
      <c r="N161" s="124">
        <v>1000</v>
      </c>
      <c r="O161" s="124">
        <v>0</v>
      </c>
      <c r="P161" s="124">
        <v>1000</v>
      </c>
      <c r="Q161" s="125" t="s">
        <v>38</v>
      </c>
      <c r="R161" s="125">
        <v>1210</v>
      </c>
      <c r="S161" s="129">
        <v>44418</v>
      </c>
      <c r="T161" s="125"/>
      <c r="U161" s="358"/>
      <c r="V161" s="585"/>
      <c r="W161" s="357" t="s">
        <v>26</v>
      </c>
      <c r="X161" s="124">
        <v>1000</v>
      </c>
      <c r="Y161" s="124">
        <v>0</v>
      </c>
      <c r="Z161" s="124">
        <v>1000</v>
      </c>
      <c r="AA161" s="125" t="s">
        <v>50</v>
      </c>
      <c r="AB161" s="125">
        <v>2600</v>
      </c>
      <c r="AC161" s="129">
        <v>44780</v>
      </c>
      <c r="AD161" s="629"/>
      <c r="AE161" s="585"/>
      <c r="AF161" s="357" t="s">
        <v>26</v>
      </c>
      <c r="AG161" s="124">
        <v>1000</v>
      </c>
      <c r="AH161" s="124"/>
      <c r="AI161" s="124"/>
      <c r="AJ161" s="125"/>
      <c r="AK161" s="125"/>
      <c r="AL161" s="129"/>
      <c r="AM161" s="735"/>
      <c r="AN161" s="336"/>
      <c r="AO161" s="335"/>
    </row>
    <row r="162" spans="1:41" x14ac:dyDescent="0.25">
      <c r="A162" s="369"/>
      <c r="B162" s="877"/>
      <c r="C162" s="357" t="s">
        <v>27</v>
      </c>
      <c r="D162" s="124">
        <v>1000</v>
      </c>
      <c r="E162" s="124">
        <v>0</v>
      </c>
      <c r="F162" s="124">
        <v>1000</v>
      </c>
      <c r="G162" s="125" t="s">
        <v>38</v>
      </c>
      <c r="H162" s="125">
        <v>456</v>
      </c>
      <c r="I162" s="129">
        <v>44082</v>
      </c>
      <c r="J162" s="125"/>
      <c r="K162" s="358"/>
      <c r="L162" s="585"/>
      <c r="M162" s="357" t="s">
        <v>27</v>
      </c>
      <c r="N162" s="124">
        <v>1000</v>
      </c>
      <c r="O162" s="124">
        <v>0</v>
      </c>
      <c r="P162" s="124">
        <v>1000</v>
      </c>
      <c r="Q162" s="125" t="s">
        <v>38</v>
      </c>
      <c r="R162" s="125">
        <v>1289</v>
      </c>
      <c r="S162" s="129">
        <v>44450</v>
      </c>
      <c r="T162" s="125"/>
      <c r="U162" s="358"/>
      <c r="V162" s="585"/>
      <c r="W162" s="357" t="s">
        <v>27</v>
      </c>
      <c r="X162" s="124">
        <v>1000</v>
      </c>
      <c r="Y162" s="124">
        <v>0</v>
      </c>
      <c r="Z162" s="124">
        <v>1000</v>
      </c>
      <c r="AA162" s="125" t="s">
        <v>50</v>
      </c>
      <c r="AB162" s="125">
        <v>2848</v>
      </c>
      <c r="AC162" s="129">
        <v>44819</v>
      </c>
      <c r="AD162" s="629"/>
      <c r="AE162" s="585"/>
      <c r="AF162" s="357" t="s">
        <v>27</v>
      </c>
      <c r="AG162" s="124"/>
      <c r="AH162" s="124"/>
      <c r="AI162" s="124"/>
      <c r="AJ162" s="125"/>
      <c r="AK162" s="125"/>
      <c r="AL162" s="129"/>
      <c r="AM162" s="735"/>
      <c r="AN162" s="336"/>
      <c r="AO162" s="335"/>
    </row>
    <row r="163" spans="1:41" x14ac:dyDescent="0.25">
      <c r="A163" s="369"/>
      <c r="B163" s="877"/>
      <c r="C163" s="357" t="s">
        <v>28</v>
      </c>
      <c r="D163" s="124">
        <v>1000</v>
      </c>
      <c r="E163" s="124">
        <v>0</v>
      </c>
      <c r="F163" s="124">
        <v>1000</v>
      </c>
      <c r="G163" s="125" t="s">
        <v>38</v>
      </c>
      <c r="H163" s="125">
        <v>514</v>
      </c>
      <c r="I163" s="129">
        <v>44108</v>
      </c>
      <c r="J163" s="125"/>
      <c r="K163" s="358"/>
      <c r="L163" s="611"/>
      <c r="M163" s="357" t="s">
        <v>28</v>
      </c>
      <c r="N163" s="124">
        <v>1000</v>
      </c>
      <c r="O163" s="124">
        <v>0</v>
      </c>
      <c r="P163" s="124">
        <v>1000</v>
      </c>
      <c r="Q163" s="125" t="s">
        <v>38</v>
      </c>
      <c r="R163" s="125">
        <v>1353</v>
      </c>
      <c r="S163" s="129">
        <v>44478</v>
      </c>
      <c r="T163" s="125"/>
      <c r="U163" s="358"/>
      <c r="V163" s="611"/>
      <c r="W163" s="357" t="s">
        <v>28</v>
      </c>
      <c r="X163" s="124">
        <v>1000</v>
      </c>
      <c r="Y163" s="124">
        <v>0</v>
      </c>
      <c r="Z163" s="124">
        <v>1000</v>
      </c>
      <c r="AA163" s="125" t="s">
        <v>50</v>
      </c>
      <c r="AB163" s="125">
        <v>2918</v>
      </c>
      <c r="AC163" s="129">
        <v>44840</v>
      </c>
      <c r="AD163" s="629"/>
      <c r="AE163" s="611"/>
      <c r="AF163" s="357" t="s">
        <v>28</v>
      </c>
      <c r="AG163" s="124"/>
      <c r="AH163" s="124"/>
      <c r="AI163" s="124"/>
      <c r="AJ163" s="125"/>
      <c r="AK163" s="125"/>
      <c r="AL163" s="129"/>
      <c r="AM163" s="735"/>
      <c r="AN163" s="336"/>
      <c r="AO163" s="335"/>
    </row>
    <row r="164" spans="1:41" x14ac:dyDescent="0.25">
      <c r="A164" s="369"/>
      <c r="B164" s="877"/>
      <c r="C164" s="357" t="s">
        <v>29</v>
      </c>
      <c r="D164" s="124">
        <v>1000</v>
      </c>
      <c r="E164" s="124">
        <v>0</v>
      </c>
      <c r="F164" s="124">
        <v>1000</v>
      </c>
      <c r="G164" s="125" t="s">
        <v>38</v>
      </c>
      <c r="H164" s="125">
        <v>589</v>
      </c>
      <c r="I164" s="129">
        <v>44145</v>
      </c>
      <c r="J164" s="125"/>
      <c r="K164" s="358"/>
      <c r="L164" s="585"/>
      <c r="M164" s="357" t="s">
        <v>29</v>
      </c>
      <c r="N164" s="124">
        <v>1000</v>
      </c>
      <c r="O164" s="124">
        <v>0</v>
      </c>
      <c r="P164" s="124">
        <v>1000</v>
      </c>
      <c r="Q164" s="125" t="s">
        <v>38</v>
      </c>
      <c r="R164" s="125">
        <v>1394</v>
      </c>
      <c r="S164" s="129">
        <v>44499</v>
      </c>
      <c r="T164" s="125"/>
      <c r="U164" s="358"/>
      <c r="V164" s="585"/>
      <c r="W164" s="357" t="s">
        <v>29</v>
      </c>
      <c r="X164" s="124">
        <v>1000</v>
      </c>
      <c r="Y164" s="124">
        <v>10</v>
      </c>
      <c r="Z164" s="124">
        <v>0</v>
      </c>
      <c r="AA164" s="125" t="s">
        <v>38</v>
      </c>
      <c r="AB164" s="125" t="s">
        <v>38</v>
      </c>
      <c r="AC164" s="129" t="s">
        <v>38</v>
      </c>
      <c r="AD164" s="629"/>
      <c r="AE164" s="585"/>
      <c r="AF164" s="357" t="s">
        <v>29</v>
      </c>
      <c r="AG164" s="124"/>
      <c r="AH164" s="124"/>
      <c r="AI164" s="124"/>
      <c r="AJ164" s="125"/>
      <c r="AK164" s="125"/>
      <c r="AL164" s="129"/>
      <c r="AM164" s="735"/>
      <c r="AN164" s="336"/>
      <c r="AO164" s="335"/>
    </row>
    <row r="165" spans="1:41" x14ac:dyDescent="0.25">
      <c r="A165" s="369"/>
      <c r="B165" s="877"/>
      <c r="C165" s="360" t="s">
        <v>30</v>
      </c>
      <c r="D165" s="278">
        <v>1000</v>
      </c>
      <c r="E165" s="124">
        <v>0</v>
      </c>
      <c r="F165" s="124">
        <v>1000</v>
      </c>
      <c r="G165" s="125" t="s">
        <v>38</v>
      </c>
      <c r="H165" s="125">
        <v>641</v>
      </c>
      <c r="I165" s="129">
        <v>44173</v>
      </c>
      <c r="J165" s="361"/>
      <c r="K165" s="362"/>
      <c r="L165" s="586"/>
      <c r="M165" s="360" t="s">
        <v>30</v>
      </c>
      <c r="N165" s="278">
        <v>1000</v>
      </c>
      <c r="O165" s="124">
        <v>0</v>
      </c>
      <c r="P165" s="124">
        <v>1000</v>
      </c>
      <c r="Q165" s="125" t="s">
        <v>38</v>
      </c>
      <c r="R165" s="125">
        <v>1566</v>
      </c>
      <c r="S165" s="129">
        <v>44539</v>
      </c>
      <c r="T165" s="125"/>
      <c r="U165" s="358"/>
      <c r="V165" s="586"/>
      <c r="W165" s="360" t="s">
        <v>30</v>
      </c>
      <c r="X165" s="278">
        <v>1000</v>
      </c>
      <c r="Y165" s="124">
        <v>10</v>
      </c>
      <c r="Z165" s="124">
        <v>1000</v>
      </c>
      <c r="AA165" s="125" t="s">
        <v>50</v>
      </c>
      <c r="AB165" s="125">
        <v>3113</v>
      </c>
      <c r="AC165" s="129">
        <v>44902</v>
      </c>
      <c r="AD165" s="629"/>
      <c r="AE165" s="586"/>
      <c r="AF165" s="360" t="s">
        <v>30</v>
      </c>
      <c r="AG165" s="278"/>
      <c r="AH165" s="124"/>
      <c r="AI165" s="124"/>
      <c r="AJ165" s="125"/>
      <c r="AK165" s="125"/>
      <c r="AL165" s="129"/>
      <c r="AM165" s="735"/>
      <c r="AN165" s="338"/>
      <c r="AO165" s="339"/>
    </row>
    <row r="166" spans="1:41" ht="21" x14ac:dyDescent="0.25">
      <c r="A166" s="370"/>
      <c r="B166" s="878"/>
      <c r="C166" s="364"/>
      <c r="D166" s="365">
        <f>SUM(D154:D165)</f>
        <v>12000</v>
      </c>
      <c r="E166" s="365">
        <f>SUM(E154:E165)</f>
        <v>0</v>
      </c>
      <c r="F166" s="365">
        <f>SUM(F154:F165)</f>
        <v>12000</v>
      </c>
      <c r="G166" s="340"/>
      <c r="H166" s="340"/>
      <c r="I166" s="366"/>
      <c r="J166" s="340"/>
      <c r="K166" s="367"/>
      <c r="L166" s="587"/>
      <c r="M166" s="364"/>
      <c r="N166" s="365">
        <f>SUM(N153:N165)</f>
        <v>24000</v>
      </c>
      <c r="O166" s="365">
        <f>SUM(O153:O165)</f>
        <v>0</v>
      </c>
      <c r="P166" s="365">
        <f>SUM(P153:P165)</f>
        <v>24000</v>
      </c>
      <c r="Q166" s="340"/>
      <c r="R166" s="340"/>
      <c r="S166" s="340"/>
      <c r="T166" s="340"/>
      <c r="U166" s="367"/>
      <c r="V166" s="587"/>
      <c r="W166" s="364"/>
      <c r="X166" s="365">
        <f>SUM(X153:X165)</f>
        <v>36000</v>
      </c>
      <c r="Y166" s="365">
        <f>SUM(Y153:Y165)</f>
        <v>20</v>
      </c>
      <c r="Z166" s="365">
        <f>SUM(Z153:Z165)</f>
        <v>35000</v>
      </c>
      <c r="AA166" s="340"/>
      <c r="AB166" s="340"/>
      <c r="AC166" s="340"/>
      <c r="AD166" s="340"/>
      <c r="AE166" s="587"/>
      <c r="AF166" s="364"/>
      <c r="AG166" s="365">
        <f>SUM(AG153:AG165)</f>
        <v>44000</v>
      </c>
      <c r="AH166" s="365">
        <f>SUM(AH153:AH165)</f>
        <v>50</v>
      </c>
      <c r="AI166" s="365">
        <f>SUM(AI153:AI165)</f>
        <v>44000</v>
      </c>
      <c r="AJ166" s="340"/>
      <c r="AK166" s="340"/>
      <c r="AL166" s="340"/>
      <c r="AM166" s="741"/>
      <c r="AN166" s="365"/>
      <c r="AO166" s="340"/>
    </row>
    <row r="167" spans="1:41" x14ac:dyDescent="0.25">
      <c r="B167" s="106"/>
      <c r="C167" s="65"/>
      <c r="D167" s="66"/>
      <c r="E167" s="66"/>
      <c r="F167" s="66"/>
      <c r="G167" s="67"/>
      <c r="H167" s="67"/>
      <c r="I167" s="68"/>
      <c r="J167" s="67"/>
      <c r="K167" s="67"/>
      <c r="L167" s="588"/>
      <c r="M167" s="67"/>
      <c r="N167" s="66"/>
      <c r="O167" s="66"/>
      <c r="P167" s="66"/>
      <c r="Q167" s="67"/>
      <c r="R167" s="67"/>
      <c r="S167" s="67"/>
      <c r="T167" s="67"/>
      <c r="U167" s="67"/>
      <c r="V167" s="588"/>
      <c r="W167" s="67"/>
      <c r="X167" s="66"/>
      <c r="Y167" s="66"/>
      <c r="Z167" s="66"/>
      <c r="AA167" s="67"/>
      <c r="AB167" s="67"/>
      <c r="AC167" s="67"/>
      <c r="AD167" s="67"/>
      <c r="AE167" s="588"/>
      <c r="AF167" s="67"/>
      <c r="AG167" s="66"/>
      <c r="AH167" s="66"/>
      <c r="AI167" s="66"/>
      <c r="AJ167" s="67"/>
      <c r="AK167" s="67"/>
      <c r="AL167" s="67"/>
      <c r="AM167" s="736"/>
      <c r="AN167" s="777"/>
      <c r="AO167" s="123"/>
    </row>
    <row r="168" spans="1:41" ht="21" x14ac:dyDescent="0.25">
      <c r="B168" s="107"/>
      <c r="C168" s="70"/>
      <c r="D168" s="71"/>
      <c r="E168" s="72"/>
      <c r="F168" s="73"/>
      <c r="G168" s="72"/>
      <c r="H168" s="73"/>
      <c r="I168" s="73"/>
      <c r="J168" s="73"/>
      <c r="K168" s="74"/>
      <c r="L168" s="584"/>
      <c r="M168" s="75" t="s">
        <v>42</v>
      </c>
      <c r="N168" s="76">
        <f>D181</f>
        <v>11500</v>
      </c>
      <c r="O168" s="76">
        <f>E181</f>
        <v>10</v>
      </c>
      <c r="P168" s="76">
        <f>F181</f>
        <v>11500</v>
      </c>
      <c r="Q168" s="72"/>
      <c r="R168" s="73"/>
      <c r="S168" s="73"/>
      <c r="T168" s="73"/>
      <c r="U168" s="74"/>
      <c r="V168" s="584"/>
      <c r="W168" s="75" t="s">
        <v>42</v>
      </c>
      <c r="X168" s="76">
        <f>N181</f>
        <v>23000</v>
      </c>
      <c r="Y168" s="76">
        <f>O181</f>
        <v>10</v>
      </c>
      <c r="Z168" s="76">
        <f>P181</f>
        <v>23000</v>
      </c>
      <c r="AA168" s="72"/>
      <c r="AB168" s="73"/>
      <c r="AC168" s="73"/>
      <c r="AD168" s="73"/>
      <c r="AE168" s="584"/>
      <c r="AF168" s="75" t="s">
        <v>42</v>
      </c>
      <c r="AG168" s="76">
        <f>X181</f>
        <v>34500</v>
      </c>
      <c r="AH168" s="76">
        <f>Y181</f>
        <v>10</v>
      </c>
      <c r="AI168" s="76">
        <f>Z181</f>
        <v>34500</v>
      </c>
      <c r="AJ168" s="72"/>
      <c r="AK168" s="73"/>
      <c r="AL168" s="73"/>
      <c r="AM168" s="75"/>
      <c r="AN168" s="776" t="s">
        <v>221</v>
      </c>
      <c r="AO168" s="183" t="s">
        <v>36</v>
      </c>
    </row>
    <row r="169" spans="1:41" x14ac:dyDescent="0.25">
      <c r="A169" s="97" t="s">
        <v>207</v>
      </c>
      <c r="B169" s="105">
        <v>108</v>
      </c>
      <c r="C169" s="77" t="s">
        <v>19</v>
      </c>
      <c r="D169" s="78">
        <v>1000</v>
      </c>
      <c r="E169" s="78">
        <v>10</v>
      </c>
      <c r="F169" s="78">
        <v>0</v>
      </c>
      <c r="G169" s="79" t="s">
        <v>38</v>
      </c>
      <c r="H169" s="79" t="s">
        <v>38</v>
      </c>
      <c r="I169" s="80" t="s">
        <v>38</v>
      </c>
      <c r="J169" s="79"/>
      <c r="K169" s="81"/>
      <c r="L169" s="585"/>
      <c r="M169" s="77" t="s">
        <v>19</v>
      </c>
      <c r="N169" s="78">
        <v>1000</v>
      </c>
      <c r="O169" s="78">
        <v>0</v>
      </c>
      <c r="P169" s="78">
        <v>11500</v>
      </c>
      <c r="Q169" s="79" t="s">
        <v>38</v>
      </c>
      <c r="R169" s="79">
        <v>718</v>
      </c>
      <c r="S169" s="80">
        <v>44210</v>
      </c>
      <c r="T169" s="79"/>
      <c r="U169" s="81"/>
      <c r="V169" s="585"/>
      <c r="W169" s="77" t="s">
        <v>19</v>
      </c>
      <c r="X169" s="78">
        <v>1000</v>
      </c>
      <c r="Y169" s="78">
        <v>0</v>
      </c>
      <c r="Z169" s="78">
        <v>11500</v>
      </c>
      <c r="AA169" s="79" t="s">
        <v>38</v>
      </c>
      <c r="AB169" s="79">
        <v>1640</v>
      </c>
      <c r="AC169" s="80">
        <v>44571</v>
      </c>
      <c r="AD169" s="651"/>
      <c r="AE169" s="585"/>
      <c r="AF169" s="77" t="s">
        <v>19</v>
      </c>
      <c r="AG169" s="78">
        <v>1000</v>
      </c>
      <c r="AH169" s="78"/>
      <c r="AI169" s="78">
        <v>3000</v>
      </c>
      <c r="AJ169" s="79" t="s">
        <v>940</v>
      </c>
      <c r="AK169" s="79">
        <v>3310</v>
      </c>
      <c r="AL169" s="80">
        <v>44938</v>
      </c>
      <c r="AM169" s="737"/>
      <c r="AN169" s="207">
        <f>AG181+AH181-AI181</f>
        <v>10</v>
      </c>
      <c r="AO169" s="178" t="s">
        <v>973</v>
      </c>
    </row>
    <row r="170" spans="1:41" ht="21" customHeight="1" x14ac:dyDescent="0.25">
      <c r="A170" s="82"/>
      <c r="B170" s="904" t="s">
        <v>171</v>
      </c>
      <c r="C170" s="77" t="s">
        <v>20</v>
      </c>
      <c r="D170" s="78">
        <v>1000</v>
      </c>
      <c r="E170" s="78">
        <v>0</v>
      </c>
      <c r="F170" s="78">
        <v>11500</v>
      </c>
      <c r="G170" s="79" t="s">
        <v>38</v>
      </c>
      <c r="H170" s="79">
        <v>40</v>
      </c>
      <c r="I170" s="80">
        <v>43867</v>
      </c>
      <c r="J170" s="79"/>
      <c r="K170" s="81"/>
      <c r="L170" s="585"/>
      <c r="M170" s="77" t="s">
        <v>20</v>
      </c>
      <c r="N170" s="78">
        <v>1000</v>
      </c>
      <c r="O170" s="78">
        <v>0</v>
      </c>
      <c r="P170" s="78">
        <v>0</v>
      </c>
      <c r="Q170" s="79" t="s">
        <v>38</v>
      </c>
      <c r="R170" s="79" t="s">
        <v>38</v>
      </c>
      <c r="S170" s="80" t="s">
        <v>38</v>
      </c>
      <c r="T170" s="79"/>
      <c r="U170" s="81"/>
      <c r="V170" s="585"/>
      <c r="W170" s="77" t="s">
        <v>20</v>
      </c>
      <c r="X170" s="78">
        <v>1000</v>
      </c>
      <c r="Y170" s="78">
        <v>0</v>
      </c>
      <c r="Z170" s="78">
        <v>0</v>
      </c>
      <c r="AA170" s="79" t="s">
        <v>38</v>
      </c>
      <c r="AB170" s="79" t="s">
        <v>38</v>
      </c>
      <c r="AC170" s="80" t="s">
        <v>38</v>
      </c>
      <c r="AD170" s="558"/>
      <c r="AE170" s="585"/>
      <c r="AF170" s="77" t="s">
        <v>20</v>
      </c>
      <c r="AG170" s="78">
        <v>1000</v>
      </c>
      <c r="AH170" s="78"/>
      <c r="AI170" s="78"/>
      <c r="AJ170" s="79"/>
      <c r="AK170" s="79"/>
      <c r="AL170" s="80"/>
      <c r="AM170" s="738"/>
      <c r="AN170" s="180"/>
      <c r="AO170" s="179"/>
    </row>
    <row r="171" spans="1:41" x14ac:dyDescent="0.25">
      <c r="A171" s="82"/>
      <c r="B171" s="904"/>
      <c r="C171" s="77" t="s">
        <v>21</v>
      </c>
      <c r="D171" s="78">
        <v>1000</v>
      </c>
      <c r="E171" s="78">
        <v>0</v>
      </c>
      <c r="F171" s="78">
        <v>0</v>
      </c>
      <c r="G171" s="79" t="s">
        <v>38</v>
      </c>
      <c r="H171" s="79" t="s">
        <v>38</v>
      </c>
      <c r="I171" s="80" t="s">
        <v>38</v>
      </c>
      <c r="J171" s="79"/>
      <c r="K171" s="81"/>
      <c r="L171" s="585"/>
      <c r="M171" s="77" t="s">
        <v>21</v>
      </c>
      <c r="N171" s="78">
        <v>1000</v>
      </c>
      <c r="O171" s="78">
        <v>0</v>
      </c>
      <c r="P171" s="78">
        <v>0</v>
      </c>
      <c r="Q171" s="79" t="s">
        <v>38</v>
      </c>
      <c r="R171" s="79" t="s">
        <v>38</v>
      </c>
      <c r="S171" s="80" t="s">
        <v>38</v>
      </c>
      <c r="T171" s="79"/>
      <c r="U171" s="81"/>
      <c r="V171" s="585"/>
      <c r="W171" s="77" t="s">
        <v>21</v>
      </c>
      <c r="X171" s="78">
        <v>1000</v>
      </c>
      <c r="Y171" s="78">
        <v>0</v>
      </c>
      <c r="Z171" s="78">
        <v>0</v>
      </c>
      <c r="AA171" s="79" t="s">
        <v>38</v>
      </c>
      <c r="AB171" s="79" t="s">
        <v>38</v>
      </c>
      <c r="AC171" s="80" t="s">
        <v>38</v>
      </c>
      <c r="AD171" s="558"/>
      <c r="AE171" s="585"/>
      <c r="AF171" s="77" t="s">
        <v>21</v>
      </c>
      <c r="AG171" s="78">
        <v>1000</v>
      </c>
      <c r="AH171" s="78"/>
      <c r="AI171" s="78"/>
      <c r="AJ171" s="79"/>
      <c r="AK171" s="79"/>
      <c r="AL171" s="80"/>
      <c r="AM171" s="738"/>
      <c r="AN171" s="180"/>
      <c r="AO171" s="179"/>
    </row>
    <row r="172" spans="1:41" x14ac:dyDescent="0.25">
      <c r="A172" s="82"/>
      <c r="B172" s="904"/>
      <c r="C172" s="77" t="s">
        <v>22</v>
      </c>
      <c r="D172" s="78">
        <v>1000</v>
      </c>
      <c r="E172" s="78">
        <v>0</v>
      </c>
      <c r="F172" s="78">
        <v>0</v>
      </c>
      <c r="G172" s="79" t="s">
        <v>38</v>
      </c>
      <c r="H172" s="79" t="s">
        <v>38</v>
      </c>
      <c r="I172" s="80" t="s">
        <v>38</v>
      </c>
      <c r="J172" s="79"/>
      <c r="K172" s="81"/>
      <c r="L172" s="585"/>
      <c r="M172" s="77" t="s">
        <v>22</v>
      </c>
      <c r="N172" s="78">
        <v>1000</v>
      </c>
      <c r="O172" s="78">
        <v>0</v>
      </c>
      <c r="P172" s="78">
        <v>0</v>
      </c>
      <c r="Q172" s="79" t="s">
        <v>38</v>
      </c>
      <c r="R172" s="79" t="s">
        <v>38</v>
      </c>
      <c r="S172" s="80" t="s">
        <v>38</v>
      </c>
      <c r="T172" s="79"/>
      <c r="U172" s="81"/>
      <c r="V172" s="585"/>
      <c r="W172" s="77" t="s">
        <v>22</v>
      </c>
      <c r="X172" s="78">
        <v>1000</v>
      </c>
      <c r="Y172" s="78">
        <v>0</v>
      </c>
      <c r="Z172" s="78">
        <v>0</v>
      </c>
      <c r="AA172" s="79" t="s">
        <v>38</v>
      </c>
      <c r="AB172" s="79" t="s">
        <v>38</v>
      </c>
      <c r="AC172" s="80" t="s">
        <v>38</v>
      </c>
      <c r="AD172" s="558"/>
      <c r="AE172" s="585"/>
      <c r="AF172" s="77" t="s">
        <v>22</v>
      </c>
      <c r="AG172" s="78">
        <v>1000</v>
      </c>
      <c r="AH172" s="78"/>
      <c r="AI172" s="78">
        <v>3000</v>
      </c>
      <c r="AJ172" s="79" t="s">
        <v>940</v>
      </c>
      <c r="AK172" s="79">
        <v>3649</v>
      </c>
      <c r="AL172" s="80">
        <v>45031</v>
      </c>
      <c r="AM172" s="738"/>
      <c r="AN172" s="180">
        <v>10</v>
      </c>
      <c r="AO172" s="179" t="s">
        <v>848</v>
      </c>
    </row>
    <row r="173" spans="1:41" x14ac:dyDescent="0.25">
      <c r="A173" s="82"/>
      <c r="B173" s="904"/>
      <c r="C173" s="77" t="s">
        <v>23</v>
      </c>
      <c r="D173" s="78">
        <v>1000</v>
      </c>
      <c r="E173" s="78">
        <v>0</v>
      </c>
      <c r="F173" s="78">
        <v>0</v>
      </c>
      <c r="G173" s="79" t="s">
        <v>38</v>
      </c>
      <c r="H173" s="79" t="s">
        <v>38</v>
      </c>
      <c r="I173" s="80" t="s">
        <v>38</v>
      </c>
      <c r="J173" s="79"/>
      <c r="K173" s="81"/>
      <c r="L173" s="585"/>
      <c r="M173" s="77" t="s">
        <v>23</v>
      </c>
      <c r="N173" s="78">
        <v>1000</v>
      </c>
      <c r="O173" s="78">
        <v>0</v>
      </c>
      <c r="P173" s="78">
        <v>0</v>
      </c>
      <c r="Q173" s="79" t="s">
        <v>38</v>
      </c>
      <c r="R173" s="79" t="s">
        <v>38</v>
      </c>
      <c r="S173" s="80" t="s">
        <v>38</v>
      </c>
      <c r="T173" s="79"/>
      <c r="U173" s="81"/>
      <c r="V173" s="585"/>
      <c r="W173" s="77" t="s">
        <v>23</v>
      </c>
      <c r="X173" s="78">
        <v>1000</v>
      </c>
      <c r="Y173" s="78">
        <v>0</v>
      </c>
      <c r="Z173" s="78">
        <v>0</v>
      </c>
      <c r="AA173" s="79" t="s">
        <v>38</v>
      </c>
      <c r="AB173" s="79" t="s">
        <v>38</v>
      </c>
      <c r="AC173" s="80" t="s">
        <v>38</v>
      </c>
      <c r="AD173" s="558"/>
      <c r="AE173" s="585"/>
      <c r="AF173" s="77" t="s">
        <v>23</v>
      </c>
      <c r="AG173" s="78">
        <v>1000</v>
      </c>
      <c r="AH173" s="78"/>
      <c r="AI173" s="78"/>
      <c r="AJ173" s="79"/>
      <c r="AK173" s="79"/>
      <c r="AL173" s="80"/>
      <c r="AM173" s="738"/>
      <c r="AN173" s="180"/>
      <c r="AO173" s="179"/>
    </row>
    <row r="174" spans="1:41" x14ac:dyDescent="0.25">
      <c r="A174" s="82"/>
      <c r="B174" s="904"/>
      <c r="C174" s="77" t="s">
        <v>24</v>
      </c>
      <c r="D174" s="78">
        <v>1000</v>
      </c>
      <c r="E174" s="78">
        <v>0</v>
      </c>
      <c r="F174" s="78">
        <v>0</v>
      </c>
      <c r="G174" s="79" t="s">
        <v>38</v>
      </c>
      <c r="H174" s="79" t="s">
        <v>38</v>
      </c>
      <c r="I174" s="80" t="s">
        <v>38</v>
      </c>
      <c r="J174" s="79"/>
      <c r="K174" s="81"/>
      <c r="L174" s="585"/>
      <c r="M174" s="77" t="s">
        <v>24</v>
      </c>
      <c r="N174" s="78">
        <v>1000</v>
      </c>
      <c r="O174" s="78">
        <v>0</v>
      </c>
      <c r="P174" s="78">
        <v>0</v>
      </c>
      <c r="Q174" s="79" t="s">
        <v>38</v>
      </c>
      <c r="R174" s="79" t="s">
        <v>38</v>
      </c>
      <c r="S174" s="80" t="s">
        <v>38</v>
      </c>
      <c r="T174" s="79"/>
      <c r="U174" s="81"/>
      <c r="V174" s="585"/>
      <c r="W174" s="77" t="s">
        <v>24</v>
      </c>
      <c r="X174" s="78">
        <v>1000</v>
      </c>
      <c r="Y174" s="78">
        <v>0</v>
      </c>
      <c r="Z174" s="78">
        <v>0</v>
      </c>
      <c r="AA174" s="79" t="s">
        <v>38</v>
      </c>
      <c r="AB174" s="79" t="s">
        <v>38</v>
      </c>
      <c r="AC174" s="80" t="s">
        <v>38</v>
      </c>
      <c r="AD174" s="558"/>
      <c r="AE174" s="585"/>
      <c r="AF174" s="77" t="s">
        <v>24</v>
      </c>
      <c r="AG174" s="78">
        <v>1000</v>
      </c>
      <c r="AH174" s="78"/>
      <c r="AI174" s="78"/>
      <c r="AJ174" s="79"/>
      <c r="AK174" s="79"/>
      <c r="AL174" s="80"/>
      <c r="AM174" s="738"/>
      <c r="AN174" s="180"/>
      <c r="AO174" s="179"/>
    </row>
    <row r="175" spans="1:41" x14ac:dyDescent="0.25">
      <c r="A175" s="82"/>
      <c r="B175" s="904"/>
      <c r="C175" s="77" t="s">
        <v>25</v>
      </c>
      <c r="D175" s="78">
        <v>1000</v>
      </c>
      <c r="E175" s="78">
        <v>0</v>
      </c>
      <c r="F175" s="78">
        <v>0</v>
      </c>
      <c r="G175" s="79" t="s">
        <v>38</v>
      </c>
      <c r="H175" s="79" t="s">
        <v>38</v>
      </c>
      <c r="I175" s="80" t="s">
        <v>38</v>
      </c>
      <c r="J175" s="79"/>
      <c r="K175" s="81"/>
      <c r="L175" s="585"/>
      <c r="M175" s="77" t="s">
        <v>25</v>
      </c>
      <c r="N175" s="78">
        <v>1000</v>
      </c>
      <c r="O175" s="78">
        <v>0</v>
      </c>
      <c r="P175" s="78">
        <v>0</v>
      </c>
      <c r="Q175" s="79" t="s">
        <v>38</v>
      </c>
      <c r="R175" s="79" t="s">
        <v>38</v>
      </c>
      <c r="S175" s="80" t="s">
        <v>38</v>
      </c>
      <c r="T175" s="79"/>
      <c r="U175" s="81"/>
      <c r="V175" s="585"/>
      <c r="W175" s="77" t="s">
        <v>25</v>
      </c>
      <c r="X175" s="78">
        <v>1000</v>
      </c>
      <c r="Y175" s="78">
        <v>0</v>
      </c>
      <c r="Z175" s="78">
        <v>0</v>
      </c>
      <c r="AA175" s="79" t="s">
        <v>38</v>
      </c>
      <c r="AB175" s="79" t="s">
        <v>38</v>
      </c>
      <c r="AC175" s="80" t="s">
        <v>38</v>
      </c>
      <c r="AD175" s="558"/>
      <c r="AE175" s="585"/>
      <c r="AF175" s="77" t="s">
        <v>25</v>
      </c>
      <c r="AG175" s="78">
        <v>1000</v>
      </c>
      <c r="AH175" s="78"/>
      <c r="AI175" s="78">
        <v>3000</v>
      </c>
      <c r="AJ175" s="79" t="s">
        <v>940</v>
      </c>
      <c r="AK175" s="79">
        <v>3966</v>
      </c>
      <c r="AL175" s="80">
        <v>45118</v>
      </c>
      <c r="AM175" s="738"/>
      <c r="AN175" s="180"/>
      <c r="AO175" s="179"/>
    </row>
    <row r="176" spans="1:41" x14ac:dyDescent="0.25">
      <c r="A176" s="82"/>
      <c r="B176" s="904"/>
      <c r="C176" s="77" t="s">
        <v>26</v>
      </c>
      <c r="D176" s="78">
        <v>1000</v>
      </c>
      <c r="E176" s="78">
        <v>0</v>
      </c>
      <c r="F176" s="78">
        <v>0</v>
      </c>
      <c r="G176" s="79" t="s">
        <v>38</v>
      </c>
      <c r="H176" s="79" t="s">
        <v>38</v>
      </c>
      <c r="I176" s="80" t="s">
        <v>38</v>
      </c>
      <c r="J176" s="79"/>
      <c r="K176" s="81"/>
      <c r="L176" s="585"/>
      <c r="M176" s="77" t="s">
        <v>26</v>
      </c>
      <c r="N176" s="78">
        <v>1000</v>
      </c>
      <c r="O176" s="78">
        <v>0</v>
      </c>
      <c r="P176" s="78">
        <v>0</v>
      </c>
      <c r="Q176" s="79" t="s">
        <v>38</v>
      </c>
      <c r="R176" s="79" t="s">
        <v>38</v>
      </c>
      <c r="S176" s="80" t="s">
        <v>38</v>
      </c>
      <c r="T176" s="79"/>
      <c r="U176" s="81"/>
      <c r="V176" s="585"/>
      <c r="W176" s="77" t="s">
        <v>26</v>
      </c>
      <c r="X176" s="78">
        <v>1000</v>
      </c>
      <c r="Y176" s="78">
        <v>0</v>
      </c>
      <c r="Z176" s="78">
        <v>0</v>
      </c>
      <c r="AA176" s="79" t="s">
        <v>38</v>
      </c>
      <c r="AB176" s="79" t="s">
        <v>38</v>
      </c>
      <c r="AC176" s="80" t="s">
        <v>38</v>
      </c>
      <c r="AD176" s="558"/>
      <c r="AE176" s="585"/>
      <c r="AF176" s="77" t="s">
        <v>26</v>
      </c>
      <c r="AG176" s="78">
        <v>1000</v>
      </c>
      <c r="AH176" s="78"/>
      <c r="AI176" s="78"/>
      <c r="AJ176" s="79"/>
      <c r="AK176" s="79"/>
      <c r="AL176" s="80"/>
      <c r="AM176" s="738"/>
      <c r="AN176" s="180"/>
      <c r="AO176" s="179"/>
    </row>
    <row r="177" spans="1:41" x14ac:dyDescent="0.25">
      <c r="A177" s="82"/>
      <c r="B177" s="904"/>
      <c r="C177" s="77" t="s">
        <v>27</v>
      </c>
      <c r="D177" s="78">
        <v>1000</v>
      </c>
      <c r="E177" s="78">
        <v>0</v>
      </c>
      <c r="F177" s="78">
        <v>0</v>
      </c>
      <c r="G177" s="79" t="s">
        <v>38</v>
      </c>
      <c r="H177" s="79" t="s">
        <v>38</v>
      </c>
      <c r="I177" s="80" t="s">
        <v>38</v>
      </c>
      <c r="J177" s="79"/>
      <c r="K177" s="81"/>
      <c r="L177" s="585"/>
      <c r="M177" s="77" t="s">
        <v>27</v>
      </c>
      <c r="N177" s="78">
        <v>1000</v>
      </c>
      <c r="O177" s="78">
        <v>0</v>
      </c>
      <c r="P177" s="78">
        <v>0</v>
      </c>
      <c r="Q177" s="79" t="s">
        <v>38</v>
      </c>
      <c r="R177" s="79" t="s">
        <v>38</v>
      </c>
      <c r="S177" s="80" t="s">
        <v>38</v>
      </c>
      <c r="T177" s="79"/>
      <c r="U177" s="81"/>
      <c r="V177" s="585"/>
      <c r="W177" s="77" t="s">
        <v>27</v>
      </c>
      <c r="X177" s="78">
        <v>1000</v>
      </c>
      <c r="Y177" s="78">
        <v>0</v>
      </c>
      <c r="Z177" s="78">
        <v>0</v>
      </c>
      <c r="AA177" s="79" t="s">
        <v>38</v>
      </c>
      <c r="AB177" s="79" t="s">
        <v>38</v>
      </c>
      <c r="AC177" s="80" t="s">
        <v>38</v>
      </c>
      <c r="AD177" s="558"/>
      <c r="AE177" s="585"/>
      <c r="AF177" s="77" t="s">
        <v>27</v>
      </c>
      <c r="AG177" s="78">
        <v>1000</v>
      </c>
      <c r="AH177" s="78"/>
      <c r="AI177" s="78"/>
      <c r="AJ177" s="79"/>
      <c r="AK177" s="79"/>
      <c r="AL177" s="80"/>
      <c r="AM177" s="738"/>
      <c r="AN177" s="180"/>
      <c r="AO177" s="179"/>
    </row>
    <row r="178" spans="1:41" x14ac:dyDescent="0.25">
      <c r="A178" s="82"/>
      <c r="B178" s="904"/>
      <c r="C178" s="77" t="s">
        <v>28</v>
      </c>
      <c r="D178" s="78">
        <v>1000</v>
      </c>
      <c r="E178" s="78">
        <v>0</v>
      </c>
      <c r="F178" s="78">
        <v>0</v>
      </c>
      <c r="G178" s="79" t="s">
        <v>38</v>
      </c>
      <c r="H178" s="79" t="s">
        <v>38</v>
      </c>
      <c r="I178" s="80" t="s">
        <v>38</v>
      </c>
      <c r="J178" s="79"/>
      <c r="K178" s="81"/>
      <c r="L178" s="585"/>
      <c r="M178" s="77" t="s">
        <v>28</v>
      </c>
      <c r="N178" s="78">
        <v>1000</v>
      </c>
      <c r="O178" s="78">
        <v>0</v>
      </c>
      <c r="P178" s="78">
        <v>0</v>
      </c>
      <c r="Q178" s="79" t="s">
        <v>38</v>
      </c>
      <c r="R178" s="79" t="s">
        <v>38</v>
      </c>
      <c r="S178" s="80" t="s">
        <v>38</v>
      </c>
      <c r="T178" s="79"/>
      <c r="U178" s="81"/>
      <c r="V178" s="585"/>
      <c r="W178" s="77" t="s">
        <v>28</v>
      </c>
      <c r="X178" s="78">
        <v>1000</v>
      </c>
      <c r="Y178" s="78">
        <v>0</v>
      </c>
      <c r="Z178" s="78">
        <v>0</v>
      </c>
      <c r="AA178" s="79" t="s">
        <v>38</v>
      </c>
      <c r="AB178" s="79" t="s">
        <v>38</v>
      </c>
      <c r="AC178" s="80" t="s">
        <v>38</v>
      </c>
      <c r="AD178" s="558"/>
      <c r="AE178" s="585"/>
      <c r="AF178" s="77" t="s">
        <v>28</v>
      </c>
      <c r="AG178" s="78"/>
      <c r="AH178" s="78"/>
      <c r="AI178" s="78"/>
      <c r="AJ178" s="79"/>
      <c r="AK178" s="79"/>
      <c r="AL178" s="80"/>
      <c r="AM178" s="738"/>
      <c r="AN178" s="180"/>
      <c r="AO178" s="179"/>
    </row>
    <row r="179" spans="1:41" x14ac:dyDescent="0.25">
      <c r="A179" s="82"/>
      <c r="B179" s="904"/>
      <c r="C179" s="77" t="s">
        <v>29</v>
      </c>
      <c r="D179" s="78">
        <v>1000</v>
      </c>
      <c r="E179" s="78">
        <v>0</v>
      </c>
      <c r="F179" s="78">
        <v>0</v>
      </c>
      <c r="G179" s="79" t="s">
        <v>38</v>
      </c>
      <c r="H179" s="79" t="s">
        <v>38</v>
      </c>
      <c r="I179" s="80" t="s">
        <v>38</v>
      </c>
      <c r="J179" s="79"/>
      <c r="K179" s="81"/>
      <c r="L179" s="585"/>
      <c r="M179" s="77" t="s">
        <v>29</v>
      </c>
      <c r="N179" s="78">
        <v>1000</v>
      </c>
      <c r="O179" s="78">
        <v>0</v>
      </c>
      <c r="P179" s="78">
        <v>0</v>
      </c>
      <c r="Q179" s="79" t="s">
        <v>38</v>
      </c>
      <c r="R179" s="79" t="s">
        <v>38</v>
      </c>
      <c r="S179" s="80" t="s">
        <v>38</v>
      </c>
      <c r="T179" s="79"/>
      <c r="U179" s="81"/>
      <c r="V179" s="585"/>
      <c r="W179" s="77" t="s">
        <v>29</v>
      </c>
      <c r="X179" s="78">
        <v>1000</v>
      </c>
      <c r="Y179" s="78">
        <v>0</v>
      </c>
      <c r="Z179" s="78">
        <v>0</v>
      </c>
      <c r="AA179" s="79" t="s">
        <v>38</v>
      </c>
      <c r="AB179" s="79" t="s">
        <v>38</v>
      </c>
      <c r="AC179" s="80" t="s">
        <v>38</v>
      </c>
      <c r="AD179" s="558"/>
      <c r="AE179" s="585"/>
      <c r="AF179" s="77" t="s">
        <v>29</v>
      </c>
      <c r="AG179" s="78"/>
      <c r="AH179" s="78"/>
      <c r="AI179" s="78"/>
      <c r="AJ179" s="79"/>
      <c r="AK179" s="79"/>
      <c r="AL179" s="80"/>
      <c r="AM179" s="738"/>
      <c r="AN179" s="180"/>
      <c r="AO179" s="179"/>
    </row>
    <row r="180" spans="1:41" x14ac:dyDescent="0.25">
      <c r="A180" s="82"/>
      <c r="B180" s="904"/>
      <c r="C180" s="83" t="s">
        <v>30</v>
      </c>
      <c r="D180" s="42">
        <v>500</v>
      </c>
      <c r="E180" s="78">
        <v>0</v>
      </c>
      <c r="F180" s="78">
        <v>0</v>
      </c>
      <c r="G180" s="79" t="s">
        <v>38</v>
      </c>
      <c r="H180" s="79" t="s">
        <v>38</v>
      </c>
      <c r="I180" s="80" t="s">
        <v>38</v>
      </c>
      <c r="J180" s="85"/>
      <c r="K180" s="86"/>
      <c r="L180" s="586"/>
      <c r="M180" s="83" t="s">
        <v>30</v>
      </c>
      <c r="N180" s="42">
        <v>500</v>
      </c>
      <c r="O180" s="78">
        <v>0</v>
      </c>
      <c r="P180" s="78">
        <v>0</v>
      </c>
      <c r="Q180" s="79" t="s">
        <v>38</v>
      </c>
      <c r="R180" s="79" t="s">
        <v>38</v>
      </c>
      <c r="S180" s="80" t="s">
        <v>38</v>
      </c>
      <c r="T180" s="79"/>
      <c r="U180" s="81"/>
      <c r="V180" s="586"/>
      <c r="W180" s="83" t="s">
        <v>30</v>
      </c>
      <c r="X180" s="42">
        <v>500</v>
      </c>
      <c r="Y180" s="78">
        <v>0</v>
      </c>
      <c r="Z180" s="78">
        <v>0</v>
      </c>
      <c r="AA180" s="79" t="s">
        <v>38</v>
      </c>
      <c r="AB180" s="79" t="s">
        <v>38</v>
      </c>
      <c r="AC180" s="80" t="s">
        <v>38</v>
      </c>
      <c r="AD180" s="558"/>
      <c r="AE180" s="586"/>
      <c r="AF180" s="83" t="s">
        <v>30</v>
      </c>
      <c r="AG180" s="42"/>
      <c r="AH180" s="78"/>
      <c r="AI180" s="78"/>
      <c r="AJ180" s="79"/>
      <c r="AK180" s="79"/>
      <c r="AL180" s="80"/>
      <c r="AM180" s="738"/>
      <c r="AN180" s="181"/>
      <c r="AO180" s="182"/>
    </row>
    <row r="181" spans="1:41" ht="21" x14ac:dyDescent="0.25">
      <c r="A181" s="88"/>
      <c r="B181" s="905"/>
      <c r="C181" s="89"/>
      <c r="D181" s="90">
        <f>SUM(D169:D180)</f>
        <v>11500</v>
      </c>
      <c r="E181" s="90">
        <f>SUM(E169:E180)</f>
        <v>10</v>
      </c>
      <c r="F181" s="90">
        <f>SUM(F169:F180)</f>
        <v>11500</v>
      </c>
      <c r="G181" s="91"/>
      <c r="H181" s="91"/>
      <c r="I181" s="92"/>
      <c r="J181" s="91"/>
      <c r="K181" s="93"/>
      <c r="L181" s="587"/>
      <c r="M181" s="89"/>
      <c r="N181" s="90">
        <f>SUM(N168:N180)</f>
        <v>23000</v>
      </c>
      <c r="O181" s="90">
        <f>SUM(O168:O180)</f>
        <v>10</v>
      </c>
      <c r="P181" s="90">
        <f>SUM(P168:P180)</f>
        <v>23000</v>
      </c>
      <c r="Q181" s="91"/>
      <c r="R181" s="91"/>
      <c r="S181" s="91"/>
      <c r="T181" s="91"/>
      <c r="U181" s="93"/>
      <c r="V181" s="587"/>
      <c r="W181" s="89"/>
      <c r="X181" s="90">
        <f>SUM(X168:X180)</f>
        <v>34500</v>
      </c>
      <c r="Y181" s="90">
        <f>SUM(Y168:Y180)</f>
        <v>10</v>
      </c>
      <c r="Z181" s="90">
        <f>SUM(Z168:Z180)</f>
        <v>34500</v>
      </c>
      <c r="AA181" s="91"/>
      <c r="AB181" s="91"/>
      <c r="AC181" s="91"/>
      <c r="AD181" s="91"/>
      <c r="AE181" s="587"/>
      <c r="AF181" s="89"/>
      <c r="AG181" s="90">
        <f>SUM(AG168:AG180)</f>
        <v>43500</v>
      </c>
      <c r="AH181" s="90">
        <f>SUM(AH168:AH180)</f>
        <v>10</v>
      </c>
      <c r="AI181" s="90">
        <f>SUM(AI168:AI180)</f>
        <v>43500</v>
      </c>
      <c r="AJ181" s="91"/>
      <c r="AK181" s="91"/>
      <c r="AL181" s="91"/>
      <c r="AM181" s="739"/>
      <c r="AN181" s="90"/>
      <c r="AO181" s="91"/>
    </row>
    <row r="182" spans="1:41" x14ac:dyDescent="0.25">
      <c r="B182" s="106"/>
      <c r="C182" s="65"/>
      <c r="D182" s="66"/>
      <c r="E182" s="66"/>
      <c r="F182" s="66"/>
      <c r="G182" s="67"/>
      <c r="H182" s="67"/>
      <c r="I182" s="68"/>
      <c r="J182" s="67"/>
      <c r="K182" s="67"/>
      <c r="L182" s="588"/>
      <c r="M182" s="67"/>
      <c r="N182" s="66"/>
      <c r="O182" s="66"/>
      <c r="P182" s="66"/>
      <c r="Q182" s="67"/>
      <c r="R182" s="67"/>
      <c r="S182" s="67"/>
      <c r="T182" s="67"/>
      <c r="U182" s="67"/>
      <c r="V182" s="588"/>
      <c r="W182" s="67"/>
      <c r="X182" s="66"/>
      <c r="Y182" s="66"/>
      <c r="Z182" s="66"/>
      <c r="AA182" s="67"/>
      <c r="AB182" s="67"/>
      <c r="AC182" s="67"/>
      <c r="AD182" s="67"/>
      <c r="AE182" s="588"/>
      <c r="AF182" s="67"/>
      <c r="AG182" s="66"/>
      <c r="AH182" s="66"/>
      <c r="AI182" s="66"/>
      <c r="AJ182" s="67"/>
      <c r="AK182" s="67"/>
      <c r="AL182" s="67"/>
      <c r="AM182" s="736"/>
      <c r="AN182" s="777"/>
      <c r="AO182" s="123"/>
    </row>
    <row r="183" spans="1:41" ht="21" x14ac:dyDescent="0.25">
      <c r="B183" s="107"/>
      <c r="C183" s="70"/>
      <c r="D183" s="71"/>
      <c r="E183" s="72"/>
      <c r="F183" s="73"/>
      <c r="G183" s="72"/>
      <c r="H183" s="73"/>
      <c r="I183" s="73"/>
      <c r="J183" s="73"/>
      <c r="K183" s="74"/>
      <c r="L183" s="584"/>
      <c r="M183" s="75" t="s">
        <v>42</v>
      </c>
      <c r="N183" s="76">
        <f>D197</f>
        <v>11500</v>
      </c>
      <c r="O183" s="76">
        <f>E197</f>
        <v>450</v>
      </c>
      <c r="P183" s="76">
        <f>F197</f>
        <v>12000</v>
      </c>
      <c r="Q183" s="72"/>
      <c r="R183" s="73"/>
      <c r="S183" s="73"/>
      <c r="T183" s="73"/>
      <c r="U183" s="74"/>
      <c r="V183" s="584"/>
      <c r="W183" s="75" t="s">
        <v>42</v>
      </c>
      <c r="X183" s="76">
        <f>N197</f>
        <v>23000</v>
      </c>
      <c r="Y183" s="76">
        <f>O197</f>
        <v>450</v>
      </c>
      <c r="Z183" s="76">
        <f>P197</f>
        <v>23500</v>
      </c>
      <c r="AA183" s="72"/>
      <c r="AB183" s="73"/>
      <c r="AC183" s="73"/>
      <c r="AD183" s="73"/>
      <c r="AE183" s="584"/>
      <c r="AF183" s="75" t="s">
        <v>42</v>
      </c>
      <c r="AG183" s="76">
        <f>X197</f>
        <v>34500</v>
      </c>
      <c r="AH183" s="76">
        <f>Y197</f>
        <v>450</v>
      </c>
      <c r="AI183" s="76">
        <f>Z197</f>
        <v>35000</v>
      </c>
      <c r="AJ183" s="72"/>
      <c r="AK183" s="73"/>
      <c r="AL183" s="73"/>
      <c r="AM183" s="75"/>
      <c r="AN183" s="776" t="s">
        <v>221</v>
      </c>
      <c r="AO183" s="183" t="s">
        <v>36</v>
      </c>
    </row>
    <row r="184" spans="1:41" x14ac:dyDescent="0.25">
      <c r="A184" s="97" t="s">
        <v>207</v>
      </c>
      <c r="B184" s="105">
        <v>109</v>
      </c>
      <c r="C184" s="77" t="s">
        <v>19</v>
      </c>
      <c r="D184" s="78">
        <v>1000</v>
      </c>
      <c r="E184" s="78">
        <f t="shared" ref="E184:E192" si="11">E185+10</f>
        <v>90</v>
      </c>
      <c r="F184" s="78">
        <v>0</v>
      </c>
      <c r="G184" s="79" t="s">
        <v>38</v>
      </c>
      <c r="H184" s="79" t="s">
        <v>38</v>
      </c>
      <c r="I184" s="80" t="s">
        <v>38</v>
      </c>
      <c r="J184" s="79"/>
      <c r="K184" s="81"/>
      <c r="L184" s="585"/>
      <c r="M184" s="77" t="s">
        <v>19</v>
      </c>
      <c r="N184" s="78">
        <v>1000</v>
      </c>
      <c r="O184" s="78">
        <v>0</v>
      </c>
      <c r="P184" s="78">
        <v>11500</v>
      </c>
      <c r="Q184" s="79" t="s">
        <v>38</v>
      </c>
      <c r="R184" s="79">
        <v>782</v>
      </c>
      <c r="S184" s="80">
        <v>44225</v>
      </c>
      <c r="T184" s="79"/>
      <c r="U184" s="81"/>
      <c r="V184" s="585"/>
      <c r="W184" s="77" t="s">
        <v>19</v>
      </c>
      <c r="X184" s="78">
        <v>1000</v>
      </c>
      <c r="Y184" s="78">
        <v>0</v>
      </c>
      <c r="Z184" s="78">
        <v>11500</v>
      </c>
      <c r="AA184" s="79" t="s">
        <v>38</v>
      </c>
      <c r="AB184" s="79">
        <v>1822</v>
      </c>
      <c r="AC184" s="80">
        <v>44569</v>
      </c>
      <c r="AD184" s="651"/>
      <c r="AE184" s="585"/>
      <c r="AF184" s="77" t="s">
        <v>19</v>
      </c>
      <c r="AG184" s="78">
        <v>1000</v>
      </c>
      <c r="AH184" s="78"/>
      <c r="AI184" s="757">
        <v>1000</v>
      </c>
      <c r="AJ184" s="79" t="s">
        <v>50</v>
      </c>
      <c r="AK184" s="79">
        <v>3283</v>
      </c>
      <c r="AL184" s="80">
        <v>44934</v>
      </c>
      <c r="AM184" s="737"/>
      <c r="AN184" s="177">
        <f>AG197+AH197-AI197</f>
        <v>-505</v>
      </c>
      <c r="AO184" s="178" t="s">
        <v>1028</v>
      </c>
    </row>
    <row r="185" spans="1:41" ht="21" customHeight="1" x14ac:dyDescent="0.25">
      <c r="A185" s="82"/>
      <c r="B185" s="904" t="s">
        <v>173</v>
      </c>
      <c r="C185" s="77" t="s">
        <v>20</v>
      </c>
      <c r="D185" s="78">
        <v>1000</v>
      </c>
      <c r="E185" s="78">
        <f>E187+10</f>
        <v>80</v>
      </c>
      <c r="F185" s="78">
        <v>0</v>
      </c>
      <c r="G185" s="79" t="s">
        <v>38</v>
      </c>
      <c r="H185" s="79" t="s">
        <v>38</v>
      </c>
      <c r="I185" s="80" t="s">
        <v>38</v>
      </c>
      <c r="J185" s="79"/>
      <c r="K185" s="81"/>
      <c r="L185" s="585"/>
      <c r="M185" s="77" t="s">
        <v>20</v>
      </c>
      <c r="N185" s="78">
        <v>1000</v>
      </c>
      <c r="O185" s="78">
        <v>0</v>
      </c>
      <c r="P185" s="78">
        <v>0</v>
      </c>
      <c r="Q185" s="79" t="s">
        <v>38</v>
      </c>
      <c r="R185" s="79" t="s">
        <v>38</v>
      </c>
      <c r="S185" s="80" t="s">
        <v>38</v>
      </c>
      <c r="T185" s="79"/>
      <c r="U185" s="81"/>
      <c r="V185" s="585"/>
      <c r="W185" s="77" t="s">
        <v>20</v>
      </c>
      <c r="X185" s="78">
        <v>1000</v>
      </c>
      <c r="Y185" s="78">
        <v>0</v>
      </c>
      <c r="Z185" s="78">
        <v>0</v>
      </c>
      <c r="AA185" s="79" t="s">
        <v>38</v>
      </c>
      <c r="AB185" s="79" t="s">
        <v>38</v>
      </c>
      <c r="AC185" s="80" t="s">
        <v>38</v>
      </c>
      <c r="AD185" s="558"/>
      <c r="AE185" s="585"/>
      <c r="AF185" s="77" t="s">
        <v>20</v>
      </c>
      <c r="AG185" s="78">
        <v>1000</v>
      </c>
      <c r="AH185" s="78"/>
      <c r="AI185" s="758">
        <v>2001</v>
      </c>
      <c r="AJ185" s="79" t="s">
        <v>50</v>
      </c>
      <c r="AK185" s="79">
        <v>3416</v>
      </c>
      <c r="AL185" s="80">
        <v>44969</v>
      </c>
      <c r="AM185" s="738"/>
      <c r="AN185" s="180"/>
      <c r="AO185" s="179"/>
    </row>
    <row r="186" spans="1:41" ht="21" customHeight="1" x14ac:dyDescent="0.25">
      <c r="A186" s="82"/>
      <c r="B186" s="904"/>
      <c r="C186" s="77"/>
      <c r="D186" s="78"/>
      <c r="E186" s="78"/>
      <c r="F186" s="78"/>
      <c r="G186" s="79"/>
      <c r="H186" s="79"/>
      <c r="I186" s="80"/>
      <c r="J186" s="79"/>
      <c r="K186" s="81"/>
      <c r="L186" s="585"/>
      <c r="M186" s="77"/>
      <c r="N186" s="78"/>
      <c r="O186" s="78"/>
      <c r="P186" s="78"/>
      <c r="Q186" s="79"/>
      <c r="R186" s="79"/>
      <c r="S186" s="80"/>
      <c r="T186" s="79"/>
      <c r="U186" s="81"/>
      <c r="V186" s="585"/>
      <c r="W186" s="77"/>
      <c r="X186" s="78"/>
      <c r="Y186" s="78"/>
      <c r="Z186" s="78"/>
      <c r="AA186" s="79"/>
      <c r="AB186" s="79"/>
      <c r="AC186" s="80"/>
      <c r="AD186" s="558"/>
      <c r="AE186" s="585"/>
      <c r="AF186" s="77"/>
      <c r="AG186" s="78"/>
      <c r="AH186" s="78"/>
      <c r="AI186" s="758">
        <v>449</v>
      </c>
      <c r="AJ186" s="79" t="s">
        <v>50</v>
      </c>
      <c r="AK186" s="79">
        <v>3436</v>
      </c>
      <c r="AL186" s="80">
        <v>44982</v>
      </c>
      <c r="AM186" s="738"/>
      <c r="AN186" s="180"/>
      <c r="AO186" s="179"/>
    </row>
    <row r="187" spans="1:41" x14ac:dyDescent="0.25">
      <c r="A187" s="82"/>
      <c r="B187" s="904"/>
      <c r="C187" s="77" t="s">
        <v>21</v>
      </c>
      <c r="D187" s="78">
        <v>1000</v>
      </c>
      <c r="E187" s="78">
        <f t="shared" si="11"/>
        <v>70</v>
      </c>
      <c r="F187" s="78">
        <v>0</v>
      </c>
      <c r="G187" s="79" t="s">
        <v>38</v>
      </c>
      <c r="H187" s="79" t="s">
        <v>38</v>
      </c>
      <c r="I187" s="80" t="s">
        <v>38</v>
      </c>
      <c r="J187" s="79"/>
      <c r="K187" s="81"/>
      <c r="L187" s="585"/>
      <c r="M187" s="77" t="s">
        <v>21</v>
      </c>
      <c r="N187" s="78">
        <v>1000</v>
      </c>
      <c r="O187" s="78">
        <v>0</v>
      </c>
      <c r="P187" s="78">
        <v>0</v>
      </c>
      <c r="Q187" s="79" t="s">
        <v>38</v>
      </c>
      <c r="R187" s="79" t="s">
        <v>38</v>
      </c>
      <c r="S187" s="80" t="s">
        <v>38</v>
      </c>
      <c r="T187" s="79"/>
      <c r="U187" s="81"/>
      <c r="V187" s="585"/>
      <c r="W187" s="77" t="s">
        <v>21</v>
      </c>
      <c r="X187" s="78">
        <v>1000</v>
      </c>
      <c r="Y187" s="78">
        <v>0</v>
      </c>
      <c r="Z187" s="78">
        <v>0</v>
      </c>
      <c r="AA187" s="79" t="s">
        <v>38</v>
      </c>
      <c r="AB187" s="79" t="s">
        <v>38</v>
      </c>
      <c r="AC187" s="80" t="s">
        <v>38</v>
      </c>
      <c r="AD187" s="558"/>
      <c r="AE187" s="585"/>
      <c r="AF187" s="77" t="s">
        <v>21</v>
      </c>
      <c r="AG187" s="78">
        <v>1000</v>
      </c>
      <c r="AH187" s="78"/>
      <c r="AM187" s="738"/>
      <c r="AN187" s="180"/>
      <c r="AO187" s="179"/>
    </row>
    <row r="188" spans="1:41" x14ac:dyDescent="0.25">
      <c r="A188" s="82"/>
      <c r="B188" s="904"/>
      <c r="C188" s="77" t="s">
        <v>22</v>
      </c>
      <c r="D188" s="78">
        <v>1000</v>
      </c>
      <c r="E188" s="78">
        <f t="shared" si="11"/>
        <v>60</v>
      </c>
      <c r="F188" s="78">
        <v>0</v>
      </c>
      <c r="G188" s="79" t="s">
        <v>38</v>
      </c>
      <c r="H188" s="79" t="s">
        <v>38</v>
      </c>
      <c r="I188" s="80" t="s">
        <v>38</v>
      </c>
      <c r="J188" s="79"/>
      <c r="K188" s="81"/>
      <c r="L188" s="585"/>
      <c r="M188" s="77" t="s">
        <v>22</v>
      </c>
      <c r="N188" s="78">
        <v>1000</v>
      </c>
      <c r="O188" s="78">
        <v>0</v>
      </c>
      <c r="P188" s="78">
        <v>0</v>
      </c>
      <c r="Q188" s="79" t="s">
        <v>38</v>
      </c>
      <c r="R188" s="79" t="s">
        <v>38</v>
      </c>
      <c r="S188" s="80" t="s">
        <v>38</v>
      </c>
      <c r="T188" s="79"/>
      <c r="U188" s="81"/>
      <c r="V188" s="585"/>
      <c r="W188" s="77" t="s">
        <v>22</v>
      </c>
      <c r="X188" s="78">
        <v>1000</v>
      </c>
      <c r="Y188" s="78">
        <v>0</v>
      </c>
      <c r="Z188" s="78">
        <v>0</v>
      </c>
      <c r="AA188" s="79" t="s">
        <v>38</v>
      </c>
      <c r="AB188" s="79" t="s">
        <v>38</v>
      </c>
      <c r="AC188" s="80" t="s">
        <v>38</v>
      </c>
      <c r="AD188" s="558"/>
      <c r="AE188" s="585"/>
      <c r="AF188" s="77" t="s">
        <v>22</v>
      </c>
      <c r="AG188" s="78">
        <v>1000</v>
      </c>
      <c r="AH188" s="78"/>
      <c r="AI188" s="78">
        <v>1001</v>
      </c>
      <c r="AJ188" s="79" t="s">
        <v>50</v>
      </c>
      <c r="AK188" s="79">
        <v>3528</v>
      </c>
      <c r="AL188" s="80">
        <v>45007</v>
      </c>
      <c r="AM188" s="738"/>
      <c r="AN188" s="180"/>
      <c r="AO188" s="179" t="s">
        <v>1025</v>
      </c>
    </row>
    <row r="189" spans="1:41" x14ac:dyDescent="0.25">
      <c r="A189" s="82"/>
      <c r="B189" s="904"/>
      <c r="C189" s="77" t="s">
        <v>23</v>
      </c>
      <c r="D189" s="78">
        <v>1000</v>
      </c>
      <c r="E189" s="78">
        <f t="shared" si="11"/>
        <v>50</v>
      </c>
      <c r="F189" s="78">
        <v>0</v>
      </c>
      <c r="G189" s="79" t="s">
        <v>38</v>
      </c>
      <c r="H189" s="79" t="s">
        <v>38</v>
      </c>
      <c r="I189" s="80" t="s">
        <v>38</v>
      </c>
      <c r="J189" s="79"/>
      <c r="K189" s="81"/>
      <c r="L189" s="585"/>
      <c r="M189" s="77" t="s">
        <v>23</v>
      </c>
      <c r="N189" s="78">
        <v>1000</v>
      </c>
      <c r="O189" s="78">
        <v>0</v>
      </c>
      <c r="P189" s="78">
        <v>0</v>
      </c>
      <c r="Q189" s="79" t="s">
        <v>38</v>
      </c>
      <c r="R189" s="79" t="s">
        <v>38</v>
      </c>
      <c r="S189" s="80" t="s">
        <v>38</v>
      </c>
      <c r="T189" s="79"/>
      <c r="U189" s="81"/>
      <c r="V189" s="585"/>
      <c r="W189" s="77" t="s">
        <v>23</v>
      </c>
      <c r="X189" s="78">
        <v>1000</v>
      </c>
      <c r="Y189" s="78">
        <v>0</v>
      </c>
      <c r="Z189" s="78">
        <v>0</v>
      </c>
      <c r="AA189" s="79" t="s">
        <v>38</v>
      </c>
      <c r="AB189" s="79" t="s">
        <v>38</v>
      </c>
      <c r="AC189" s="80" t="s">
        <v>38</v>
      </c>
      <c r="AD189" s="558"/>
      <c r="AE189" s="585"/>
      <c r="AF189" s="77" t="s">
        <v>23</v>
      </c>
      <c r="AG189" s="78">
        <v>1000</v>
      </c>
      <c r="AH189" s="78"/>
      <c r="AI189" s="78">
        <v>1000</v>
      </c>
      <c r="AJ189" s="79" t="s">
        <v>50</v>
      </c>
      <c r="AK189" s="79">
        <v>3611</v>
      </c>
      <c r="AL189" s="80">
        <v>45022</v>
      </c>
      <c r="AM189" s="738"/>
      <c r="AN189" s="180"/>
      <c r="AO189" s="179"/>
    </row>
    <row r="190" spans="1:41" x14ac:dyDescent="0.25">
      <c r="A190" s="82"/>
      <c r="B190" s="904"/>
      <c r="C190" s="77" t="s">
        <v>24</v>
      </c>
      <c r="D190" s="78">
        <v>1000</v>
      </c>
      <c r="E190" s="78">
        <f t="shared" si="11"/>
        <v>40</v>
      </c>
      <c r="F190" s="78">
        <v>0</v>
      </c>
      <c r="G190" s="79" t="s">
        <v>38</v>
      </c>
      <c r="H190" s="79" t="s">
        <v>38</v>
      </c>
      <c r="I190" s="80" t="s">
        <v>38</v>
      </c>
      <c r="J190" s="79"/>
      <c r="K190" s="81"/>
      <c r="L190" s="585"/>
      <c r="M190" s="77" t="s">
        <v>24</v>
      </c>
      <c r="N190" s="78">
        <v>1000</v>
      </c>
      <c r="O190" s="78">
        <v>0</v>
      </c>
      <c r="P190" s="78">
        <v>0</v>
      </c>
      <c r="Q190" s="79" t="s">
        <v>38</v>
      </c>
      <c r="R190" s="79" t="s">
        <v>38</v>
      </c>
      <c r="S190" s="80" t="s">
        <v>38</v>
      </c>
      <c r="T190" s="79"/>
      <c r="U190" s="81"/>
      <c r="V190" s="585"/>
      <c r="W190" s="77" t="s">
        <v>24</v>
      </c>
      <c r="X190" s="78">
        <v>1000</v>
      </c>
      <c r="Y190" s="78">
        <v>0</v>
      </c>
      <c r="Z190" s="78">
        <v>0</v>
      </c>
      <c r="AA190" s="79" t="s">
        <v>38</v>
      </c>
      <c r="AB190" s="79" t="s">
        <v>38</v>
      </c>
      <c r="AC190" s="80" t="s">
        <v>38</v>
      </c>
      <c r="AD190" s="558"/>
      <c r="AE190" s="585"/>
      <c r="AF190" s="77" t="s">
        <v>24</v>
      </c>
      <c r="AG190" s="78">
        <v>1000</v>
      </c>
      <c r="AH190" s="78"/>
      <c r="AI190" s="78">
        <v>1001</v>
      </c>
      <c r="AJ190" s="79" t="s">
        <v>50</v>
      </c>
      <c r="AK190" s="79">
        <v>3764</v>
      </c>
      <c r="AL190" s="80">
        <v>45057</v>
      </c>
      <c r="AM190" s="738"/>
      <c r="AN190" s="180"/>
      <c r="AO190" s="179"/>
    </row>
    <row r="191" spans="1:41" x14ac:dyDescent="0.25">
      <c r="A191" s="82"/>
      <c r="B191" s="904"/>
      <c r="C191" s="77" t="s">
        <v>25</v>
      </c>
      <c r="D191" s="78">
        <v>1000</v>
      </c>
      <c r="E191" s="78">
        <f t="shared" si="11"/>
        <v>30</v>
      </c>
      <c r="F191" s="78">
        <v>0</v>
      </c>
      <c r="G191" s="79" t="s">
        <v>38</v>
      </c>
      <c r="H191" s="79" t="s">
        <v>38</v>
      </c>
      <c r="I191" s="80" t="s">
        <v>38</v>
      </c>
      <c r="J191" s="79"/>
      <c r="K191" s="81"/>
      <c r="L191" s="585"/>
      <c r="M191" s="77" t="s">
        <v>25</v>
      </c>
      <c r="N191" s="78">
        <v>1000</v>
      </c>
      <c r="O191" s="78">
        <v>0</v>
      </c>
      <c r="P191" s="78">
        <v>0</v>
      </c>
      <c r="Q191" s="79" t="s">
        <v>38</v>
      </c>
      <c r="R191" s="79" t="s">
        <v>38</v>
      </c>
      <c r="S191" s="80" t="s">
        <v>38</v>
      </c>
      <c r="T191" s="79"/>
      <c r="U191" s="81"/>
      <c r="V191" s="585"/>
      <c r="W191" s="77" t="s">
        <v>25</v>
      </c>
      <c r="X191" s="78">
        <v>1000</v>
      </c>
      <c r="Y191" s="78">
        <v>0</v>
      </c>
      <c r="Z191" s="78">
        <v>0</v>
      </c>
      <c r="AA191" s="79" t="s">
        <v>38</v>
      </c>
      <c r="AB191" s="79" t="s">
        <v>38</v>
      </c>
      <c r="AC191" s="80" t="s">
        <v>38</v>
      </c>
      <c r="AD191" s="558"/>
      <c r="AE191" s="585"/>
      <c r="AF191" s="77" t="s">
        <v>25</v>
      </c>
      <c r="AG191" s="78">
        <v>1000</v>
      </c>
      <c r="AH191" s="78"/>
      <c r="AI191" s="78">
        <v>1001</v>
      </c>
      <c r="AJ191" s="79" t="s">
        <v>50</v>
      </c>
      <c r="AK191" s="79">
        <v>3853</v>
      </c>
      <c r="AL191" s="80">
        <v>45095</v>
      </c>
      <c r="AM191" s="738"/>
      <c r="AN191" s="180"/>
      <c r="AO191" s="179"/>
    </row>
    <row r="192" spans="1:41" x14ac:dyDescent="0.25">
      <c r="A192" s="82"/>
      <c r="B192" s="904"/>
      <c r="C192" s="77" t="s">
        <v>26</v>
      </c>
      <c r="D192" s="78">
        <v>1000</v>
      </c>
      <c r="E192" s="78">
        <f t="shared" si="11"/>
        <v>20</v>
      </c>
      <c r="F192" s="78">
        <v>0</v>
      </c>
      <c r="G192" s="79" t="s">
        <v>38</v>
      </c>
      <c r="H192" s="79" t="s">
        <v>38</v>
      </c>
      <c r="I192" s="80" t="s">
        <v>38</v>
      </c>
      <c r="J192" s="79"/>
      <c r="K192" s="81"/>
      <c r="L192" s="585"/>
      <c r="M192" s="77" t="s">
        <v>26</v>
      </c>
      <c r="N192" s="78">
        <v>1000</v>
      </c>
      <c r="O192" s="78">
        <v>0</v>
      </c>
      <c r="P192" s="78">
        <v>0</v>
      </c>
      <c r="Q192" s="79" t="s">
        <v>38</v>
      </c>
      <c r="R192" s="79" t="s">
        <v>38</v>
      </c>
      <c r="S192" s="80" t="s">
        <v>38</v>
      </c>
      <c r="T192" s="79"/>
      <c r="U192" s="81"/>
      <c r="V192" s="585"/>
      <c r="W192" s="77" t="s">
        <v>26</v>
      </c>
      <c r="X192" s="78">
        <v>1000</v>
      </c>
      <c r="Y192" s="78">
        <v>0</v>
      </c>
      <c r="Z192" s="78">
        <v>0</v>
      </c>
      <c r="AA192" s="79" t="s">
        <v>38</v>
      </c>
      <c r="AB192" s="79" t="s">
        <v>38</v>
      </c>
      <c r="AC192" s="80" t="s">
        <v>38</v>
      </c>
      <c r="AD192" s="558"/>
      <c r="AE192" s="585"/>
      <c r="AF192" s="77" t="s">
        <v>26</v>
      </c>
      <c r="AG192" s="78">
        <v>1000</v>
      </c>
      <c r="AH192" s="78"/>
      <c r="AI192" s="78">
        <v>1001</v>
      </c>
      <c r="AJ192" s="79" t="s">
        <v>50</v>
      </c>
      <c r="AK192" s="79">
        <v>3930</v>
      </c>
      <c r="AL192" s="80">
        <v>45112</v>
      </c>
      <c r="AM192" s="738"/>
      <c r="AN192" s="180"/>
      <c r="AO192" s="179"/>
    </row>
    <row r="193" spans="1:41" x14ac:dyDescent="0.25">
      <c r="A193" s="82"/>
      <c r="B193" s="904"/>
      <c r="C193" s="77" t="s">
        <v>27</v>
      </c>
      <c r="D193" s="78">
        <v>1000</v>
      </c>
      <c r="E193" s="78">
        <f>E194+10</f>
        <v>10</v>
      </c>
      <c r="F193" s="78">
        <v>0</v>
      </c>
      <c r="G193" s="79" t="s">
        <v>38</v>
      </c>
      <c r="H193" s="79" t="s">
        <v>38</v>
      </c>
      <c r="I193" s="80" t="s">
        <v>38</v>
      </c>
      <c r="J193" s="79"/>
      <c r="K193" s="81"/>
      <c r="L193" s="585"/>
      <c r="M193" s="77" t="s">
        <v>27</v>
      </c>
      <c r="N193" s="78">
        <v>1000</v>
      </c>
      <c r="O193" s="78">
        <v>0</v>
      </c>
      <c r="P193" s="78">
        <v>0</v>
      </c>
      <c r="Q193" s="79" t="s">
        <v>38</v>
      </c>
      <c r="R193" s="79" t="s">
        <v>38</v>
      </c>
      <c r="S193" s="80" t="s">
        <v>38</v>
      </c>
      <c r="T193" s="79"/>
      <c r="U193" s="81"/>
      <c r="V193" s="585"/>
      <c r="W193" s="77" t="s">
        <v>27</v>
      </c>
      <c r="X193" s="78">
        <v>1000</v>
      </c>
      <c r="Y193" s="78">
        <v>0</v>
      </c>
      <c r="Z193" s="78">
        <v>0</v>
      </c>
      <c r="AA193" s="79" t="s">
        <v>38</v>
      </c>
      <c r="AB193" s="79" t="s">
        <v>38</v>
      </c>
      <c r="AC193" s="80" t="s">
        <v>38</v>
      </c>
      <c r="AD193" s="558"/>
      <c r="AE193" s="585"/>
      <c r="AF193" s="77" t="s">
        <v>27</v>
      </c>
      <c r="AG193" s="78">
        <v>1000</v>
      </c>
      <c r="AH193" s="78"/>
      <c r="AI193" s="78">
        <v>1001</v>
      </c>
      <c r="AJ193" s="79" t="s">
        <v>50</v>
      </c>
      <c r="AK193" s="79">
        <v>4075</v>
      </c>
      <c r="AL193" s="80">
        <v>45151</v>
      </c>
      <c r="AM193" s="738"/>
      <c r="AN193" s="180"/>
      <c r="AO193" s="179"/>
    </row>
    <row r="194" spans="1:41" x14ac:dyDescent="0.25">
      <c r="A194" s="82"/>
      <c r="B194" s="904"/>
      <c r="C194" s="77" t="s">
        <v>28</v>
      </c>
      <c r="D194" s="78">
        <v>1000</v>
      </c>
      <c r="E194" s="78">
        <v>0</v>
      </c>
      <c r="F194" s="78">
        <v>12000</v>
      </c>
      <c r="G194" s="79" t="s">
        <v>38</v>
      </c>
      <c r="H194" s="79">
        <v>544</v>
      </c>
      <c r="I194" s="80">
        <v>44117</v>
      </c>
      <c r="J194" s="79"/>
      <c r="K194" s="81"/>
      <c r="L194" s="585"/>
      <c r="M194" s="77" t="s">
        <v>28</v>
      </c>
      <c r="N194" s="78">
        <v>1000</v>
      </c>
      <c r="O194" s="78">
        <v>0</v>
      </c>
      <c r="P194" s="78">
        <v>0</v>
      </c>
      <c r="Q194" s="79" t="s">
        <v>38</v>
      </c>
      <c r="R194" s="79" t="s">
        <v>38</v>
      </c>
      <c r="S194" s="80" t="s">
        <v>38</v>
      </c>
      <c r="T194" s="79"/>
      <c r="U194" s="81"/>
      <c r="V194" s="585"/>
      <c r="W194" s="77" t="s">
        <v>28</v>
      </c>
      <c r="X194" s="78">
        <v>1000</v>
      </c>
      <c r="Y194" s="78">
        <v>0</v>
      </c>
      <c r="Z194" s="78">
        <v>0</v>
      </c>
      <c r="AA194" s="79" t="s">
        <v>38</v>
      </c>
      <c r="AB194" s="79" t="s">
        <v>38</v>
      </c>
      <c r="AC194" s="80" t="s">
        <v>38</v>
      </c>
      <c r="AD194" s="558"/>
      <c r="AE194" s="585"/>
      <c r="AF194" s="77" t="s">
        <v>28</v>
      </c>
      <c r="AG194" s="78"/>
      <c r="AH194" s="78"/>
      <c r="AI194" s="78"/>
      <c r="AJ194" s="79"/>
      <c r="AK194" s="79"/>
      <c r="AL194" s="80"/>
      <c r="AM194" s="738"/>
      <c r="AN194" s="180"/>
      <c r="AO194" s="179"/>
    </row>
    <row r="195" spans="1:41" x14ac:dyDescent="0.25">
      <c r="A195" s="82"/>
      <c r="B195" s="904"/>
      <c r="C195" s="77" t="s">
        <v>29</v>
      </c>
      <c r="D195" s="78">
        <v>1000</v>
      </c>
      <c r="E195" s="78">
        <v>0</v>
      </c>
      <c r="F195" s="78">
        <v>0</v>
      </c>
      <c r="G195" s="79" t="s">
        <v>38</v>
      </c>
      <c r="H195" s="79" t="s">
        <v>38</v>
      </c>
      <c r="I195" s="80" t="s">
        <v>38</v>
      </c>
      <c r="J195" s="79"/>
      <c r="K195" s="81"/>
      <c r="L195" s="585"/>
      <c r="M195" s="77" t="s">
        <v>29</v>
      </c>
      <c r="N195" s="78">
        <v>1000</v>
      </c>
      <c r="O195" s="78">
        <v>0</v>
      </c>
      <c r="P195" s="78">
        <v>0</v>
      </c>
      <c r="Q195" s="79" t="s">
        <v>38</v>
      </c>
      <c r="R195" s="79" t="s">
        <v>38</v>
      </c>
      <c r="S195" s="80" t="s">
        <v>38</v>
      </c>
      <c r="T195" s="79"/>
      <c r="U195" s="81"/>
      <c r="V195" s="585"/>
      <c r="W195" s="77" t="s">
        <v>29</v>
      </c>
      <c r="X195" s="78">
        <v>1000</v>
      </c>
      <c r="Y195" s="78">
        <v>0</v>
      </c>
      <c r="Z195" s="78">
        <v>0</v>
      </c>
      <c r="AA195" s="79" t="s">
        <v>38</v>
      </c>
      <c r="AB195" s="79" t="s">
        <v>38</v>
      </c>
      <c r="AC195" s="80" t="s">
        <v>38</v>
      </c>
      <c r="AD195" s="558"/>
      <c r="AE195" s="585"/>
      <c r="AF195" s="77" t="s">
        <v>29</v>
      </c>
      <c r="AG195" s="78"/>
      <c r="AH195" s="78"/>
      <c r="AI195" s="78"/>
      <c r="AJ195" s="79"/>
      <c r="AK195" s="79"/>
      <c r="AL195" s="80"/>
      <c r="AM195" s="738"/>
      <c r="AN195" s="180"/>
      <c r="AO195" s="179"/>
    </row>
    <row r="196" spans="1:41" x14ac:dyDescent="0.25">
      <c r="A196" s="82"/>
      <c r="B196" s="904"/>
      <c r="C196" s="83" t="s">
        <v>30</v>
      </c>
      <c r="D196" s="42">
        <v>500</v>
      </c>
      <c r="E196" s="78">
        <v>0</v>
      </c>
      <c r="F196" s="78">
        <v>0</v>
      </c>
      <c r="G196" s="79" t="s">
        <v>38</v>
      </c>
      <c r="H196" s="79" t="s">
        <v>38</v>
      </c>
      <c r="I196" s="80" t="s">
        <v>38</v>
      </c>
      <c r="J196" s="85"/>
      <c r="K196" s="86"/>
      <c r="L196" s="586"/>
      <c r="M196" s="83" t="s">
        <v>30</v>
      </c>
      <c r="N196" s="42">
        <v>500</v>
      </c>
      <c r="O196" s="78">
        <v>0</v>
      </c>
      <c r="P196" s="78">
        <v>0</v>
      </c>
      <c r="Q196" s="79" t="s">
        <v>38</v>
      </c>
      <c r="R196" s="79" t="s">
        <v>38</v>
      </c>
      <c r="S196" s="80" t="s">
        <v>38</v>
      </c>
      <c r="T196" s="79"/>
      <c r="U196" s="81"/>
      <c r="V196" s="586"/>
      <c r="W196" s="83" t="s">
        <v>30</v>
      </c>
      <c r="X196" s="42">
        <v>500</v>
      </c>
      <c r="Y196" s="78">
        <v>0</v>
      </c>
      <c r="Z196" s="78">
        <v>0</v>
      </c>
      <c r="AA196" s="79" t="s">
        <v>38</v>
      </c>
      <c r="AB196" s="79" t="s">
        <v>38</v>
      </c>
      <c r="AC196" s="80" t="s">
        <v>38</v>
      </c>
      <c r="AD196" s="558"/>
      <c r="AE196" s="586"/>
      <c r="AF196" s="83" t="s">
        <v>30</v>
      </c>
      <c r="AG196" s="42"/>
      <c r="AH196" s="78"/>
      <c r="AI196" s="78"/>
      <c r="AJ196" s="79"/>
      <c r="AK196" s="79"/>
      <c r="AL196" s="80"/>
      <c r="AM196" s="738"/>
      <c r="AN196" s="181"/>
      <c r="AO196" s="182"/>
    </row>
    <row r="197" spans="1:41" ht="21" x14ac:dyDescent="0.25">
      <c r="A197" s="88"/>
      <c r="B197" s="905"/>
      <c r="C197" s="89"/>
      <c r="D197" s="90">
        <f>SUM(D184:D196)</f>
        <v>11500</v>
      </c>
      <c r="E197" s="90">
        <f>SUM(E184:E196)</f>
        <v>450</v>
      </c>
      <c r="F197" s="90">
        <f>SUM(F184:F196)</f>
        <v>12000</v>
      </c>
      <c r="G197" s="91"/>
      <c r="H197" s="91"/>
      <c r="I197" s="92"/>
      <c r="J197" s="91"/>
      <c r="K197" s="93"/>
      <c r="L197" s="587"/>
      <c r="M197" s="89"/>
      <c r="N197" s="90">
        <f>SUM(N183:N196)</f>
        <v>23000</v>
      </c>
      <c r="O197" s="90">
        <f>SUM(O183:O196)</f>
        <v>450</v>
      </c>
      <c r="P197" s="90">
        <f>SUM(P183:P196)</f>
        <v>23500</v>
      </c>
      <c r="Q197" s="91"/>
      <c r="R197" s="91"/>
      <c r="S197" s="91"/>
      <c r="T197" s="91"/>
      <c r="U197" s="93"/>
      <c r="V197" s="587"/>
      <c r="W197" s="89"/>
      <c r="X197" s="90">
        <f>SUM(X183:X196)</f>
        <v>34500</v>
      </c>
      <c r="Y197" s="90">
        <f>SUM(Y183:Y196)</f>
        <v>450</v>
      </c>
      <c r="Z197" s="90">
        <f>SUM(Z183:Z196)</f>
        <v>35000</v>
      </c>
      <c r="AA197" s="91"/>
      <c r="AB197" s="91"/>
      <c r="AC197" s="91"/>
      <c r="AD197" s="91"/>
      <c r="AE197" s="587"/>
      <c r="AF197" s="89"/>
      <c r="AG197" s="90">
        <f>SUM(AG183:AG196)</f>
        <v>43500</v>
      </c>
      <c r="AH197" s="90">
        <f>SUM(AH183:AH196)</f>
        <v>450</v>
      </c>
      <c r="AI197" s="90">
        <f>SUM(AI183:AI196)</f>
        <v>44455</v>
      </c>
      <c r="AJ197" s="91"/>
      <c r="AK197" s="91"/>
      <c r="AL197" s="91"/>
      <c r="AM197" s="739"/>
      <c r="AN197" s="90"/>
      <c r="AO197" s="91"/>
    </row>
    <row r="198" spans="1:41" x14ac:dyDescent="0.25">
      <c r="A198" s="337"/>
      <c r="B198" s="330"/>
      <c r="C198" s="344"/>
      <c r="D198" s="345"/>
      <c r="E198" s="345"/>
      <c r="F198" s="345"/>
      <c r="G198" s="346"/>
      <c r="H198" s="346"/>
      <c r="I198" s="347"/>
      <c r="J198" s="346"/>
      <c r="K198" s="346"/>
      <c r="L198" s="588"/>
      <c r="M198" s="346"/>
      <c r="N198" s="345"/>
      <c r="O198" s="345"/>
      <c r="P198" s="345"/>
      <c r="Q198" s="346"/>
      <c r="R198" s="346"/>
      <c r="S198" s="346"/>
      <c r="T198" s="346"/>
      <c r="U198" s="346"/>
      <c r="V198" s="588"/>
      <c r="W198" s="346"/>
      <c r="X198" s="345"/>
      <c r="Y198" s="345"/>
      <c r="Z198" s="345"/>
      <c r="AA198" s="346"/>
      <c r="AB198" s="346"/>
      <c r="AC198" s="346"/>
      <c r="AD198" s="346"/>
      <c r="AE198" s="588"/>
      <c r="AF198" s="346"/>
      <c r="AG198" s="345"/>
      <c r="AH198" s="345"/>
      <c r="AI198" s="345"/>
      <c r="AJ198" s="346"/>
      <c r="AK198" s="346"/>
      <c r="AL198" s="346"/>
      <c r="AM198" s="740"/>
      <c r="AN198" s="778"/>
      <c r="AO198" s="348"/>
    </row>
    <row r="199" spans="1:41" ht="21" x14ac:dyDescent="0.25">
      <c r="A199" s="337"/>
      <c r="B199" s="331"/>
      <c r="C199" s="350"/>
      <c r="D199" s="351"/>
      <c r="E199" s="352"/>
      <c r="F199" s="353"/>
      <c r="G199" s="352"/>
      <c r="H199" s="353"/>
      <c r="I199" s="353"/>
      <c r="J199" s="353"/>
      <c r="K199" s="354"/>
      <c r="L199" s="584"/>
      <c r="M199" s="355" t="s">
        <v>42</v>
      </c>
      <c r="N199" s="356">
        <f>D212</f>
        <v>12000</v>
      </c>
      <c r="O199" s="356">
        <f>E212</f>
        <v>220</v>
      </c>
      <c r="P199" s="356">
        <f>F212</f>
        <v>12000</v>
      </c>
      <c r="Q199" s="352"/>
      <c r="R199" s="353"/>
      <c r="S199" s="353"/>
      <c r="T199" s="353"/>
      <c r="U199" s="354"/>
      <c r="V199" s="584"/>
      <c r="W199" s="355" t="s">
        <v>42</v>
      </c>
      <c r="X199" s="356">
        <f>N212</f>
        <v>24000</v>
      </c>
      <c r="Y199" s="356">
        <f>O212</f>
        <v>700</v>
      </c>
      <c r="Z199" s="356">
        <f>P212</f>
        <v>24000</v>
      </c>
      <c r="AA199" s="352"/>
      <c r="AB199" s="353"/>
      <c r="AC199" s="353"/>
      <c r="AD199" s="353"/>
      <c r="AE199" s="584"/>
      <c r="AF199" s="355" t="s">
        <v>42</v>
      </c>
      <c r="AG199" s="356">
        <f>X212</f>
        <v>36000</v>
      </c>
      <c r="AH199" s="356">
        <f>Y212</f>
        <v>700</v>
      </c>
      <c r="AI199" s="356">
        <f>Z212</f>
        <v>37000</v>
      </c>
      <c r="AJ199" s="352"/>
      <c r="AK199" s="353"/>
      <c r="AL199" s="353"/>
      <c r="AM199" s="355"/>
      <c r="AN199" s="776" t="s">
        <v>221</v>
      </c>
      <c r="AO199" s="183" t="s">
        <v>36</v>
      </c>
    </row>
    <row r="200" spans="1:41" x14ac:dyDescent="0.25">
      <c r="A200" s="368" t="s">
        <v>207</v>
      </c>
      <c r="B200" s="332">
        <v>110</v>
      </c>
      <c r="C200" s="357" t="s">
        <v>19</v>
      </c>
      <c r="D200" s="124">
        <v>1000</v>
      </c>
      <c r="E200" s="124">
        <f>E201+10</f>
        <v>50</v>
      </c>
      <c r="F200" s="124">
        <v>0</v>
      </c>
      <c r="G200" s="125" t="s">
        <v>38</v>
      </c>
      <c r="H200" s="125" t="s">
        <v>38</v>
      </c>
      <c r="I200" s="129" t="s">
        <v>38</v>
      </c>
      <c r="J200" s="125"/>
      <c r="K200" s="358"/>
      <c r="L200" s="585"/>
      <c r="M200" s="357" t="s">
        <v>19</v>
      </c>
      <c r="N200" s="124">
        <v>1000</v>
      </c>
      <c r="O200" s="124">
        <f t="shared" ref="O200:O206" si="12">O201+10</f>
        <v>90</v>
      </c>
      <c r="P200" s="124">
        <v>0</v>
      </c>
      <c r="Q200" s="125" t="s">
        <v>38</v>
      </c>
      <c r="R200" s="125" t="s">
        <v>38</v>
      </c>
      <c r="S200" s="129" t="s">
        <v>38</v>
      </c>
      <c r="T200" s="125"/>
      <c r="U200" s="358"/>
      <c r="V200" s="585"/>
      <c r="W200" s="357" t="s">
        <v>19</v>
      </c>
      <c r="X200" s="124">
        <v>1000</v>
      </c>
      <c r="Y200" s="124">
        <v>0</v>
      </c>
      <c r="Z200" s="124">
        <v>1000</v>
      </c>
      <c r="AA200" s="125" t="s">
        <v>38</v>
      </c>
      <c r="AB200" s="125">
        <v>1650</v>
      </c>
      <c r="AC200" s="129">
        <v>44559</v>
      </c>
      <c r="AD200" s="426"/>
      <c r="AE200" s="585"/>
      <c r="AF200" s="357" t="s">
        <v>19</v>
      </c>
      <c r="AG200" s="124">
        <v>1000</v>
      </c>
      <c r="AH200" s="124"/>
      <c r="AI200" s="124">
        <v>3000</v>
      </c>
      <c r="AJ200" s="125" t="s">
        <v>47</v>
      </c>
      <c r="AK200" s="125">
        <v>3223</v>
      </c>
      <c r="AL200" s="129">
        <v>44930</v>
      </c>
      <c r="AM200" s="734"/>
      <c r="AN200" s="341">
        <f>AG212+AH212-AI212</f>
        <v>-300</v>
      </c>
      <c r="AO200" s="342" t="s">
        <v>998</v>
      </c>
    </row>
    <row r="201" spans="1:41" ht="21" customHeight="1" x14ac:dyDescent="0.25">
      <c r="A201" s="369"/>
      <c r="B201" s="877" t="s">
        <v>179</v>
      </c>
      <c r="C201" s="357" t="s">
        <v>20</v>
      </c>
      <c r="D201" s="124">
        <v>1000</v>
      </c>
      <c r="E201" s="124">
        <f>E202+10</f>
        <v>40</v>
      </c>
      <c r="F201" s="124">
        <v>0</v>
      </c>
      <c r="G201" s="125" t="s">
        <v>38</v>
      </c>
      <c r="H201" s="125" t="s">
        <v>38</v>
      </c>
      <c r="I201" s="129" t="s">
        <v>38</v>
      </c>
      <c r="J201" s="125"/>
      <c r="K201" s="358"/>
      <c r="L201" s="585"/>
      <c r="M201" s="357" t="s">
        <v>20</v>
      </c>
      <c r="N201" s="124">
        <v>1000</v>
      </c>
      <c r="O201" s="124">
        <f t="shared" si="12"/>
        <v>80</v>
      </c>
      <c r="P201" s="124">
        <v>0</v>
      </c>
      <c r="Q201" s="125" t="s">
        <v>38</v>
      </c>
      <c r="R201" s="125" t="s">
        <v>38</v>
      </c>
      <c r="S201" s="129" t="s">
        <v>38</v>
      </c>
      <c r="T201" s="125"/>
      <c r="U201" s="358"/>
      <c r="V201" s="585"/>
      <c r="W201" s="357" t="s">
        <v>20</v>
      </c>
      <c r="X201" s="124">
        <v>1000</v>
      </c>
      <c r="Y201" s="124">
        <v>0</v>
      </c>
      <c r="Z201" s="124">
        <v>3000</v>
      </c>
      <c r="AA201" s="125" t="s">
        <v>38</v>
      </c>
      <c r="AB201" s="125">
        <v>1829</v>
      </c>
      <c r="AC201" s="129">
        <v>44570</v>
      </c>
      <c r="AD201" s="629"/>
      <c r="AE201" s="585"/>
      <c r="AF201" s="357" t="s">
        <v>20</v>
      </c>
      <c r="AG201" s="124">
        <v>1000</v>
      </c>
      <c r="AH201" s="124"/>
      <c r="AI201" s="124"/>
      <c r="AJ201" s="125"/>
      <c r="AK201" s="125"/>
      <c r="AL201" s="129"/>
      <c r="AM201" s="735"/>
      <c r="AN201" s="336"/>
      <c r="AO201" s="335"/>
    </row>
    <row r="202" spans="1:41" x14ac:dyDescent="0.25">
      <c r="A202" s="369"/>
      <c r="B202" s="877"/>
      <c r="C202" s="357" t="s">
        <v>21</v>
      </c>
      <c r="D202" s="124">
        <v>1000</v>
      </c>
      <c r="E202" s="124">
        <f>E203+10</f>
        <v>30</v>
      </c>
      <c r="F202" s="124">
        <v>0</v>
      </c>
      <c r="G202" s="125" t="s">
        <v>38</v>
      </c>
      <c r="H202" s="125" t="s">
        <v>38</v>
      </c>
      <c r="I202" s="129" t="s">
        <v>38</v>
      </c>
      <c r="J202" s="125"/>
      <c r="K202" s="358"/>
      <c r="L202" s="585"/>
      <c r="M202" s="357" t="s">
        <v>21</v>
      </c>
      <c r="N202" s="124">
        <v>1000</v>
      </c>
      <c r="O202" s="124">
        <f t="shared" si="12"/>
        <v>70</v>
      </c>
      <c r="P202" s="124">
        <v>0</v>
      </c>
      <c r="Q202" s="125" t="s">
        <v>38</v>
      </c>
      <c r="R202" s="125" t="s">
        <v>38</v>
      </c>
      <c r="S202" s="129" t="s">
        <v>38</v>
      </c>
      <c r="T202" s="125"/>
      <c r="U202" s="358"/>
      <c r="V202" s="585"/>
      <c r="W202" s="357" t="s">
        <v>21</v>
      </c>
      <c r="X202" s="124">
        <v>1000</v>
      </c>
      <c r="Y202" s="124">
        <v>0</v>
      </c>
      <c r="Z202" s="124">
        <v>0</v>
      </c>
      <c r="AA202" s="125" t="s">
        <v>38</v>
      </c>
      <c r="AB202" s="125" t="s">
        <v>38</v>
      </c>
      <c r="AC202" s="129" t="s">
        <v>38</v>
      </c>
      <c r="AD202" s="629"/>
      <c r="AE202" s="585"/>
      <c r="AF202" s="357" t="s">
        <v>21</v>
      </c>
      <c r="AG202" s="124">
        <v>1000</v>
      </c>
      <c r="AH202" s="124"/>
      <c r="AI202" s="124"/>
      <c r="AJ202" s="125"/>
      <c r="AK202" s="125"/>
      <c r="AL202" s="129"/>
      <c r="AM202" s="735"/>
      <c r="AN202" s="336"/>
      <c r="AO202" s="335" t="s">
        <v>849</v>
      </c>
    </row>
    <row r="203" spans="1:41" x14ac:dyDescent="0.25">
      <c r="A203" s="369"/>
      <c r="B203" s="877"/>
      <c r="C203" s="357" t="s">
        <v>22</v>
      </c>
      <c r="D203" s="124">
        <v>1000</v>
      </c>
      <c r="E203" s="124">
        <f>E204+10</f>
        <v>20</v>
      </c>
      <c r="F203" s="124">
        <v>0</v>
      </c>
      <c r="G203" s="125" t="s">
        <v>38</v>
      </c>
      <c r="H203" s="125" t="s">
        <v>38</v>
      </c>
      <c r="I203" s="129" t="s">
        <v>38</v>
      </c>
      <c r="J203" s="125"/>
      <c r="K203" s="358"/>
      <c r="L203" s="585"/>
      <c r="M203" s="357" t="s">
        <v>22</v>
      </c>
      <c r="N203" s="124">
        <v>1000</v>
      </c>
      <c r="O203" s="124">
        <f t="shared" si="12"/>
        <v>60</v>
      </c>
      <c r="P203" s="124">
        <v>0</v>
      </c>
      <c r="Q203" s="125" t="s">
        <v>38</v>
      </c>
      <c r="R203" s="125" t="s">
        <v>38</v>
      </c>
      <c r="S203" s="129" t="s">
        <v>38</v>
      </c>
      <c r="T203" s="125"/>
      <c r="U203" s="358"/>
      <c r="V203" s="585"/>
      <c r="W203" s="357" t="s">
        <v>22</v>
      </c>
      <c r="X203" s="124">
        <v>1000</v>
      </c>
      <c r="Y203" s="124">
        <v>0</v>
      </c>
      <c r="Z203" s="124">
        <v>3000</v>
      </c>
      <c r="AA203" s="125" t="s">
        <v>38</v>
      </c>
      <c r="AB203" s="125">
        <v>2220</v>
      </c>
      <c r="AC203" s="129">
        <v>44657</v>
      </c>
      <c r="AD203" s="629"/>
      <c r="AE203" s="585"/>
      <c r="AF203" s="357" t="s">
        <v>22</v>
      </c>
      <c r="AG203" s="124">
        <v>1000</v>
      </c>
      <c r="AH203" s="124"/>
      <c r="AI203" s="124">
        <v>3000</v>
      </c>
      <c r="AJ203" s="125" t="s">
        <v>47</v>
      </c>
      <c r="AK203" s="125">
        <v>3601</v>
      </c>
      <c r="AL203" s="129">
        <v>45021</v>
      </c>
      <c r="AM203" s="735"/>
      <c r="AN203" s="336"/>
      <c r="AO203" s="335"/>
    </row>
    <row r="204" spans="1:41" x14ac:dyDescent="0.25">
      <c r="A204" s="369"/>
      <c r="B204" s="877"/>
      <c r="C204" s="357" t="s">
        <v>23</v>
      </c>
      <c r="D204" s="124">
        <v>1000</v>
      </c>
      <c r="E204" s="124">
        <f>E205+10</f>
        <v>10</v>
      </c>
      <c r="F204" s="124">
        <v>0</v>
      </c>
      <c r="G204" s="125" t="s">
        <v>38</v>
      </c>
      <c r="H204" s="125" t="s">
        <v>38</v>
      </c>
      <c r="I204" s="129" t="s">
        <v>38</v>
      </c>
      <c r="J204" s="125"/>
      <c r="K204" s="358"/>
      <c r="L204" s="585"/>
      <c r="M204" s="357" t="s">
        <v>23</v>
      </c>
      <c r="N204" s="124">
        <v>1000</v>
      </c>
      <c r="O204" s="124">
        <f t="shared" si="12"/>
        <v>50</v>
      </c>
      <c r="P204" s="124">
        <v>0</v>
      </c>
      <c r="Q204" s="125" t="s">
        <v>38</v>
      </c>
      <c r="R204" s="125" t="s">
        <v>38</v>
      </c>
      <c r="S204" s="129" t="s">
        <v>38</v>
      </c>
      <c r="T204" s="125"/>
      <c r="U204" s="358"/>
      <c r="V204" s="585"/>
      <c r="W204" s="357" t="s">
        <v>23</v>
      </c>
      <c r="X204" s="124">
        <v>1000</v>
      </c>
      <c r="Y204" s="124">
        <v>0</v>
      </c>
      <c r="Z204" s="124">
        <v>0</v>
      </c>
      <c r="AA204" s="125" t="s">
        <v>38</v>
      </c>
      <c r="AB204" s="125" t="s">
        <v>38</v>
      </c>
      <c r="AC204" s="129" t="s">
        <v>38</v>
      </c>
      <c r="AD204" s="629"/>
      <c r="AE204" s="585"/>
      <c r="AF204" s="357" t="s">
        <v>23</v>
      </c>
      <c r="AG204" s="124">
        <v>1000</v>
      </c>
      <c r="AH204" s="124"/>
      <c r="AI204" s="124"/>
      <c r="AJ204" s="125"/>
      <c r="AK204" s="125"/>
      <c r="AL204" s="129"/>
      <c r="AM204" s="735"/>
      <c r="AN204" s="336"/>
      <c r="AO204" s="335"/>
    </row>
    <row r="205" spans="1:41" x14ac:dyDescent="0.25">
      <c r="A205" s="369"/>
      <c r="B205" s="877"/>
      <c r="C205" s="357" t="s">
        <v>24</v>
      </c>
      <c r="D205" s="124">
        <v>1000</v>
      </c>
      <c r="E205" s="124">
        <v>0</v>
      </c>
      <c r="F205" s="124">
        <v>6000</v>
      </c>
      <c r="G205" s="125" t="s">
        <v>38</v>
      </c>
      <c r="H205" s="125">
        <v>268</v>
      </c>
      <c r="I205" s="129">
        <v>43987</v>
      </c>
      <c r="J205" s="125"/>
      <c r="K205" s="358"/>
      <c r="L205" s="585"/>
      <c r="M205" s="357" t="s">
        <v>24</v>
      </c>
      <c r="N205" s="124">
        <v>1000</v>
      </c>
      <c r="O205" s="124">
        <f t="shared" si="12"/>
        <v>40</v>
      </c>
      <c r="P205" s="124">
        <v>0</v>
      </c>
      <c r="Q205" s="125" t="s">
        <v>38</v>
      </c>
      <c r="R205" s="125" t="s">
        <v>38</v>
      </c>
      <c r="S205" s="129" t="s">
        <v>38</v>
      </c>
      <c r="T205" s="125"/>
      <c r="U205" s="358"/>
      <c r="V205" s="585"/>
      <c r="W205" s="357" t="s">
        <v>24</v>
      </c>
      <c r="X205" s="124">
        <v>1000</v>
      </c>
      <c r="Y205" s="124">
        <v>0</v>
      </c>
      <c r="Z205" s="124">
        <v>0</v>
      </c>
      <c r="AA205" s="125" t="s">
        <v>38</v>
      </c>
      <c r="AB205" s="125" t="s">
        <v>38</v>
      </c>
      <c r="AC205" s="129" t="s">
        <v>38</v>
      </c>
      <c r="AD205" s="629"/>
      <c r="AE205" s="585"/>
      <c r="AF205" s="357" t="s">
        <v>24</v>
      </c>
      <c r="AG205" s="124">
        <v>1000</v>
      </c>
      <c r="AH205" s="124"/>
      <c r="AI205" s="124"/>
      <c r="AJ205" s="125"/>
      <c r="AK205" s="125"/>
      <c r="AL205" s="129"/>
      <c r="AM205" s="735"/>
      <c r="AN205" s="336"/>
      <c r="AO205" s="335"/>
    </row>
    <row r="206" spans="1:41" x14ac:dyDescent="0.25">
      <c r="A206" s="369"/>
      <c r="B206" s="877"/>
      <c r="C206" s="357" t="s">
        <v>25</v>
      </c>
      <c r="D206" s="124">
        <v>1000</v>
      </c>
      <c r="E206" s="124">
        <f>E207+10</f>
        <v>30</v>
      </c>
      <c r="F206" s="124">
        <v>0</v>
      </c>
      <c r="G206" s="125" t="s">
        <v>38</v>
      </c>
      <c r="H206" s="125" t="s">
        <v>38</v>
      </c>
      <c r="I206" s="129" t="s">
        <v>38</v>
      </c>
      <c r="J206" s="125"/>
      <c r="K206" s="358"/>
      <c r="L206" s="585"/>
      <c r="M206" s="357" t="s">
        <v>25</v>
      </c>
      <c r="N206" s="124">
        <v>1000</v>
      </c>
      <c r="O206" s="124">
        <f t="shared" si="12"/>
        <v>30</v>
      </c>
      <c r="P206" s="124">
        <v>0</v>
      </c>
      <c r="Q206" s="125" t="s">
        <v>38</v>
      </c>
      <c r="R206" s="125" t="s">
        <v>38</v>
      </c>
      <c r="S206" s="129" t="s">
        <v>38</v>
      </c>
      <c r="T206" s="125"/>
      <c r="U206" s="358"/>
      <c r="V206" s="585"/>
      <c r="W206" s="357" t="s">
        <v>25</v>
      </c>
      <c r="X206" s="124">
        <v>1000</v>
      </c>
      <c r="Y206" s="124">
        <v>0</v>
      </c>
      <c r="Z206" s="124">
        <v>3000</v>
      </c>
      <c r="AA206" s="125" t="s">
        <v>47</v>
      </c>
      <c r="AB206" s="125">
        <v>2464</v>
      </c>
      <c r="AC206" s="129">
        <v>44744</v>
      </c>
      <c r="AD206" s="629"/>
      <c r="AE206" s="585"/>
      <c r="AF206" s="357" t="s">
        <v>25</v>
      </c>
      <c r="AG206" s="124">
        <v>1000</v>
      </c>
      <c r="AH206" s="124"/>
      <c r="AI206" s="124">
        <v>3000</v>
      </c>
      <c r="AJ206" s="125" t="s">
        <v>47</v>
      </c>
      <c r="AK206" s="125">
        <v>3917</v>
      </c>
      <c r="AL206" s="129">
        <v>45110</v>
      </c>
      <c r="AM206" s="735"/>
      <c r="AN206" s="336"/>
      <c r="AO206" s="335"/>
    </row>
    <row r="207" spans="1:41" x14ac:dyDescent="0.25">
      <c r="A207" s="369"/>
      <c r="B207" s="877"/>
      <c r="C207" s="357" t="s">
        <v>26</v>
      </c>
      <c r="D207" s="124">
        <v>1000</v>
      </c>
      <c r="E207" s="124">
        <f>E208+10</f>
        <v>20</v>
      </c>
      <c r="F207" s="124">
        <v>0</v>
      </c>
      <c r="G207" s="125" t="s">
        <v>38</v>
      </c>
      <c r="H207" s="125" t="s">
        <v>38</v>
      </c>
      <c r="I207" s="129" t="s">
        <v>38</v>
      </c>
      <c r="J207" s="125"/>
      <c r="K207" s="358"/>
      <c r="L207" s="585"/>
      <c r="M207" s="357" t="s">
        <v>26</v>
      </c>
      <c r="N207" s="124">
        <v>1000</v>
      </c>
      <c r="O207" s="124">
        <v>20</v>
      </c>
      <c r="P207" s="124">
        <v>0</v>
      </c>
      <c r="Q207" s="125" t="s">
        <v>38</v>
      </c>
      <c r="R207" s="125" t="s">
        <v>38</v>
      </c>
      <c r="S207" s="129" t="s">
        <v>38</v>
      </c>
      <c r="T207" s="125"/>
      <c r="U207" s="358"/>
      <c r="V207" s="585"/>
      <c r="W207" s="357" t="s">
        <v>26</v>
      </c>
      <c r="X207" s="124">
        <v>1000</v>
      </c>
      <c r="Y207" s="124">
        <v>0</v>
      </c>
      <c r="Z207" s="124">
        <v>0</v>
      </c>
      <c r="AA207" s="125" t="s">
        <v>38</v>
      </c>
      <c r="AB207" s="125" t="s">
        <v>38</v>
      </c>
      <c r="AC207" s="129" t="s">
        <v>38</v>
      </c>
      <c r="AD207" s="629"/>
      <c r="AE207" s="585"/>
      <c r="AF207" s="357" t="s">
        <v>26</v>
      </c>
      <c r="AG207" s="124">
        <v>1000</v>
      </c>
      <c r="AH207" s="124"/>
      <c r="AI207" s="124"/>
      <c r="AJ207" s="125"/>
      <c r="AK207" s="125"/>
      <c r="AL207" s="129"/>
      <c r="AM207" s="735"/>
      <c r="AN207" s="336"/>
      <c r="AO207" s="335"/>
    </row>
    <row r="208" spans="1:41" x14ac:dyDescent="0.25">
      <c r="A208" s="369"/>
      <c r="B208" s="877"/>
      <c r="C208" s="357" t="s">
        <v>27</v>
      </c>
      <c r="D208" s="124">
        <v>1000</v>
      </c>
      <c r="E208" s="124">
        <f>E209+10</f>
        <v>10</v>
      </c>
      <c r="F208" s="124">
        <v>0</v>
      </c>
      <c r="G208" s="125" t="s">
        <v>38</v>
      </c>
      <c r="H208" s="125" t="s">
        <v>38</v>
      </c>
      <c r="I208" s="129" t="s">
        <v>38</v>
      </c>
      <c r="J208" s="125"/>
      <c r="K208" s="358"/>
      <c r="L208" s="585"/>
      <c r="M208" s="357" t="s">
        <v>27</v>
      </c>
      <c r="N208" s="124">
        <v>1000</v>
      </c>
      <c r="O208" s="124">
        <v>10</v>
      </c>
      <c r="P208" s="124">
        <v>0</v>
      </c>
      <c r="Q208" s="125" t="s">
        <v>38</v>
      </c>
      <c r="R208" s="125" t="s">
        <v>38</v>
      </c>
      <c r="S208" s="129" t="s">
        <v>38</v>
      </c>
      <c r="T208" s="125"/>
      <c r="U208" s="358"/>
      <c r="V208" s="585"/>
      <c r="W208" s="357" t="s">
        <v>27</v>
      </c>
      <c r="X208" s="124">
        <v>1000</v>
      </c>
      <c r="Y208" s="124">
        <v>0</v>
      </c>
      <c r="Z208" s="124">
        <v>0</v>
      </c>
      <c r="AA208" s="125" t="s">
        <v>38</v>
      </c>
      <c r="AB208" s="125" t="s">
        <v>38</v>
      </c>
      <c r="AC208" s="129" t="s">
        <v>38</v>
      </c>
      <c r="AD208" s="629"/>
      <c r="AE208" s="585"/>
      <c r="AF208" s="357" t="s">
        <v>27</v>
      </c>
      <c r="AG208" s="124">
        <v>1000</v>
      </c>
      <c r="AH208" s="124"/>
      <c r="AI208" s="124"/>
      <c r="AJ208" s="125"/>
      <c r="AK208" s="125"/>
      <c r="AL208" s="129"/>
      <c r="AM208" s="735"/>
      <c r="AN208" s="336"/>
      <c r="AO208" s="335"/>
    </row>
    <row r="209" spans="1:41" x14ac:dyDescent="0.25">
      <c r="A209" s="369"/>
      <c r="B209" s="877"/>
      <c r="C209" s="357" t="s">
        <v>28</v>
      </c>
      <c r="D209" s="124">
        <v>1000</v>
      </c>
      <c r="E209" s="124">
        <v>0</v>
      </c>
      <c r="F209" s="124">
        <v>4000</v>
      </c>
      <c r="G209" s="125" t="s">
        <v>38</v>
      </c>
      <c r="H209" s="125">
        <v>526</v>
      </c>
      <c r="I209" s="129">
        <v>44110</v>
      </c>
      <c r="J209" s="125"/>
      <c r="K209" s="358"/>
      <c r="L209" s="585"/>
      <c r="M209" s="357" t="s">
        <v>28</v>
      </c>
      <c r="N209" s="124">
        <v>1000</v>
      </c>
      <c r="O209" s="124">
        <f>O210+10</f>
        <v>20</v>
      </c>
      <c r="P209" s="124">
        <v>9000</v>
      </c>
      <c r="Q209" s="125" t="s">
        <v>38</v>
      </c>
      <c r="R209" s="125">
        <v>1329</v>
      </c>
      <c r="S209" s="129">
        <v>44471</v>
      </c>
      <c r="T209" s="125"/>
      <c r="U209" s="358"/>
      <c r="V209" s="585"/>
      <c r="W209" s="357" t="s">
        <v>28</v>
      </c>
      <c r="X209" s="124">
        <v>1000</v>
      </c>
      <c r="Y209" s="124">
        <v>0</v>
      </c>
      <c r="Z209" s="124">
        <v>3000</v>
      </c>
      <c r="AA209" s="125" t="s">
        <v>47</v>
      </c>
      <c r="AB209" s="125">
        <v>2900</v>
      </c>
      <c r="AC209" s="129">
        <v>44837</v>
      </c>
      <c r="AD209" s="629"/>
      <c r="AE209" s="585"/>
      <c r="AF209" s="357" t="s">
        <v>28</v>
      </c>
      <c r="AG209" s="124"/>
      <c r="AH209" s="124"/>
      <c r="AI209" s="124"/>
      <c r="AJ209" s="125"/>
      <c r="AK209" s="125"/>
      <c r="AL209" s="129"/>
      <c r="AM209" s="735"/>
      <c r="AN209" s="336"/>
      <c r="AO209" s="335"/>
    </row>
    <row r="210" spans="1:41" x14ac:dyDescent="0.25">
      <c r="A210" s="369"/>
      <c r="B210" s="877"/>
      <c r="C210" s="357" t="s">
        <v>29</v>
      </c>
      <c r="D210" s="124">
        <v>1000</v>
      </c>
      <c r="E210" s="124">
        <v>10</v>
      </c>
      <c r="F210" s="124">
        <v>0</v>
      </c>
      <c r="G210" s="125" t="s">
        <v>38</v>
      </c>
      <c r="H210" s="125" t="s">
        <v>38</v>
      </c>
      <c r="I210" s="129" t="s">
        <v>38</v>
      </c>
      <c r="J210" s="125"/>
      <c r="K210" s="358"/>
      <c r="L210" s="585"/>
      <c r="M210" s="357" t="s">
        <v>29</v>
      </c>
      <c r="N210" s="124">
        <v>1000</v>
      </c>
      <c r="O210" s="124">
        <v>10</v>
      </c>
      <c r="P210" s="124">
        <v>0</v>
      </c>
      <c r="Q210" s="125" t="s">
        <v>38</v>
      </c>
      <c r="R210" s="125" t="s">
        <v>38</v>
      </c>
      <c r="S210" s="129" t="s">
        <v>38</v>
      </c>
      <c r="T210" s="125"/>
      <c r="U210" s="358"/>
      <c r="V210" s="585"/>
      <c r="W210" s="357" t="s">
        <v>29</v>
      </c>
      <c r="X210" s="124">
        <v>1000</v>
      </c>
      <c r="Y210" s="124">
        <v>0</v>
      </c>
      <c r="Z210" s="124">
        <v>0</v>
      </c>
      <c r="AA210" s="125" t="s">
        <v>38</v>
      </c>
      <c r="AB210" s="125" t="s">
        <v>38</v>
      </c>
      <c r="AC210" s="129" t="s">
        <v>38</v>
      </c>
      <c r="AD210" s="629"/>
      <c r="AE210" s="585"/>
      <c r="AF210" s="357" t="s">
        <v>29</v>
      </c>
      <c r="AG210" s="124"/>
      <c r="AH210" s="124"/>
      <c r="AI210" s="124"/>
      <c r="AJ210" s="125"/>
      <c r="AK210" s="125"/>
      <c r="AL210" s="129"/>
      <c r="AM210" s="735"/>
      <c r="AN210" s="336"/>
      <c r="AO210" s="335"/>
    </row>
    <row r="211" spans="1:41" x14ac:dyDescent="0.25">
      <c r="A211" s="369"/>
      <c r="B211" s="877"/>
      <c r="C211" s="360" t="s">
        <v>30</v>
      </c>
      <c r="D211" s="278">
        <v>1000</v>
      </c>
      <c r="E211" s="124">
        <v>0</v>
      </c>
      <c r="F211" s="124">
        <v>2000</v>
      </c>
      <c r="G211" s="125" t="s">
        <v>38</v>
      </c>
      <c r="H211" s="125">
        <v>655</v>
      </c>
      <c r="I211" s="129">
        <v>44180</v>
      </c>
      <c r="J211" s="361"/>
      <c r="K211" s="362"/>
      <c r="L211" s="586"/>
      <c r="M211" s="360" t="s">
        <v>30</v>
      </c>
      <c r="N211" s="278">
        <v>1000</v>
      </c>
      <c r="O211" s="124">
        <v>0</v>
      </c>
      <c r="P211" s="124">
        <v>3000</v>
      </c>
      <c r="Q211" s="125" t="s">
        <v>38</v>
      </c>
      <c r="R211" s="284">
        <v>1623</v>
      </c>
      <c r="S211" s="129">
        <v>44545</v>
      </c>
      <c r="T211" s="129"/>
      <c r="U211" s="358"/>
      <c r="V211" s="586"/>
      <c r="W211" s="360" t="s">
        <v>30</v>
      </c>
      <c r="X211" s="124">
        <v>1000</v>
      </c>
      <c r="Y211" s="124">
        <v>0</v>
      </c>
      <c r="Z211" s="124">
        <v>0</v>
      </c>
      <c r="AA211" s="125" t="s">
        <v>38</v>
      </c>
      <c r="AB211" s="125" t="s">
        <v>38</v>
      </c>
      <c r="AC211" s="129" t="s">
        <v>38</v>
      </c>
      <c r="AD211" s="629"/>
      <c r="AE211" s="586"/>
      <c r="AF211" s="360" t="s">
        <v>30</v>
      </c>
      <c r="AG211" s="124"/>
      <c r="AH211" s="124"/>
      <c r="AI211" s="124"/>
      <c r="AJ211" s="125"/>
      <c r="AK211" s="125"/>
      <c r="AL211" s="129"/>
      <c r="AM211" s="735"/>
      <c r="AN211" s="338"/>
      <c r="AO211" s="339"/>
    </row>
    <row r="212" spans="1:41" ht="21" x14ac:dyDescent="0.25">
      <c r="A212" s="370"/>
      <c r="B212" s="878"/>
      <c r="C212" s="364"/>
      <c r="D212" s="365">
        <f>SUM(D200:D211)</f>
        <v>12000</v>
      </c>
      <c r="E212" s="365">
        <f>SUM(E200:E211)</f>
        <v>220</v>
      </c>
      <c r="F212" s="365">
        <f>SUM(F200:F211)</f>
        <v>12000</v>
      </c>
      <c r="G212" s="340"/>
      <c r="H212" s="340"/>
      <c r="I212" s="366"/>
      <c r="J212" s="340"/>
      <c r="K212" s="367"/>
      <c r="L212" s="587"/>
      <c r="M212" s="364"/>
      <c r="N212" s="365">
        <f>SUM(N199:N211)</f>
        <v>24000</v>
      </c>
      <c r="O212" s="365">
        <f>SUM(O199:O211)</f>
        <v>700</v>
      </c>
      <c r="P212" s="365">
        <f>SUM(P199:P211)</f>
        <v>24000</v>
      </c>
      <c r="Q212" s="340"/>
      <c r="R212" s="340"/>
      <c r="S212" s="340"/>
      <c r="T212" s="340"/>
      <c r="U212" s="367"/>
      <c r="V212" s="587"/>
      <c r="W212" s="364"/>
      <c r="X212" s="365">
        <f>SUM(X199:X211)</f>
        <v>36000</v>
      </c>
      <c r="Y212" s="365">
        <f>SUM(Y199:Y211)</f>
        <v>700</v>
      </c>
      <c r="Z212" s="365">
        <f>SUM(Z199:Z211)</f>
        <v>37000</v>
      </c>
      <c r="AA212" s="340"/>
      <c r="AB212" s="340"/>
      <c r="AC212" s="340"/>
      <c r="AD212" s="340"/>
      <c r="AE212" s="587"/>
      <c r="AF212" s="364"/>
      <c r="AG212" s="365">
        <f>SUM(AG199:AG211)</f>
        <v>45000</v>
      </c>
      <c r="AH212" s="365">
        <f>SUM(AH199:AH211)</f>
        <v>700</v>
      </c>
      <c r="AI212" s="365">
        <f>SUM(AI199:AI211)</f>
        <v>46000</v>
      </c>
      <c r="AJ212" s="340"/>
      <c r="AK212" s="340"/>
      <c r="AL212" s="340"/>
      <c r="AM212" s="741"/>
      <c r="AN212" s="365"/>
      <c r="AO212" s="340"/>
    </row>
    <row r="213" spans="1:41" x14ac:dyDescent="0.25">
      <c r="B213" s="106"/>
      <c r="C213" s="65"/>
      <c r="D213" s="66"/>
      <c r="E213" s="66"/>
      <c r="F213" s="66"/>
      <c r="G213" s="67"/>
      <c r="H213" s="67"/>
      <c r="I213" s="68"/>
      <c r="J213" s="67"/>
      <c r="K213" s="67"/>
      <c r="L213" s="588"/>
      <c r="M213" s="67"/>
      <c r="N213" s="66"/>
      <c r="O213" s="66"/>
      <c r="P213" s="66"/>
      <c r="Q213" s="67"/>
      <c r="R213" s="67"/>
      <c r="S213" s="67"/>
      <c r="T213" s="67"/>
      <c r="U213" s="67"/>
      <c r="V213" s="588"/>
      <c r="W213" s="67"/>
      <c r="X213" s="66"/>
      <c r="Y213" s="66"/>
      <c r="Z213" s="66"/>
      <c r="AA213" s="67"/>
      <c r="AB213" s="67"/>
      <c r="AC213" s="67"/>
      <c r="AD213" s="67"/>
      <c r="AE213" s="588"/>
      <c r="AF213" s="67"/>
      <c r="AG213" s="66"/>
      <c r="AH213" s="66"/>
      <c r="AI213" s="66"/>
      <c r="AJ213" s="67"/>
      <c r="AK213" s="67"/>
      <c r="AL213" s="67"/>
      <c r="AM213" s="736"/>
      <c r="AN213" s="777"/>
      <c r="AO213" s="123"/>
    </row>
    <row r="214" spans="1:41" ht="21" x14ac:dyDescent="0.25">
      <c r="B214" s="107"/>
      <c r="C214" s="70"/>
      <c r="D214" s="71"/>
      <c r="E214" s="72"/>
      <c r="F214" s="73"/>
      <c r="G214" s="72"/>
      <c r="H214" s="73"/>
      <c r="I214" s="73"/>
      <c r="J214" s="73"/>
      <c r="K214" s="74"/>
      <c r="L214" s="584"/>
      <c r="M214" s="75" t="s">
        <v>42</v>
      </c>
      <c r="N214" s="76">
        <f>D227</f>
        <v>12000</v>
      </c>
      <c r="O214" s="76">
        <f>E227</f>
        <v>4260</v>
      </c>
      <c r="P214" s="76">
        <f>F227</f>
        <v>0</v>
      </c>
      <c r="Q214" s="72"/>
      <c r="R214" s="73"/>
      <c r="S214" s="73"/>
      <c r="T214" s="73"/>
      <c r="U214" s="74"/>
      <c r="V214" s="584"/>
      <c r="W214" s="75" t="s">
        <v>42</v>
      </c>
      <c r="X214" s="76">
        <f>N227</f>
        <v>24000</v>
      </c>
      <c r="Y214" s="76">
        <f>O227</f>
        <v>7080</v>
      </c>
      <c r="Z214" s="76">
        <f>P227</f>
        <v>0</v>
      </c>
      <c r="AA214" s="72"/>
      <c r="AB214" s="73"/>
      <c r="AC214" s="73"/>
      <c r="AD214" s="73"/>
      <c r="AE214" s="584"/>
      <c r="AF214" s="75" t="s">
        <v>42</v>
      </c>
      <c r="AG214" s="76">
        <f>X227</f>
        <v>36000</v>
      </c>
      <c r="AH214" s="76">
        <f>Y227</f>
        <v>8460</v>
      </c>
      <c r="AI214" s="76">
        <f>Z227</f>
        <v>0</v>
      </c>
      <c r="AJ214" s="72"/>
      <c r="AK214" s="73"/>
      <c r="AL214" s="73"/>
      <c r="AM214" s="75"/>
      <c r="AN214" s="776" t="s">
        <v>221</v>
      </c>
      <c r="AO214" s="183" t="s">
        <v>36</v>
      </c>
    </row>
    <row r="215" spans="1:41" x14ac:dyDescent="0.25">
      <c r="A215" s="97" t="s">
        <v>207</v>
      </c>
      <c r="B215" s="105">
        <v>111</v>
      </c>
      <c r="C215" s="77" t="s">
        <v>19</v>
      </c>
      <c r="D215" s="78">
        <v>1000</v>
      </c>
      <c r="E215" s="78">
        <f t="shared" ref="E215:E224" si="13">E216+10</f>
        <v>410</v>
      </c>
      <c r="F215" s="78">
        <v>0</v>
      </c>
      <c r="G215" s="79" t="s">
        <v>38</v>
      </c>
      <c r="H215" s="79" t="s">
        <v>38</v>
      </c>
      <c r="I215" s="80" t="s">
        <v>38</v>
      </c>
      <c r="J215" s="79"/>
      <c r="K215" s="81"/>
      <c r="L215" s="589"/>
      <c r="M215" s="77" t="s">
        <v>19</v>
      </c>
      <c r="N215" s="78">
        <v>1000</v>
      </c>
      <c r="O215" s="78">
        <f t="shared" ref="O215:O224" si="14">O216+10</f>
        <v>290</v>
      </c>
      <c r="P215" s="78">
        <v>0</v>
      </c>
      <c r="Q215" s="79" t="s">
        <v>38</v>
      </c>
      <c r="R215" s="79" t="s">
        <v>38</v>
      </c>
      <c r="S215" s="80" t="s">
        <v>38</v>
      </c>
      <c r="T215" s="79"/>
      <c r="U215" s="81"/>
      <c r="V215" s="589"/>
      <c r="W215" s="77" t="s">
        <v>19</v>
      </c>
      <c r="X215" s="78">
        <v>1000</v>
      </c>
      <c r="Y215" s="78">
        <f t="shared" ref="Y215:Y220" si="15">Y216+10</f>
        <v>170</v>
      </c>
      <c r="Z215" s="78">
        <v>0</v>
      </c>
      <c r="AA215" s="79" t="s">
        <v>38</v>
      </c>
      <c r="AB215" s="79" t="s">
        <v>38</v>
      </c>
      <c r="AC215" s="80" t="s">
        <v>38</v>
      </c>
      <c r="AD215" s="651"/>
      <c r="AE215" s="589"/>
      <c r="AF215" s="77" t="s">
        <v>19</v>
      </c>
      <c r="AG215" s="78">
        <v>1000</v>
      </c>
      <c r="AH215" s="78">
        <v>50</v>
      </c>
      <c r="AI215" s="78"/>
      <c r="AJ215" s="79"/>
      <c r="AK215" s="79"/>
      <c r="AL215" s="80"/>
      <c r="AM215" s="737"/>
      <c r="AN215" s="177">
        <f>AG227+AH227-AI227</f>
        <v>50610</v>
      </c>
      <c r="AO215" s="178" t="s">
        <v>961</v>
      </c>
    </row>
    <row r="216" spans="1:41" ht="21" customHeight="1" x14ac:dyDescent="0.25">
      <c r="A216" s="82"/>
      <c r="B216" s="904" t="s">
        <v>170</v>
      </c>
      <c r="C216" s="77" t="s">
        <v>20</v>
      </c>
      <c r="D216" s="78">
        <v>1000</v>
      </c>
      <c r="E216" s="78">
        <f t="shared" si="13"/>
        <v>400</v>
      </c>
      <c r="F216" s="78">
        <v>0</v>
      </c>
      <c r="G216" s="79" t="s">
        <v>38</v>
      </c>
      <c r="H216" s="79" t="s">
        <v>38</v>
      </c>
      <c r="I216" s="80" t="s">
        <v>38</v>
      </c>
      <c r="J216" s="79"/>
      <c r="K216" s="81"/>
      <c r="L216" s="589"/>
      <c r="M216" s="77" t="s">
        <v>20</v>
      </c>
      <c r="N216" s="78">
        <v>1000</v>
      </c>
      <c r="O216" s="78">
        <f t="shared" si="14"/>
        <v>280</v>
      </c>
      <c r="P216" s="78">
        <v>0</v>
      </c>
      <c r="Q216" s="79" t="s">
        <v>38</v>
      </c>
      <c r="R216" s="79" t="s">
        <v>38</v>
      </c>
      <c r="S216" s="80" t="s">
        <v>38</v>
      </c>
      <c r="T216" s="79"/>
      <c r="U216" s="81"/>
      <c r="V216" s="589"/>
      <c r="W216" s="77" t="s">
        <v>20</v>
      </c>
      <c r="X216" s="78">
        <v>1000</v>
      </c>
      <c r="Y216" s="78">
        <f t="shared" si="15"/>
        <v>160</v>
      </c>
      <c r="Z216" s="78">
        <v>0</v>
      </c>
      <c r="AA216" s="79" t="s">
        <v>38</v>
      </c>
      <c r="AB216" s="79" t="s">
        <v>38</v>
      </c>
      <c r="AC216" s="80" t="s">
        <v>38</v>
      </c>
      <c r="AD216" s="558"/>
      <c r="AE216" s="589"/>
      <c r="AF216" s="77" t="s">
        <v>20</v>
      </c>
      <c r="AG216" s="78">
        <v>1000</v>
      </c>
      <c r="AH216" s="78">
        <v>40</v>
      </c>
      <c r="AI216" s="78"/>
      <c r="AJ216" s="79"/>
      <c r="AK216" s="79"/>
      <c r="AL216" s="80"/>
      <c r="AM216" s="738"/>
      <c r="AN216" s="180"/>
      <c r="AO216" s="179"/>
    </row>
    <row r="217" spans="1:41" x14ac:dyDescent="0.25">
      <c r="A217" s="82"/>
      <c r="B217" s="904"/>
      <c r="C217" s="77" t="s">
        <v>21</v>
      </c>
      <c r="D217" s="78">
        <v>1000</v>
      </c>
      <c r="E217" s="78">
        <f t="shared" si="13"/>
        <v>390</v>
      </c>
      <c r="F217" s="78">
        <v>0</v>
      </c>
      <c r="G217" s="79" t="s">
        <v>38</v>
      </c>
      <c r="H217" s="79" t="s">
        <v>38</v>
      </c>
      <c r="I217" s="80" t="s">
        <v>38</v>
      </c>
      <c r="J217" s="79"/>
      <c r="K217" s="81"/>
      <c r="L217" s="589"/>
      <c r="M217" s="77" t="s">
        <v>21</v>
      </c>
      <c r="N217" s="78">
        <v>1000</v>
      </c>
      <c r="O217" s="78">
        <f t="shared" si="14"/>
        <v>270</v>
      </c>
      <c r="P217" s="78">
        <v>0</v>
      </c>
      <c r="Q217" s="79" t="s">
        <v>38</v>
      </c>
      <c r="R217" s="79" t="s">
        <v>38</v>
      </c>
      <c r="S217" s="80" t="s">
        <v>38</v>
      </c>
      <c r="T217" s="79"/>
      <c r="U217" s="81"/>
      <c r="V217" s="589"/>
      <c r="W217" s="77" t="s">
        <v>21</v>
      </c>
      <c r="X217" s="78">
        <v>1000</v>
      </c>
      <c r="Y217" s="78">
        <f t="shared" si="15"/>
        <v>150</v>
      </c>
      <c r="Z217" s="78">
        <v>0</v>
      </c>
      <c r="AA217" s="79" t="s">
        <v>38</v>
      </c>
      <c r="AB217" s="79" t="s">
        <v>38</v>
      </c>
      <c r="AC217" s="80" t="s">
        <v>38</v>
      </c>
      <c r="AD217" s="558"/>
      <c r="AE217" s="589"/>
      <c r="AF217" s="77" t="s">
        <v>21</v>
      </c>
      <c r="AG217" s="84">
        <v>1000</v>
      </c>
      <c r="AH217" s="78">
        <v>30</v>
      </c>
      <c r="AI217" s="78"/>
      <c r="AJ217" s="79"/>
      <c r="AK217" s="79"/>
      <c r="AL217" s="80"/>
      <c r="AM217" s="738"/>
      <c r="AN217" s="180"/>
      <c r="AO217" s="179"/>
    </row>
    <row r="218" spans="1:41" x14ac:dyDescent="0.25">
      <c r="A218" s="82"/>
      <c r="B218" s="904"/>
      <c r="C218" s="77" t="s">
        <v>22</v>
      </c>
      <c r="D218" s="78">
        <v>1000</v>
      </c>
      <c r="E218" s="78">
        <f t="shared" si="13"/>
        <v>380</v>
      </c>
      <c r="F218" s="78">
        <v>0</v>
      </c>
      <c r="G218" s="79" t="s">
        <v>38</v>
      </c>
      <c r="H218" s="79" t="s">
        <v>38</v>
      </c>
      <c r="I218" s="80" t="s">
        <v>38</v>
      </c>
      <c r="J218" s="79"/>
      <c r="K218" s="81"/>
      <c r="L218" s="589"/>
      <c r="M218" s="77" t="s">
        <v>22</v>
      </c>
      <c r="N218" s="78">
        <v>1000</v>
      </c>
      <c r="O218" s="78">
        <f t="shared" si="14"/>
        <v>260</v>
      </c>
      <c r="P218" s="78">
        <v>0</v>
      </c>
      <c r="Q218" s="79" t="s">
        <v>38</v>
      </c>
      <c r="R218" s="79" t="s">
        <v>38</v>
      </c>
      <c r="S218" s="80" t="s">
        <v>38</v>
      </c>
      <c r="T218" s="79"/>
      <c r="U218" s="81"/>
      <c r="V218" s="589"/>
      <c r="W218" s="77" t="s">
        <v>22</v>
      </c>
      <c r="X218" s="78">
        <v>1000</v>
      </c>
      <c r="Y218" s="78">
        <f t="shared" si="15"/>
        <v>140</v>
      </c>
      <c r="Z218" s="78">
        <v>0</v>
      </c>
      <c r="AA218" s="79" t="s">
        <v>38</v>
      </c>
      <c r="AB218" s="79" t="s">
        <v>38</v>
      </c>
      <c r="AC218" s="80" t="s">
        <v>38</v>
      </c>
      <c r="AD218" s="558"/>
      <c r="AE218" s="589"/>
      <c r="AF218" s="77" t="s">
        <v>22</v>
      </c>
      <c r="AG218" s="84">
        <v>1000</v>
      </c>
      <c r="AH218" s="78">
        <v>20</v>
      </c>
      <c r="AI218" s="78"/>
      <c r="AJ218" s="79"/>
      <c r="AK218" s="79"/>
      <c r="AL218" s="80"/>
      <c r="AM218" s="738"/>
      <c r="AN218" s="180">
        <v>42000</v>
      </c>
      <c r="AO218" s="179" t="s">
        <v>847</v>
      </c>
    </row>
    <row r="219" spans="1:41" x14ac:dyDescent="0.25">
      <c r="A219" s="82"/>
      <c r="B219" s="904"/>
      <c r="C219" s="77" t="s">
        <v>23</v>
      </c>
      <c r="D219" s="78">
        <v>1000</v>
      </c>
      <c r="E219" s="78">
        <f t="shared" si="13"/>
        <v>370</v>
      </c>
      <c r="F219" s="78">
        <v>0</v>
      </c>
      <c r="G219" s="79" t="s">
        <v>38</v>
      </c>
      <c r="H219" s="79" t="s">
        <v>38</v>
      </c>
      <c r="I219" s="80" t="s">
        <v>38</v>
      </c>
      <c r="J219" s="79"/>
      <c r="K219" s="81"/>
      <c r="L219" s="589"/>
      <c r="M219" s="77" t="s">
        <v>23</v>
      </c>
      <c r="N219" s="78">
        <v>1000</v>
      </c>
      <c r="O219" s="78">
        <f t="shared" si="14"/>
        <v>250</v>
      </c>
      <c r="P219" s="78">
        <v>0</v>
      </c>
      <c r="Q219" s="79" t="s">
        <v>38</v>
      </c>
      <c r="R219" s="79" t="s">
        <v>38</v>
      </c>
      <c r="S219" s="80" t="s">
        <v>38</v>
      </c>
      <c r="T219" s="79"/>
      <c r="U219" s="81"/>
      <c r="V219" s="589"/>
      <c r="W219" s="77" t="s">
        <v>23</v>
      </c>
      <c r="X219" s="78">
        <v>1000</v>
      </c>
      <c r="Y219" s="78">
        <f t="shared" si="15"/>
        <v>130</v>
      </c>
      <c r="Z219" s="78">
        <v>0</v>
      </c>
      <c r="AA219" s="79" t="s">
        <v>38</v>
      </c>
      <c r="AB219" s="79" t="s">
        <v>38</v>
      </c>
      <c r="AC219" s="80" t="s">
        <v>38</v>
      </c>
      <c r="AD219" s="558"/>
      <c r="AE219" s="589"/>
      <c r="AF219" s="77" t="s">
        <v>23</v>
      </c>
      <c r="AG219" s="84">
        <v>1000</v>
      </c>
      <c r="AH219" s="78">
        <v>10</v>
      </c>
      <c r="AI219" s="78"/>
      <c r="AJ219" s="79"/>
      <c r="AK219" s="79"/>
      <c r="AL219" s="80"/>
      <c r="AM219" s="738"/>
      <c r="AN219" s="180">
        <v>8610</v>
      </c>
      <c r="AO219" s="179" t="s">
        <v>848</v>
      </c>
    </row>
    <row r="220" spans="1:41" x14ac:dyDescent="0.25">
      <c r="A220" s="82"/>
      <c r="B220" s="904"/>
      <c r="C220" s="77" t="s">
        <v>24</v>
      </c>
      <c r="D220" s="78">
        <v>1000</v>
      </c>
      <c r="E220" s="78">
        <f t="shared" si="13"/>
        <v>360</v>
      </c>
      <c r="F220" s="78">
        <v>0</v>
      </c>
      <c r="G220" s="79" t="s">
        <v>38</v>
      </c>
      <c r="H220" s="79" t="s">
        <v>38</v>
      </c>
      <c r="I220" s="80" t="s">
        <v>38</v>
      </c>
      <c r="J220" s="79"/>
      <c r="K220" s="81"/>
      <c r="L220" s="589"/>
      <c r="M220" s="77" t="s">
        <v>24</v>
      </c>
      <c r="N220" s="78">
        <v>1000</v>
      </c>
      <c r="O220" s="78">
        <f t="shared" si="14"/>
        <v>240</v>
      </c>
      <c r="P220" s="78">
        <v>0</v>
      </c>
      <c r="Q220" s="79" t="s">
        <v>38</v>
      </c>
      <c r="R220" s="79" t="s">
        <v>38</v>
      </c>
      <c r="S220" s="80" t="s">
        <v>38</v>
      </c>
      <c r="T220" s="79"/>
      <c r="U220" s="81"/>
      <c r="V220" s="589"/>
      <c r="W220" s="77" t="s">
        <v>24</v>
      </c>
      <c r="X220" s="78">
        <v>1000</v>
      </c>
      <c r="Y220" s="78">
        <f t="shared" si="15"/>
        <v>120</v>
      </c>
      <c r="Z220" s="78">
        <v>0</v>
      </c>
      <c r="AA220" s="79" t="s">
        <v>38</v>
      </c>
      <c r="AB220" s="79" t="s">
        <v>38</v>
      </c>
      <c r="AC220" s="80" t="s">
        <v>38</v>
      </c>
      <c r="AD220" s="558"/>
      <c r="AE220" s="589"/>
      <c r="AF220" s="77" t="s">
        <v>24</v>
      </c>
      <c r="AG220" s="84">
        <v>1000</v>
      </c>
      <c r="AH220" s="78"/>
      <c r="AI220" s="78"/>
      <c r="AJ220" s="79"/>
      <c r="AK220" s="79"/>
      <c r="AL220" s="80"/>
      <c r="AM220" s="738"/>
      <c r="AN220" s="180"/>
      <c r="AO220" s="179"/>
    </row>
    <row r="221" spans="1:41" x14ac:dyDescent="0.25">
      <c r="A221" s="82"/>
      <c r="B221" s="904"/>
      <c r="C221" s="77" t="s">
        <v>25</v>
      </c>
      <c r="D221" s="78">
        <v>1000</v>
      </c>
      <c r="E221" s="78">
        <f t="shared" si="13"/>
        <v>350</v>
      </c>
      <c r="F221" s="78">
        <v>0</v>
      </c>
      <c r="G221" s="79" t="s">
        <v>38</v>
      </c>
      <c r="H221" s="79" t="s">
        <v>38</v>
      </c>
      <c r="I221" s="80" t="s">
        <v>38</v>
      </c>
      <c r="J221" s="79"/>
      <c r="K221" s="81"/>
      <c r="L221" s="585"/>
      <c r="M221" s="77" t="s">
        <v>25</v>
      </c>
      <c r="N221" s="78">
        <v>1000</v>
      </c>
      <c r="O221" s="78">
        <f t="shared" si="14"/>
        <v>230</v>
      </c>
      <c r="P221" s="78">
        <v>0</v>
      </c>
      <c r="Q221" s="79" t="s">
        <v>38</v>
      </c>
      <c r="R221" s="79" t="s">
        <v>38</v>
      </c>
      <c r="S221" s="80" t="s">
        <v>38</v>
      </c>
      <c r="T221" s="79"/>
      <c r="U221" s="81"/>
      <c r="V221" s="585"/>
      <c r="W221" s="77" t="s">
        <v>25</v>
      </c>
      <c r="X221" s="78">
        <v>1000</v>
      </c>
      <c r="Y221" s="78">
        <v>110</v>
      </c>
      <c r="Z221" s="78">
        <v>0</v>
      </c>
      <c r="AA221" s="79" t="s">
        <v>38</v>
      </c>
      <c r="AB221" s="79" t="s">
        <v>38</v>
      </c>
      <c r="AC221" s="80" t="s">
        <v>38</v>
      </c>
      <c r="AD221" s="558"/>
      <c r="AE221" s="585"/>
      <c r="AF221" s="77" t="s">
        <v>25</v>
      </c>
      <c r="AG221" s="78"/>
      <c r="AH221" s="78"/>
      <c r="AI221" s="78"/>
      <c r="AJ221" s="79"/>
      <c r="AK221" s="79"/>
      <c r="AL221" s="80"/>
      <c r="AM221" s="738"/>
      <c r="AN221" s="180"/>
      <c r="AO221" s="179"/>
    </row>
    <row r="222" spans="1:41" x14ac:dyDescent="0.25">
      <c r="A222" s="82"/>
      <c r="B222" s="904"/>
      <c r="C222" s="77" t="s">
        <v>26</v>
      </c>
      <c r="D222" s="78">
        <v>1000</v>
      </c>
      <c r="E222" s="78">
        <f t="shared" si="13"/>
        <v>340</v>
      </c>
      <c r="F222" s="78">
        <v>0</v>
      </c>
      <c r="G222" s="79" t="s">
        <v>38</v>
      </c>
      <c r="H222" s="79" t="s">
        <v>38</v>
      </c>
      <c r="I222" s="80" t="s">
        <v>38</v>
      </c>
      <c r="J222" s="79"/>
      <c r="K222" s="81"/>
      <c r="L222" s="585"/>
      <c r="M222" s="77" t="s">
        <v>26</v>
      </c>
      <c r="N222" s="78">
        <v>1000</v>
      </c>
      <c r="O222" s="78">
        <f t="shared" si="14"/>
        <v>220</v>
      </c>
      <c r="P222" s="78">
        <v>0</v>
      </c>
      <c r="Q222" s="79" t="s">
        <v>38</v>
      </c>
      <c r="R222" s="79" t="s">
        <v>38</v>
      </c>
      <c r="S222" s="80" t="s">
        <v>38</v>
      </c>
      <c r="T222" s="79"/>
      <c r="U222" s="81"/>
      <c r="V222" s="585"/>
      <c r="W222" s="77" t="s">
        <v>26</v>
      </c>
      <c r="X222" s="78">
        <v>1000</v>
      </c>
      <c r="Y222" s="78">
        <v>100</v>
      </c>
      <c r="Z222" s="78">
        <v>0</v>
      </c>
      <c r="AA222" s="79" t="s">
        <v>38</v>
      </c>
      <c r="AB222" s="79" t="s">
        <v>38</v>
      </c>
      <c r="AC222" s="80" t="s">
        <v>38</v>
      </c>
      <c r="AD222" s="558"/>
      <c r="AE222" s="585"/>
      <c r="AF222" s="77" t="s">
        <v>26</v>
      </c>
      <c r="AG222" s="78"/>
      <c r="AH222" s="78"/>
      <c r="AI222" s="78"/>
      <c r="AJ222" s="79"/>
      <c r="AK222" s="79"/>
      <c r="AL222" s="80"/>
      <c r="AM222" s="738"/>
      <c r="AN222" s="180"/>
      <c r="AO222" s="179"/>
    </row>
    <row r="223" spans="1:41" x14ac:dyDescent="0.25">
      <c r="A223" s="82"/>
      <c r="B223" s="904"/>
      <c r="C223" s="77" t="s">
        <v>27</v>
      </c>
      <c r="D223" s="78">
        <v>1000</v>
      </c>
      <c r="E223" s="78">
        <f t="shared" si="13"/>
        <v>330</v>
      </c>
      <c r="F223" s="78">
        <v>0</v>
      </c>
      <c r="G223" s="79" t="s">
        <v>38</v>
      </c>
      <c r="H223" s="79" t="s">
        <v>38</v>
      </c>
      <c r="I223" s="80" t="s">
        <v>38</v>
      </c>
      <c r="J223" s="79"/>
      <c r="K223" s="81"/>
      <c r="L223" s="585"/>
      <c r="M223" s="77" t="s">
        <v>27</v>
      </c>
      <c r="N223" s="78">
        <v>1000</v>
      </c>
      <c r="O223" s="78">
        <f t="shared" si="14"/>
        <v>210</v>
      </c>
      <c r="P223" s="78">
        <v>0</v>
      </c>
      <c r="Q223" s="79" t="s">
        <v>38</v>
      </c>
      <c r="R223" s="79" t="s">
        <v>38</v>
      </c>
      <c r="S223" s="80" t="s">
        <v>38</v>
      </c>
      <c r="T223" s="79"/>
      <c r="U223" s="81"/>
      <c r="V223" s="585"/>
      <c r="W223" s="77" t="s">
        <v>27</v>
      </c>
      <c r="X223" s="78">
        <v>1000</v>
      </c>
      <c r="Y223" s="78">
        <v>90</v>
      </c>
      <c r="Z223" s="78">
        <v>0</v>
      </c>
      <c r="AA223" s="79" t="s">
        <v>38</v>
      </c>
      <c r="AB223" s="79" t="s">
        <v>38</v>
      </c>
      <c r="AC223" s="80" t="s">
        <v>38</v>
      </c>
      <c r="AD223" s="558"/>
      <c r="AE223" s="585"/>
      <c r="AF223" s="77" t="s">
        <v>27</v>
      </c>
      <c r="AG223" s="78"/>
      <c r="AH223" s="78"/>
      <c r="AI223" s="78"/>
      <c r="AJ223" s="79"/>
      <c r="AK223" s="79"/>
      <c r="AL223" s="80"/>
      <c r="AM223" s="738"/>
      <c r="AN223" s="180"/>
      <c r="AO223" s="179"/>
    </row>
    <row r="224" spans="1:41" x14ac:dyDescent="0.25">
      <c r="A224" s="82"/>
      <c r="B224" s="904"/>
      <c r="C224" s="77" t="s">
        <v>28</v>
      </c>
      <c r="D224" s="78">
        <v>1000</v>
      </c>
      <c r="E224" s="78">
        <f t="shared" si="13"/>
        <v>320</v>
      </c>
      <c r="F224" s="78">
        <v>0</v>
      </c>
      <c r="G224" s="79" t="s">
        <v>38</v>
      </c>
      <c r="H224" s="79" t="s">
        <v>38</v>
      </c>
      <c r="I224" s="80" t="s">
        <v>38</v>
      </c>
      <c r="J224" s="79"/>
      <c r="K224" s="81"/>
      <c r="L224" s="585"/>
      <c r="M224" s="77" t="s">
        <v>28</v>
      </c>
      <c r="N224" s="78">
        <v>1000</v>
      </c>
      <c r="O224" s="78">
        <f t="shared" si="14"/>
        <v>200</v>
      </c>
      <c r="P224" s="78">
        <v>0</v>
      </c>
      <c r="Q224" s="79" t="s">
        <v>38</v>
      </c>
      <c r="R224" s="79" t="s">
        <v>38</v>
      </c>
      <c r="S224" s="80" t="s">
        <v>38</v>
      </c>
      <c r="T224" s="79"/>
      <c r="U224" s="81"/>
      <c r="V224" s="585"/>
      <c r="W224" s="77" t="s">
        <v>28</v>
      </c>
      <c r="X224" s="78">
        <v>1000</v>
      </c>
      <c r="Y224" s="78">
        <v>80</v>
      </c>
      <c r="Z224" s="78">
        <v>0</v>
      </c>
      <c r="AA224" s="79" t="s">
        <v>38</v>
      </c>
      <c r="AB224" s="79" t="s">
        <v>38</v>
      </c>
      <c r="AC224" s="80" t="s">
        <v>38</v>
      </c>
      <c r="AD224" s="558"/>
      <c r="AE224" s="585"/>
      <c r="AF224" s="77" t="s">
        <v>28</v>
      </c>
      <c r="AG224" s="78"/>
      <c r="AH224" s="78"/>
      <c r="AI224" s="78"/>
      <c r="AJ224" s="79"/>
      <c r="AK224" s="79"/>
      <c r="AL224" s="80"/>
      <c r="AM224" s="738"/>
      <c r="AN224" s="180"/>
      <c r="AO224" s="179"/>
    </row>
    <row r="225" spans="1:41" x14ac:dyDescent="0.25">
      <c r="A225" s="82"/>
      <c r="B225" s="904"/>
      <c r="C225" s="77" t="s">
        <v>29</v>
      </c>
      <c r="D225" s="78">
        <v>1000</v>
      </c>
      <c r="E225" s="78">
        <f>E226+10</f>
        <v>310</v>
      </c>
      <c r="F225" s="78">
        <v>0</v>
      </c>
      <c r="G225" s="79" t="s">
        <v>38</v>
      </c>
      <c r="H225" s="79" t="s">
        <v>38</v>
      </c>
      <c r="I225" s="80" t="s">
        <v>38</v>
      </c>
      <c r="J225" s="79"/>
      <c r="K225" s="81"/>
      <c r="L225" s="585"/>
      <c r="M225" s="77" t="s">
        <v>29</v>
      </c>
      <c r="N225" s="78">
        <v>1000</v>
      </c>
      <c r="O225" s="78">
        <f>O226+10</f>
        <v>190</v>
      </c>
      <c r="P225" s="78">
        <v>0</v>
      </c>
      <c r="Q225" s="79" t="s">
        <v>38</v>
      </c>
      <c r="R225" s="79" t="s">
        <v>38</v>
      </c>
      <c r="S225" s="80" t="s">
        <v>38</v>
      </c>
      <c r="T225" s="79"/>
      <c r="U225" s="81"/>
      <c r="V225" s="585"/>
      <c r="W225" s="77" t="s">
        <v>29</v>
      </c>
      <c r="X225" s="78">
        <v>1000</v>
      </c>
      <c r="Y225" s="78">
        <v>70</v>
      </c>
      <c r="Z225" s="78">
        <v>0</v>
      </c>
      <c r="AA225" s="79" t="s">
        <v>38</v>
      </c>
      <c r="AB225" s="79" t="s">
        <v>38</v>
      </c>
      <c r="AC225" s="80" t="s">
        <v>38</v>
      </c>
      <c r="AD225" s="558"/>
      <c r="AE225" s="585"/>
      <c r="AF225" s="77" t="s">
        <v>29</v>
      </c>
      <c r="AG225" s="78"/>
      <c r="AH225" s="78"/>
      <c r="AI225" s="78"/>
      <c r="AJ225" s="79"/>
      <c r="AK225" s="79"/>
      <c r="AL225" s="80"/>
      <c r="AM225" s="738"/>
      <c r="AN225" s="180"/>
      <c r="AO225" s="179"/>
    </row>
    <row r="226" spans="1:41" x14ac:dyDescent="0.25">
      <c r="A226" s="82"/>
      <c r="B226" s="904"/>
      <c r="C226" s="83" t="s">
        <v>30</v>
      </c>
      <c r="D226" s="84">
        <v>1000</v>
      </c>
      <c r="E226" s="78">
        <f>O215+10</f>
        <v>300</v>
      </c>
      <c r="F226" s="78">
        <v>0</v>
      </c>
      <c r="G226" s="79" t="s">
        <v>38</v>
      </c>
      <c r="H226" s="79" t="s">
        <v>38</v>
      </c>
      <c r="I226" s="80" t="s">
        <v>38</v>
      </c>
      <c r="J226" s="85"/>
      <c r="K226" s="86"/>
      <c r="L226" s="586"/>
      <c r="M226" s="83" t="s">
        <v>30</v>
      </c>
      <c r="N226" s="84">
        <v>1000</v>
      </c>
      <c r="O226" s="78">
        <f>Y215+10</f>
        <v>180</v>
      </c>
      <c r="P226" s="78">
        <v>0</v>
      </c>
      <c r="Q226" s="79" t="s">
        <v>38</v>
      </c>
      <c r="R226" s="79" t="s">
        <v>38</v>
      </c>
      <c r="S226" s="80" t="s">
        <v>38</v>
      </c>
      <c r="T226" s="79"/>
      <c r="U226" s="81"/>
      <c r="V226" s="586"/>
      <c r="W226" s="83" t="s">
        <v>30</v>
      </c>
      <c r="X226" s="84">
        <v>1000</v>
      </c>
      <c r="Y226" s="78">
        <v>60</v>
      </c>
      <c r="Z226" s="78">
        <v>0</v>
      </c>
      <c r="AA226" s="79" t="s">
        <v>38</v>
      </c>
      <c r="AB226" s="79" t="s">
        <v>38</v>
      </c>
      <c r="AC226" s="80" t="s">
        <v>38</v>
      </c>
      <c r="AD226" s="558"/>
      <c r="AE226" s="586"/>
      <c r="AF226" s="83" t="s">
        <v>30</v>
      </c>
      <c r="AG226" s="84"/>
      <c r="AH226" s="78"/>
      <c r="AI226" s="78"/>
      <c r="AJ226" s="79"/>
      <c r="AK226" s="79"/>
      <c r="AL226" s="80"/>
      <c r="AM226" s="738"/>
      <c r="AN226" s="181"/>
      <c r="AO226" s="182"/>
    </row>
    <row r="227" spans="1:41" ht="21" x14ac:dyDescent="0.25">
      <c r="A227" s="88"/>
      <c r="B227" s="905"/>
      <c r="C227" s="89"/>
      <c r="D227" s="90">
        <f>SUM(D215:D226)</f>
        <v>12000</v>
      </c>
      <c r="E227" s="90">
        <f>SUM(E215:E226)</f>
        <v>4260</v>
      </c>
      <c r="F227" s="90">
        <f>SUM(F215:F226)</f>
        <v>0</v>
      </c>
      <c r="G227" s="91"/>
      <c r="H227" s="91"/>
      <c r="I227" s="92"/>
      <c r="J227" s="91"/>
      <c r="K227" s="93"/>
      <c r="L227" s="587"/>
      <c r="M227" s="89"/>
      <c r="N227" s="90">
        <f>SUM(N214:N226)</f>
        <v>24000</v>
      </c>
      <c r="O227" s="90">
        <f>SUM(O214:O226)</f>
        <v>7080</v>
      </c>
      <c r="P227" s="90">
        <f>SUM(P214:P226)</f>
        <v>0</v>
      </c>
      <c r="Q227" s="91"/>
      <c r="R227" s="91"/>
      <c r="S227" s="91"/>
      <c r="T227" s="91"/>
      <c r="U227" s="93"/>
      <c r="V227" s="587"/>
      <c r="W227" s="89"/>
      <c r="X227" s="90">
        <f>SUM(X214:X226)</f>
        <v>36000</v>
      </c>
      <c r="Y227" s="90">
        <f>SUM(Y214:Y226)</f>
        <v>8460</v>
      </c>
      <c r="Z227" s="90">
        <f>SUM(Z214:Z226)</f>
        <v>0</v>
      </c>
      <c r="AA227" s="91"/>
      <c r="AB227" s="91"/>
      <c r="AC227" s="91"/>
      <c r="AD227" s="91"/>
      <c r="AE227" s="587"/>
      <c r="AF227" s="89"/>
      <c r="AG227" s="90">
        <f>SUM(AG214:AG226)</f>
        <v>42000</v>
      </c>
      <c r="AH227" s="90">
        <f>SUM(AH214:AH226)</f>
        <v>8610</v>
      </c>
      <c r="AI227" s="90">
        <f>SUM(AI214:AI226)</f>
        <v>0</v>
      </c>
      <c r="AJ227" s="91"/>
      <c r="AK227" s="91"/>
      <c r="AL227" s="91"/>
      <c r="AM227" s="739"/>
      <c r="AN227" s="90"/>
      <c r="AO227" s="91"/>
    </row>
    <row r="228" spans="1:41" x14ac:dyDescent="0.25">
      <c r="A228" s="337"/>
      <c r="B228" s="330"/>
      <c r="C228" s="344"/>
      <c r="D228" s="345"/>
      <c r="E228" s="345"/>
      <c r="F228" s="345"/>
      <c r="G228" s="346"/>
      <c r="H228" s="346"/>
      <c r="I228" s="347"/>
      <c r="J228" s="346"/>
      <c r="K228" s="346"/>
      <c r="L228" s="588"/>
      <c r="M228" s="346"/>
      <c r="N228" s="345"/>
      <c r="O228" s="345"/>
      <c r="P228" s="345"/>
      <c r="Q228" s="346"/>
      <c r="R228" s="346"/>
      <c r="S228" s="346"/>
      <c r="T228" s="346"/>
      <c r="U228" s="346"/>
      <c r="V228" s="588"/>
      <c r="W228" s="346"/>
      <c r="X228" s="345"/>
      <c r="Y228" s="345"/>
      <c r="Z228" s="345"/>
      <c r="AA228" s="346"/>
      <c r="AB228" s="346"/>
      <c r="AC228" s="346"/>
      <c r="AD228" s="346"/>
      <c r="AE228" s="588"/>
      <c r="AF228" s="346"/>
      <c r="AG228" s="345"/>
      <c r="AH228" s="345"/>
      <c r="AI228" s="345"/>
      <c r="AJ228" s="346"/>
      <c r="AK228" s="346"/>
      <c r="AL228" s="346"/>
      <c r="AM228" s="740"/>
      <c r="AN228" s="778"/>
      <c r="AO228" s="348"/>
    </row>
    <row r="229" spans="1:41" ht="21" x14ac:dyDescent="0.25">
      <c r="A229" s="337"/>
      <c r="B229" s="331"/>
      <c r="C229" s="350"/>
      <c r="D229" s="351"/>
      <c r="E229" s="352"/>
      <c r="F229" s="353"/>
      <c r="G229" s="352"/>
      <c r="H229" s="353"/>
      <c r="I229" s="353"/>
      <c r="J229" s="353"/>
      <c r="K229" s="354"/>
      <c r="L229" s="584"/>
      <c r="M229" s="355" t="s">
        <v>42</v>
      </c>
      <c r="N229" s="356">
        <f>D242</f>
        <v>12000</v>
      </c>
      <c r="O229" s="356">
        <f>E242</f>
        <v>10</v>
      </c>
      <c r="P229" s="356">
        <f>F242</f>
        <v>12000</v>
      </c>
      <c r="Q229" s="352"/>
      <c r="R229" s="353"/>
      <c r="S229" s="353"/>
      <c r="T229" s="353"/>
      <c r="U229" s="354"/>
      <c r="V229" s="584"/>
      <c r="W229" s="355" t="s">
        <v>42</v>
      </c>
      <c r="X229" s="356">
        <f>N242</f>
        <v>23500</v>
      </c>
      <c r="Y229" s="356">
        <f>O242</f>
        <v>10</v>
      </c>
      <c r="Z229" s="356">
        <f>P242</f>
        <v>23500</v>
      </c>
      <c r="AA229" s="352"/>
      <c r="AB229" s="353"/>
      <c r="AC229" s="353"/>
      <c r="AD229" s="353"/>
      <c r="AE229" s="584"/>
      <c r="AF229" s="355" t="s">
        <v>42</v>
      </c>
      <c r="AG229" s="356">
        <f>X242</f>
        <v>35500</v>
      </c>
      <c r="AH229" s="356">
        <f>Y242</f>
        <v>10</v>
      </c>
      <c r="AI229" s="356">
        <f>Z242</f>
        <v>35510</v>
      </c>
      <c r="AJ229" s="352"/>
      <c r="AK229" s="353"/>
      <c r="AL229" s="353"/>
      <c r="AM229" s="355"/>
      <c r="AN229" s="776" t="s">
        <v>221</v>
      </c>
      <c r="AO229" s="183" t="s">
        <v>36</v>
      </c>
    </row>
    <row r="230" spans="1:41" x14ac:dyDescent="0.25">
      <c r="A230" s="368" t="s">
        <v>207</v>
      </c>
      <c r="B230" s="332">
        <v>112</v>
      </c>
      <c r="C230" s="357" t="s">
        <v>19</v>
      </c>
      <c r="D230" s="124">
        <v>1000</v>
      </c>
      <c r="E230" s="124">
        <v>10</v>
      </c>
      <c r="F230" s="124">
        <v>0</v>
      </c>
      <c r="G230" s="125" t="s">
        <v>38</v>
      </c>
      <c r="H230" s="125" t="s">
        <v>38</v>
      </c>
      <c r="I230" s="129" t="s">
        <v>38</v>
      </c>
      <c r="J230" s="125"/>
      <c r="K230" s="358"/>
      <c r="L230" s="585"/>
      <c r="M230" s="357" t="s">
        <v>19</v>
      </c>
      <c r="N230" s="124">
        <v>1000</v>
      </c>
      <c r="O230" s="124">
        <v>0</v>
      </c>
      <c r="P230" s="124">
        <v>11500</v>
      </c>
      <c r="Q230" s="125" t="s">
        <v>38</v>
      </c>
      <c r="R230" s="125">
        <v>701</v>
      </c>
      <c r="S230" s="129">
        <v>44202</v>
      </c>
      <c r="T230" s="125"/>
      <c r="U230" s="358"/>
      <c r="V230" s="585"/>
      <c r="W230" s="357" t="s">
        <v>19</v>
      </c>
      <c r="X230" s="124">
        <v>1000</v>
      </c>
      <c r="Y230" s="124">
        <v>0</v>
      </c>
      <c r="Z230" s="124">
        <v>1000</v>
      </c>
      <c r="AA230" s="125" t="s">
        <v>38</v>
      </c>
      <c r="AB230" s="125">
        <v>137</v>
      </c>
      <c r="AC230" s="129">
        <v>44562</v>
      </c>
      <c r="AD230" s="426"/>
      <c r="AE230" s="585"/>
      <c r="AF230" s="357" t="s">
        <v>19</v>
      </c>
      <c r="AG230" s="124">
        <v>1000</v>
      </c>
      <c r="AH230" s="124"/>
      <c r="AI230" s="124">
        <v>3000</v>
      </c>
      <c r="AJ230" s="125" t="s">
        <v>933</v>
      </c>
      <c r="AK230" s="125">
        <v>3206</v>
      </c>
      <c r="AL230" s="129">
        <v>44929</v>
      </c>
      <c r="AM230" s="734"/>
      <c r="AN230" s="341">
        <f>AG242+AH242-AI242</f>
        <v>0</v>
      </c>
      <c r="AO230" s="342" t="s">
        <v>978</v>
      </c>
    </row>
    <row r="231" spans="1:41" ht="21" customHeight="1" x14ac:dyDescent="0.25">
      <c r="A231" s="369"/>
      <c r="B231" s="877" t="s">
        <v>169</v>
      </c>
      <c r="C231" s="357" t="s">
        <v>20</v>
      </c>
      <c r="D231" s="124">
        <v>1000</v>
      </c>
      <c r="E231" s="124">
        <v>0</v>
      </c>
      <c r="F231" s="124">
        <v>2000</v>
      </c>
      <c r="G231" s="125" t="s">
        <v>38</v>
      </c>
      <c r="H231" s="125">
        <v>77</v>
      </c>
      <c r="I231" s="129">
        <v>43872</v>
      </c>
      <c r="J231" s="125"/>
      <c r="K231" s="358"/>
      <c r="L231" s="585"/>
      <c r="M231" s="357" t="s">
        <v>20</v>
      </c>
      <c r="N231" s="124">
        <v>1000</v>
      </c>
      <c r="O231" s="124">
        <v>0</v>
      </c>
      <c r="P231" s="124">
        <v>0</v>
      </c>
      <c r="Q231" s="125" t="s">
        <v>38</v>
      </c>
      <c r="R231" s="125" t="s">
        <v>38</v>
      </c>
      <c r="S231" s="129" t="s">
        <v>38</v>
      </c>
      <c r="T231" s="125"/>
      <c r="U231" s="358"/>
      <c r="V231" s="585"/>
      <c r="W231" s="357" t="s">
        <v>20</v>
      </c>
      <c r="X231" s="124">
        <v>1000</v>
      </c>
      <c r="Y231" s="124">
        <v>0</v>
      </c>
      <c r="Z231" s="124">
        <v>1000</v>
      </c>
      <c r="AA231" s="125" t="s">
        <v>38</v>
      </c>
      <c r="AB231" s="125">
        <v>2072</v>
      </c>
      <c r="AC231" s="129">
        <v>44579</v>
      </c>
      <c r="AD231" s="629"/>
      <c r="AE231" s="585"/>
      <c r="AF231" s="357" t="s">
        <v>20</v>
      </c>
      <c r="AG231" s="124">
        <v>1000</v>
      </c>
      <c r="AH231" s="124"/>
      <c r="AI231" s="124"/>
      <c r="AJ231" s="125"/>
      <c r="AK231" s="125"/>
      <c r="AL231" s="129"/>
      <c r="AM231" s="735"/>
      <c r="AN231" s="336"/>
      <c r="AO231" s="335"/>
    </row>
    <row r="232" spans="1:41" x14ac:dyDescent="0.25">
      <c r="A232" s="369"/>
      <c r="B232" s="877"/>
      <c r="C232" s="357" t="s">
        <v>21</v>
      </c>
      <c r="D232" s="124">
        <v>1000</v>
      </c>
      <c r="E232" s="124">
        <v>0</v>
      </c>
      <c r="F232" s="124">
        <v>1000</v>
      </c>
      <c r="G232" s="125" t="s">
        <v>38</v>
      </c>
      <c r="H232" s="125">
        <v>113</v>
      </c>
      <c r="I232" s="129">
        <v>43893</v>
      </c>
      <c r="J232" s="125"/>
      <c r="K232" s="358"/>
      <c r="L232" s="585"/>
      <c r="M232" s="357" t="s">
        <v>21</v>
      </c>
      <c r="N232" s="124">
        <v>1000</v>
      </c>
      <c r="O232" s="124">
        <v>0</v>
      </c>
      <c r="P232" s="124">
        <v>0</v>
      </c>
      <c r="Q232" s="125" t="s">
        <v>38</v>
      </c>
      <c r="R232" s="125" t="s">
        <v>38</v>
      </c>
      <c r="S232" s="129" t="s">
        <v>38</v>
      </c>
      <c r="T232" s="125"/>
      <c r="U232" s="358"/>
      <c r="V232" s="585"/>
      <c r="W232" s="357" t="s">
        <v>21</v>
      </c>
      <c r="X232" s="124">
        <v>1000</v>
      </c>
      <c r="Y232" s="124">
        <v>0</v>
      </c>
      <c r="Z232" s="124">
        <v>4000</v>
      </c>
      <c r="AA232" s="125" t="s">
        <v>38</v>
      </c>
      <c r="AB232" s="125">
        <v>2183</v>
      </c>
      <c r="AC232" s="129">
        <v>44649</v>
      </c>
      <c r="AD232" s="629"/>
      <c r="AE232" s="585"/>
      <c r="AF232" s="357" t="s">
        <v>21</v>
      </c>
      <c r="AG232" s="124">
        <v>1000</v>
      </c>
      <c r="AH232" s="124"/>
      <c r="AI232" s="124"/>
      <c r="AJ232" s="125"/>
      <c r="AK232" s="125"/>
      <c r="AL232" s="129"/>
      <c r="AM232" s="735"/>
      <c r="AN232" s="336"/>
      <c r="AO232" s="335"/>
    </row>
    <row r="233" spans="1:41" x14ac:dyDescent="0.25">
      <c r="A233" s="369"/>
      <c r="B233" s="877"/>
      <c r="C233" s="357" t="s">
        <v>22</v>
      </c>
      <c r="D233" s="124">
        <v>1000</v>
      </c>
      <c r="E233" s="124">
        <v>0</v>
      </c>
      <c r="F233" s="124">
        <v>1000</v>
      </c>
      <c r="G233" s="125" t="s">
        <v>38</v>
      </c>
      <c r="H233" s="125">
        <v>174</v>
      </c>
      <c r="I233" s="129">
        <v>43925</v>
      </c>
      <c r="J233" s="125"/>
      <c r="K233" s="358"/>
      <c r="L233" s="585"/>
      <c r="M233" s="357" t="s">
        <v>22</v>
      </c>
      <c r="N233" s="124">
        <v>1000</v>
      </c>
      <c r="O233" s="124">
        <v>0</v>
      </c>
      <c r="P233" s="124">
        <v>0</v>
      </c>
      <c r="Q233" s="125" t="s">
        <v>38</v>
      </c>
      <c r="R233" s="125" t="s">
        <v>38</v>
      </c>
      <c r="S233" s="129" t="s">
        <v>38</v>
      </c>
      <c r="T233" s="125"/>
      <c r="U233" s="358"/>
      <c r="V233" s="585"/>
      <c r="W233" s="357" t="s">
        <v>22</v>
      </c>
      <c r="X233" s="124">
        <v>1000</v>
      </c>
      <c r="Y233" s="124">
        <v>0</v>
      </c>
      <c r="Z233" s="124">
        <v>0</v>
      </c>
      <c r="AA233" s="125" t="s">
        <v>38</v>
      </c>
      <c r="AB233" s="125" t="s">
        <v>38</v>
      </c>
      <c r="AC233" s="129" t="s">
        <v>38</v>
      </c>
      <c r="AD233" s="629"/>
      <c r="AE233" s="585"/>
      <c r="AF233" s="357" t="s">
        <v>22</v>
      </c>
      <c r="AG233" s="124">
        <v>1000</v>
      </c>
      <c r="AH233" s="124"/>
      <c r="AI233" s="124">
        <v>3000</v>
      </c>
      <c r="AJ233" s="125" t="s">
        <v>47</v>
      </c>
      <c r="AK233" s="125">
        <v>3685</v>
      </c>
      <c r="AL233" s="129">
        <v>45042</v>
      </c>
      <c r="AM233" s="735"/>
      <c r="AN233" s="336"/>
      <c r="AO233" s="335"/>
    </row>
    <row r="234" spans="1:41" x14ac:dyDescent="0.25">
      <c r="A234" s="369"/>
      <c r="B234" s="877"/>
      <c r="C234" s="357" t="s">
        <v>23</v>
      </c>
      <c r="D234" s="124">
        <v>1000</v>
      </c>
      <c r="E234" s="124">
        <v>0</v>
      </c>
      <c r="F234" s="124">
        <v>1000</v>
      </c>
      <c r="G234" s="125" t="s">
        <v>38</v>
      </c>
      <c r="H234" s="125">
        <v>215</v>
      </c>
      <c r="I234" s="129">
        <v>43956</v>
      </c>
      <c r="J234" s="125"/>
      <c r="K234" s="358"/>
      <c r="L234" s="585"/>
      <c r="M234" s="357" t="s">
        <v>23</v>
      </c>
      <c r="N234" s="124">
        <v>1000</v>
      </c>
      <c r="O234" s="124">
        <v>0</v>
      </c>
      <c r="P234" s="124">
        <v>0</v>
      </c>
      <c r="Q234" s="125" t="s">
        <v>38</v>
      </c>
      <c r="R234" s="125" t="s">
        <v>38</v>
      </c>
      <c r="S234" s="129" t="s">
        <v>38</v>
      </c>
      <c r="T234" s="125"/>
      <c r="U234" s="358"/>
      <c r="V234" s="585"/>
      <c r="W234" s="357" t="s">
        <v>23</v>
      </c>
      <c r="X234" s="124">
        <v>1000</v>
      </c>
      <c r="Y234" s="124">
        <v>0</v>
      </c>
      <c r="Z234" s="124">
        <v>0</v>
      </c>
      <c r="AA234" s="125" t="s">
        <v>38</v>
      </c>
      <c r="AB234" s="125" t="s">
        <v>38</v>
      </c>
      <c r="AC234" s="129" t="s">
        <v>38</v>
      </c>
      <c r="AD234" s="629"/>
      <c r="AE234" s="585"/>
      <c r="AF234" s="357" t="s">
        <v>23</v>
      </c>
      <c r="AG234" s="124">
        <v>1000</v>
      </c>
      <c r="AH234" s="124"/>
      <c r="AI234" s="124"/>
      <c r="AJ234" s="125"/>
      <c r="AK234" s="125"/>
      <c r="AL234" s="129"/>
      <c r="AM234" s="735"/>
      <c r="AN234" s="336"/>
      <c r="AO234" s="335"/>
    </row>
    <row r="235" spans="1:41" x14ac:dyDescent="0.25">
      <c r="A235" s="369"/>
      <c r="B235" s="877"/>
      <c r="C235" s="357" t="s">
        <v>24</v>
      </c>
      <c r="D235" s="124">
        <v>1000</v>
      </c>
      <c r="E235" s="124">
        <v>0</v>
      </c>
      <c r="F235" s="124">
        <v>1000</v>
      </c>
      <c r="G235" s="125" t="s">
        <v>38</v>
      </c>
      <c r="H235" s="125">
        <v>257</v>
      </c>
      <c r="I235" s="129">
        <v>43983</v>
      </c>
      <c r="J235" s="125"/>
      <c r="K235" s="358"/>
      <c r="L235" s="585"/>
      <c r="M235" s="357" t="s">
        <v>24</v>
      </c>
      <c r="N235" s="124">
        <v>1000</v>
      </c>
      <c r="O235" s="124">
        <v>0</v>
      </c>
      <c r="P235" s="124">
        <v>0</v>
      </c>
      <c r="Q235" s="125" t="s">
        <v>38</v>
      </c>
      <c r="R235" s="125" t="s">
        <v>38</v>
      </c>
      <c r="S235" s="129" t="s">
        <v>38</v>
      </c>
      <c r="T235" s="125"/>
      <c r="U235" s="358"/>
      <c r="V235" s="585"/>
      <c r="W235" s="357" t="s">
        <v>24</v>
      </c>
      <c r="X235" s="124">
        <v>1000</v>
      </c>
      <c r="Y235" s="124">
        <v>0</v>
      </c>
      <c r="Z235" s="124">
        <v>0</v>
      </c>
      <c r="AA235" s="125" t="s">
        <v>38</v>
      </c>
      <c r="AB235" s="125" t="s">
        <v>38</v>
      </c>
      <c r="AC235" s="129" t="s">
        <v>38</v>
      </c>
      <c r="AD235" s="629"/>
      <c r="AE235" s="585"/>
      <c r="AF235" s="357" t="s">
        <v>24</v>
      </c>
      <c r="AG235" s="124">
        <v>1000</v>
      </c>
      <c r="AH235" s="124"/>
      <c r="AI235" s="124"/>
      <c r="AJ235" s="125"/>
      <c r="AK235" s="125"/>
      <c r="AL235" s="129"/>
      <c r="AM235" s="735"/>
      <c r="AN235" s="336"/>
      <c r="AO235" s="335"/>
    </row>
    <row r="236" spans="1:41" x14ac:dyDescent="0.25">
      <c r="A236" s="369"/>
      <c r="B236" s="877"/>
      <c r="C236" s="357" t="s">
        <v>25</v>
      </c>
      <c r="D236" s="124">
        <v>1000</v>
      </c>
      <c r="E236" s="124">
        <v>0</v>
      </c>
      <c r="F236" s="124">
        <v>1000</v>
      </c>
      <c r="G236" s="125" t="s">
        <v>38</v>
      </c>
      <c r="H236" s="125">
        <v>341</v>
      </c>
      <c r="I236" s="129">
        <v>44018</v>
      </c>
      <c r="J236" s="125"/>
      <c r="K236" s="358"/>
      <c r="L236" s="585"/>
      <c r="M236" s="357" t="s">
        <v>25</v>
      </c>
      <c r="N236" s="124">
        <v>1000</v>
      </c>
      <c r="O236" s="124">
        <v>0</v>
      </c>
      <c r="P236" s="124">
        <v>0</v>
      </c>
      <c r="Q236" s="125" t="s">
        <v>38</v>
      </c>
      <c r="R236" s="125" t="s">
        <v>38</v>
      </c>
      <c r="S236" s="129" t="s">
        <v>38</v>
      </c>
      <c r="T236" s="125"/>
      <c r="U236" s="358"/>
      <c r="V236" s="585"/>
      <c r="W236" s="357" t="s">
        <v>25</v>
      </c>
      <c r="X236" s="124">
        <v>1000</v>
      </c>
      <c r="Y236" s="124">
        <v>0</v>
      </c>
      <c r="Z236" s="124">
        <v>3000</v>
      </c>
      <c r="AA236" s="125" t="s">
        <v>47</v>
      </c>
      <c r="AB236" s="125">
        <v>2539</v>
      </c>
      <c r="AC236" s="129">
        <v>44758</v>
      </c>
      <c r="AD236" s="629"/>
      <c r="AE236" s="585"/>
      <c r="AF236" s="357" t="s">
        <v>25</v>
      </c>
      <c r="AG236" s="124">
        <v>1000</v>
      </c>
      <c r="AH236" s="124"/>
      <c r="AI236" s="124">
        <v>6000</v>
      </c>
      <c r="AJ236" s="125" t="s">
        <v>47</v>
      </c>
      <c r="AK236" s="125">
        <v>4017</v>
      </c>
      <c r="AL236" s="129">
        <v>45135</v>
      </c>
      <c r="AM236" s="735"/>
      <c r="AN236" s="336"/>
      <c r="AO236" s="335"/>
    </row>
    <row r="237" spans="1:41" x14ac:dyDescent="0.25">
      <c r="A237" s="369"/>
      <c r="B237" s="877"/>
      <c r="C237" s="357" t="s">
        <v>26</v>
      </c>
      <c r="D237" s="124">
        <v>1000</v>
      </c>
      <c r="E237" s="124">
        <v>0</v>
      </c>
      <c r="F237" s="124">
        <v>2000</v>
      </c>
      <c r="G237" s="125" t="s">
        <v>38</v>
      </c>
      <c r="H237" s="125">
        <v>418</v>
      </c>
      <c r="I237" s="129">
        <v>44062</v>
      </c>
      <c r="J237" s="125"/>
      <c r="K237" s="358"/>
      <c r="L237" s="585"/>
      <c r="M237" s="357" t="s">
        <v>26</v>
      </c>
      <c r="N237" s="124">
        <v>1000</v>
      </c>
      <c r="O237" s="124">
        <v>0</v>
      </c>
      <c r="P237" s="124">
        <v>0</v>
      </c>
      <c r="Q237" s="125" t="s">
        <v>38</v>
      </c>
      <c r="R237" s="125" t="s">
        <v>38</v>
      </c>
      <c r="S237" s="129" t="s">
        <v>38</v>
      </c>
      <c r="T237" s="125"/>
      <c r="U237" s="358"/>
      <c r="V237" s="585"/>
      <c r="W237" s="357" t="s">
        <v>26</v>
      </c>
      <c r="X237" s="124">
        <v>1000</v>
      </c>
      <c r="Y237" s="124">
        <v>0</v>
      </c>
      <c r="Z237" s="124">
        <v>0</v>
      </c>
      <c r="AA237" s="125" t="s">
        <v>38</v>
      </c>
      <c r="AB237" s="125" t="s">
        <v>38</v>
      </c>
      <c r="AC237" s="129" t="s">
        <v>38</v>
      </c>
      <c r="AD237" s="629"/>
      <c r="AE237" s="585"/>
      <c r="AF237" s="357" t="s">
        <v>26</v>
      </c>
      <c r="AG237" s="124">
        <v>1000</v>
      </c>
      <c r="AH237" s="124"/>
      <c r="AI237" s="124"/>
      <c r="AJ237" s="125"/>
      <c r="AK237" s="125"/>
      <c r="AL237" s="129"/>
      <c r="AM237" s="735"/>
      <c r="AN237" s="336"/>
      <c r="AO237" s="335"/>
    </row>
    <row r="238" spans="1:41" x14ac:dyDescent="0.25">
      <c r="A238" s="369"/>
      <c r="B238" s="877"/>
      <c r="C238" s="357" t="s">
        <v>27</v>
      </c>
      <c r="D238" s="124">
        <v>1000</v>
      </c>
      <c r="E238" s="124">
        <v>0</v>
      </c>
      <c r="F238" s="124">
        <v>0</v>
      </c>
      <c r="G238" s="125" t="s">
        <v>38</v>
      </c>
      <c r="H238" s="125" t="s">
        <v>38</v>
      </c>
      <c r="I238" s="129" t="s">
        <v>38</v>
      </c>
      <c r="J238" s="125"/>
      <c r="K238" s="358"/>
      <c r="L238" s="585"/>
      <c r="M238" s="357" t="s">
        <v>27</v>
      </c>
      <c r="N238" s="124">
        <v>1000</v>
      </c>
      <c r="O238" s="124">
        <v>0</v>
      </c>
      <c r="P238" s="124">
        <v>0</v>
      </c>
      <c r="Q238" s="125" t="s">
        <v>38</v>
      </c>
      <c r="R238" s="125" t="s">
        <v>38</v>
      </c>
      <c r="S238" s="129" t="s">
        <v>38</v>
      </c>
      <c r="T238" s="125"/>
      <c r="U238" s="358"/>
      <c r="V238" s="585"/>
      <c r="W238" s="357" t="s">
        <v>27</v>
      </c>
      <c r="X238" s="124">
        <v>1000</v>
      </c>
      <c r="Y238" s="124">
        <v>0</v>
      </c>
      <c r="Z238" s="124">
        <v>0</v>
      </c>
      <c r="AA238" s="125" t="s">
        <v>38</v>
      </c>
      <c r="AB238" s="125" t="s">
        <v>38</v>
      </c>
      <c r="AC238" s="129" t="s">
        <v>38</v>
      </c>
      <c r="AD238" s="629"/>
      <c r="AE238" s="585"/>
      <c r="AF238" s="357" t="s">
        <v>27</v>
      </c>
      <c r="AG238" s="124">
        <v>1000</v>
      </c>
      <c r="AH238" s="124"/>
      <c r="AI238" s="124"/>
      <c r="AJ238" s="125"/>
      <c r="AK238" s="125"/>
      <c r="AL238" s="129"/>
      <c r="AM238" s="735"/>
      <c r="AN238" s="336"/>
      <c r="AO238" s="335"/>
    </row>
    <row r="239" spans="1:41" x14ac:dyDescent="0.25">
      <c r="A239" s="369"/>
      <c r="B239" s="877"/>
      <c r="C239" s="357" t="s">
        <v>28</v>
      </c>
      <c r="D239" s="124">
        <v>1000</v>
      </c>
      <c r="E239" s="124">
        <v>0</v>
      </c>
      <c r="F239" s="124">
        <v>3000</v>
      </c>
      <c r="G239" s="125" t="s">
        <v>38</v>
      </c>
      <c r="H239" s="125">
        <v>516</v>
      </c>
      <c r="I239" s="129">
        <v>44108</v>
      </c>
      <c r="J239" s="125"/>
      <c r="K239" s="358"/>
      <c r="L239" s="585"/>
      <c r="M239" s="357" t="s">
        <v>28</v>
      </c>
      <c r="N239" s="124">
        <v>1000</v>
      </c>
      <c r="O239" s="124">
        <v>0</v>
      </c>
      <c r="P239" s="124">
        <v>0</v>
      </c>
      <c r="Q239" s="125" t="s">
        <v>38</v>
      </c>
      <c r="R239" s="125" t="s">
        <v>38</v>
      </c>
      <c r="S239" s="129" t="s">
        <v>38</v>
      </c>
      <c r="T239" s="125"/>
      <c r="U239" s="358"/>
      <c r="V239" s="585"/>
      <c r="W239" s="357" t="s">
        <v>28</v>
      </c>
      <c r="X239" s="124">
        <v>1000</v>
      </c>
      <c r="Y239" s="124">
        <v>0</v>
      </c>
      <c r="Z239" s="124">
        <v>3010</v>
      </c>
      <c r="AA239" s="125" t="s">
        <v>47</v>
      </c>
      <c r="AB239" s="125">
        <v>2947</v>
      </c>
      <c r="AC239" s="129">
        <v>44848</v>
      </c>
      <c r="AD239" s="629"/>
      <c r="AE239" s="585"/>
      <c r="AF239" s="357" t="s">
        <v>28</v>
      </c>
      <c r="AG239" s="124">
        <v>1000</v>
      </c>
      <c r="AH239" s="124"/>
      <c r="AI239" s="124"/>
      <c r="AJ239" s="125"/>
      <c r="AK239" s="125"/>
      <c r="AL239" s="129"/>
      <c r="AM239" s="735"/>
      <c r="AN239" s="336"/>
      <c r="AO239" s="335"/>
    </row>
    <row r="240" spans="1:41" x14ac:dyDescent="0.25">
      <c r="A240" s="369"/>
      <c r="B240" s="877"/>
      <c r="C240" s="357" t="s">
        <v>29</v>
      </c>
      <c r="D240" s="124">
        <v>1000</v>
      </c>
      <c r="E240" s="124">
        <v>0</v>
      </c>
      <c r="F240" s="124">
        <v>0</v>
      </c>
      <c r="G240" s="125" t="s">
        <v>38</v>
      </c>
      <c r="H240" s="125" t="s">
        <v>38</v>
      </c>
      <c r="I240" s="129" t="s">
        <v>38</v>
      </c>
      <c r="J240" s="125"/>
      <c r="K240" s="358"/>
      <c r="L240" s="585"/>
      <c r="M240" s="357" t="s">
        <v>29</v>
      </c>
      <c r="N240" s="124">
        <v>1000</v>
      </c>
      <c r="O240" s="124">
        <v>0</v>
      </c>
      <c r="P240" s="124">
        <v>0</v>
      </c>
      <c r="Q240" s="125" t="s">
        <v>38</v>
      </c>
      <c r="R240" s="125" t="s">
        <v>38</v>
      </c>
      <c r="S240" s="129" t="s">
        <v>38</v>
      </c>
      <c r="T240" s="125"/>
      <c r="U240" s="358"/>
      <c r="V240" s="585"/>
      <c r="W240" s="357" t="s">
        <v>29</v>
      </c>
      <c r="X240" s="124">
        <v>1000</v>
      </c>
      <c r="Y240" s="124">
        <v>0</v>
      </c>
      <c r="Z240" s="124">
        <v>0</v>
      </c>
      <c r="AA240" s="125" t="s">
        <v>38</v>
      </c>
      <c r="AB240" s="125" t="s">
        <v>38</v>
      </c>
      <c r="AC240" s="129" t="s">
        <v>38</v>
      </c>
      <c r="AD240" s="629"/>
      <c r="AE240" s="585"/>
      <c r="AF240" s="357" t="s">
        <v>29</v>
      </c>
      <c r="AG240" s="124">
        <v>1000</v>
      </c>
      <c r="AH240" s="124"/>
      <c r="AI240" s="124"/>
      <c r="AJ240" s="125"/>
      <c r="AK240" s="125"/>
      <c r="AL240" s="129"/>
      <c r="AM240" s="735"/>
      <c r="AN240" s="336"/>
      <c r="AO240" s="335"/>
    </row>
    <row r="241" spans="1:41" x14ac:dyDescent="0.25">
      <c r="A241" s="369"/>
      <c r="B241" s="877"/>
      <c r="C241" s="360" t="s">
        <v>30</v>
      </c>
      <c r="D241" s="278">
        <v>1000</v>
      </c>
      <c r="E241" s="124">
        <v>0</v>
      </c>
      <c r="F241" s="124">
        <v>0</v>
      </c>
      <c r="G241" s="125" t="s">
        <v>38</v>
      </c>
      <c r="H241" s="125" t="s">
        <v>38</v>
      </c>
      <c r="I241" s="129" t="s">
        <v>38</v>
      </c>
      <c r="J241" s="361"/>
      <c r="K241" s="362"/>
      <c r="L241" s="586"/>
      <c r="M241" s="360" t="s">
        <v>30</v>
      </c>
      <c r="N241" s="417">
        <v>500</v>
      </c>
      <c r="O241" s="124">
        <v>0</v>
      </c>
      <c r="P241" s="124">
        <v>0</v>
      </c>
      <c r="Q241" s="125" t="s">
        <v>38</v>
      </c>
      <c r="R241" s="125" t="s">
        <v>38</v>
      </c>
      <c r="S241" s="129" t="s">
        <v>38</v>
      </c>
      <c r="T241" s="125"/>
      <c r="U241" s="358"/>
      <c r="V241" s="586"/>
      <c r="W241" s="360" t="s">
        <v>30</v>
      </c>
      <c r="X241" s="124">
        <v>1000</v>
      </c>
      <c r="Y241" s="124">
        <v>0</v>
      </c>
      <c r="Z241" s="124">
        <v>0</v>
      </c>
      <c r="AA241" s="125" t="s">
        <v>38</v>
      </c>
      <c r="AB241" s="125" t="s">
        <v>38</v>
      </c>
      <c r="AC241" s="129" t="s">
        <v>38</v>
      </c>
      <c r="AD241" s="629"/>
      <c r="AE241" s="586"/>
      <c r="AF241" s="360" t="s">
        <v>30</v>
      </c>
      <c r="AG241" s="124">
        <v>1000</v>
      </c>
      <c r="AH241" s="124"/>
      <c r="AI241" s="124"/>
      <c r="AJ241" s="125"/>
      <c r="AK241" s="125"/>
      <c r="AL241" s="129"/>
      <c r="AM241" s="735"/>
      <c r="AN241" s="338"/>
      <c r="AO241" s="339"/>
    </row>
    <row r="242" spans="1:41" ht="21.75" thickBot="1" x14ac:dyDescent="0.3">
      <c r="A242" s="370"/>
      <c r="B242" s="878"/>
      <c r="C242" s="364"/>
      <c r="D242" s="365">
        <f>SUM(D230:D241)</f>
        <v>12000</v>
      </c>
      <c r="E242" s="365">
        <f>SUM(E230:E241)</f>
        <v>10</v>
      </c>
      <c r="F242" s="365">
        <f>SUM(F230:F241)</f>
        <v>12000</v>
      </c>
      <c r="G242" s="340"/>
      <c r="H242" s="340"/>
      <c r="I242" s="366"/>
      <c r="J242" s="340"/>
      <c r="K242" s="367"/>
      <c r="L242" s="612"/>
      <c r="M242" s="364"/>
      <c r="N242" s="365">
        <f>SUM(N229:N241)</f>
        <v>23500</v>
      </c>
      <c r="O242" s="365">
        <f>SUM(O229:O241)</f>
        <v>10</v>
      </c>
      <c r="P242" s="365">
        <f>SUM(P229:P241)</f>
        <v>23500</v>
      </c>
      <c r="Q242" s="340"/>
      <c r="R242" s="340"/>
      <c r="S242" s="340"/>
      <c r="T242" s="340"/>
      <c r="U242" s="367"/>
      <c r="V242" s="612"/>
      <c r="W242" s="364"/>
      <c r="X242" s="365">
        <f>SUM(X229:X241)</f>
        <v>35500</v>
      </c>
      <c r="Y242" s="365">
        <f>SUM(Y229:Y241)</f>
        <v>10</v>
      </c>
      <c r="Z242" s="365">
        <f>SUM(Z229:Z241)</f>
        <v>35510</v>
      </c>
      <c r="AA242" s="340"/>
      <c r="AB242" s="340"/>
      <c r="AC242" s="340"/>
      <c r="AD242" s="340"/>
      <c r="AE242" s="612"/>
      <c r="AF242" s="364"/>
      <c r="AG242" s="365">
        <f>SUM(AG229:AG241)</f>
        <v>47500</v>
      </c>
      <c r="AH242" s="365">
        <f>SUM(AH229:AH241)</f>
        <v>10</v>
      </c>
      <c r="AI242" s="365">
        <f>SUM(AI229:AI241)</f>
        <v>47510</v>
      </c>
      <c r="AJ242" s="340"/>
      <c r="AK242" s="340"/>
      <c r="AL242" s="340"/>
      <c r="AM242" s="741"/>
      <c r="AN242" s="365"/>
      <c r="AO242" s="340"/>
    </row>
  </sheetData>
  <sheetProtection algorithmName="SHA-512" hashValue="RhIHNnQEE3Xa2Xb72BEGfBj6+xjAvI3JvmHxSPfGBSj4F7oYYluaIzM/juvc+2ovEU8SRM4yz7FTTCcGNNoVfA==" saltValue="ipu7QLZH3ejZPg7zMxE+9w==" spinCount="100000" sheet="1" objects="1" scenarios="1" selectLockedCells="1" selectUnlockedCells="1"/>
  <mergeCells count="16">
    <mergeCell ref="B80:B91"/>
    <mergeCell ref="B5:B16"/>
    <mergeCell ref="B20:B31"/>
    <mergeCell ref="B35:B46"/>
    <mergeCell ref="B65:B76"/>
    <mergeCell ref="B50:B61"/>
    <mergeCell ref="B185:B197"/>
    <mergeCell ref="B201:B212"/>
    <mergeCell ref="B216:B227"/>
    <mergeCell ref="B231:B242"/>
    <mergeCell ref="B95:B106"/>
    <mergeCell ref="B110:B121"/>
    <mergeCell ref="B125:B136"/>
    <mergeCell ref="B140:B151"/>
    <mergeCell ref="B155:B166"/>
    <mergeCell ref="B170:B181"/>
  </mergeCells>
  <pageMargins left="0.19685039370078741" right="0" top="0.11811023622047245" bottom="0.11811023622047245" header="0" footer="0"/>
  <pageSetup paperSize="9" scale="29" orientation="landscape" r:id="rId1"/>
  <rowBreaks count="3" manualBreakCount="3">
    <brk id="61" max="41" man="1"/>
    <brk id="121" max="41" man="1"/>
    <brk id="181" max="4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242"/>
  <sheetViews>
    <sheetView view="pageBreakPreview" zoomScale="60" zoomScaleNormal="70" workbookViewId="0">
      <pane ySplit="1" topLeftCell="A27" activePane="bottomLeft" state="frozen"/>
      <selection pane="bottomLeft" activeCell="D41" sqref="D41"/>
    </sheetView>
  </sheetViews>
  <sheetFormatPr defaultRowHeight="18.75" x14ac:dyDescent="0.25"/>
  <cols>
    <col min="1" max="1" width="9.42578125" style="236" bestFit="1" customWidth="1"/>
    <col min="2" max="2" width="7" style="1" bestFit="1" customWidth="1"/>
    <col min="3" max="3" width="45.5703125" style="1" customWidth="1"/>
    <col min="4" max="4" width="32.5703125" style="1" bestFit="1" customWidth="1"/>
    <col min="5" max="5" width="41.85546875" style="1" customWidth="1"/>
    <col min="6" max="6" width="23.5703125" style="63" bestFit="1" customWidth="1"/>
    <col min="7" max="16384" width="9.140625" style="1"/>
  </cols>
  <sheetData>
    <row r="1" spans="1:6" ht="33.75" thickBot="1" x14ac:dyDescent="0.3">
      <c r="A1" s="240" t="s">
        <v>797</v>
      </c>
      <c r="B1" s="240" t="s">
        <v>794</v>
      </c>
      <c r="C1" s="241" t="s">
        <v>798</v>
      </c>
      <c r="D1" s="241" t="s">
        <v>334</v>
      </c>
      <c r="E1" s="241" t="s">
        <v>335</v>
      </c>
      <c r="F1" s="242" t="s">
        <v>795</v>
      </c>
    </row>
    <row r="2" spans="1:6" ht="18" x14ac:dyDescent="0.25">
      <c r="A2" s="243" t="s">
        <v>778</v>
      </c>
      <c r="B2" s="254">
        <v>113</v>
      </c>
      <c r="C2" s="254" t="s">
        <v>303</v>
      </c>
      <c r="D2" s="254">
        <v>9402825170</v>
      </c>
      <c r="E2" s="254" t="s">
        <v>305</v>
      </c>
      <c r="F2" s="255"/>
    </row>
    <row r="3" spans="1:6" ht="18" x14ac:dyDescent="0.25">
      <c r="A3" s="243"/>
      <c r="B3" s="247">
        <v>114</v>
      </c>
      <c r="C3" s="247" t="s">
        <v>304</v>
      </c>
      <c r="D3" s="247">
        <v>9437801498</v>
      </c>
      <c r="E3" s="248" t="s">
        <v>306</v>
      </c>
      <c r="F3" s="251"/>
    </row>
    <row r="4" spans="1:6" ht="18" x14ac:dyDescent="0.25">
      <c r="A4" s="243"/>
      <c r="B4" s="247">
        <v>115</v>
      </c>
      <c r="C4" s="247" t="s">
        <v>307</v>
      </c>
      <c r="D4" s="247">
        <v>9891217428</v>
      </c>
      <c r="E4" s="248" t="s">
        <v>308</v>
      </c>
      <c r="F4" s="251"/>
    </row>
    <row r="5" spans="1:6" ht="18" x14ac:dyDescent="0.25">
      <c r="A5" s="243"/>
      <c r="B5" s="247">
        <v>116</v>
      </c>
      <c r="C5" s="247" t="s">
        <v>309</v>
      </c>
      <c r="D5" s="247">
        <v>9861900345</v>
      </c>
      <c r="E5" s="247" t="s">
        <v>310</v>
      </c>
      <c r="F5" s="252"/>
    </row>
    <row r="6" spans="1:6" ht="18" x14ac:dyDescent="0.25">
      <c r="A6" s="243"/>
      <c r="B6" s="247">
        <v>117</v>
      </c>
      <c r="C6" s="247" t="s">
        <v>311</v>
      </c>
      <c r="D6" s="247">
        <v>9861076626</v>
      </c>
      <c r="E6" s="248" t="s">
        <v>312</v>
      </c>
      <c r="F6" s="251"/>
    </row>
    <row r="7" spans="1:6" ht="18" x14ac:dyDescent="0.25">
      <c r="A7" s="243"/>
      <c r="B7" s="247">
        <v>118</v>
      </c>
      <c r="C7" s="247" t="s">
        <v>313</v>
      </c>
      <c r="D7" s="247">
        <v>9437438136</v>
      </c>
      <c r="E7" s="248" t="s">
        <v>314</v>
      </c>
      <c r="F7" s="251"/>
    </row>
    <row r="8" spans="1:6" ht="18" x14ac:dyDescent="0.25">
      <c r="A8" s="243"/>
      <c r="B8" s="247">
        <v>119</v>
      </c>
      <c r="C8" s="247" t="s">
        <v>315</v>
      </c>
      <c r="D8" s="247">
        <v>8527359868</v>
      </c>
      <c r="E8" s="248" t="s">
        <v>316</v>
      </c>
      <c r="F8" s="251"/>
    </row>
    <row r="9" spans="1:6" ht="18" x14ac:dyDescent="0.25">
      <c r="A9" s="243"/>
      <c r="B9" s="247">
        <v>120</v>
      </c>
      <c r="C9" s="247" t="s">
        <v>317</v>
      </c>
      <c r="D9" s="247">
        <v>9911391710</v>
      </c>
      <c r="E9" s="247" t="s">
        <v>318</v>
      </c>
      <c r="F9" s="252"/>
    </row>
    <row r="10" spans="1:6" ht="18" x14ac:dyDescent="0.25">
      <c r="A10" s="243"/>
      <c r="B10" s="247">
        <v>121</v>
      </c>
      <c r="C10" s="247" t="s">
        <v>319</v>
      </c>
      <c r="D10" s="247">
        <v>9441281681</v>
      </c>
      <c r="E10" s="247" t="s">
        <v>320</v>
      </c>
      <c r="F10" s="252"/>
    </row>
    <row r="11" spans="1:6" ht="18" x14ac:dyDescent="0.25">
      <c r="A11" s="243"/>
      <c r="B11" s="247">
        <v>122</v>
      </c>
      <c r="C11" s="247" t="s">
        <v>321</v>
      </c>
      <c r="D11" s="247">
        <v>9810800185</v>
      </c>
      <c r="E11" s="248" t="s">
        <v>322</v>
      </c>
      <c r="F11" s="251"/>
    </row>
    <row r="12" spans="1:6" ht="18" x14ac:dyDescent="0.25">
      <c r="A12" s="243"/>
      <c r="B12" s="247">
        <v>123</v>
      </c>
      <c r="C12" s="247" t="s">
        <v>323</v>
      </c>
      <c r="D12" s="247">
        <v>9810500529</v>
      </c>
      <c r="E12" s="248" t="s">
        <v>324</v>
      </c>
      <c r="F12" s="251"/>
    </row>
    <row r="13" spans="1:6" ht="18" x14ac:dyDescent="0.25">
      <c r="A13" s="243"/>
      <c r="B13" s="247">
        <v>124</v>
      </c>
      <c r="C13" s="247" t="s">
        <v>325</v>
      </c>
      <c r="D13" s="247">
        <v>9937567211</v>
      </c>
      <c r="E13" s="247"/>
      <c r="F13" s="252"/>
    </row>
    <row r="14" spans="1:6" ht="18" x14ac:dyDescent="0.25">
      <c r="A14" s="243"/>
      <c r="B14" s="247">
        <v>125</v>
      </c>
      <c r="C14" s="247" t="s">
        <v>326</v>
      </c>
      <c r="D14" s="247">
        <v>9868160947</v>
      </c>
      <c r="E14" s="248" t="s">
        <v>327</v>
      </c>
      <c r="F14" s="251"/>
    </row>
    <row r="15" spans="1:6" ht="18" x14ac:dyDescent="0.25">
      <c r="A15" s="243"/>
      <c r="B15" s="247">
        <v>126</v>
      </c>
      <c r="C15" s="247" t="s">
        <v>328</v>
      </c>
      <c r="D15" s="247">
        <v>8895528214</v>
      </c>
      <c r="E15" s="248" t="s">
        <v>329</v>
      </c>
      <c r="F15" s="251"/>
    </row>
    <row r="16" spans="1:6" ht="18" x14ac:dyDescent="0.25">
      <c r="A16" s="243"/>
      <c r="B16" s="247">
        <v>127</v>
      </c>
      <c r="C16" s="247" t="s">
        <v>330</v>
      </c>
      <c r="D16" s="247">
        <v>8608935706</v>
      </c>
      <c r="E16" s="248" t="s">
        <v>331</v>
      </c>
      <c r="F16" s="251"/>
    </row>
    <row r="17" spans="1:6" ht="18" x14ac:dyDescent="0.25">
      <c r="A17" s="244"/>
      <c r="B17" s="247">
        <v>128</v>
      </c>
      <c r="C17" s="247" t="s">
        <v>332</v>
      </c>
      <c r="D17" s="247">
        <v>8895500389</v>
      </c>
      <c r="E17" s="248" t="s">
        <v>333</v>
      </c>
      <c r="F17" s="251"/>
    </row>
    <row r="18" spans="1:6" ht="18" x14ac:dyDescent="0.25">
      <c r="A18" s="245" t="s">
        <v>779</v>
      </c>
      <c r="B18" s="247">
        <v>129</v>
      </c>
      <c r="C18" s="247" t="s">
        <v>336</v>
      </c>
      <c r="D18" s="247">
        <v>9891841111</v>
      </c>
      <c r="E18" s="247" t="s">
        <v>337</v>
      </c>
      <c r="F18" s="252"/>
    </row>
    <row r="19" spans="1:6" ht="18" x14ac:dyDescent="0.25">
      <c r="A19" s="243"/>
      <c r="B19" s="247">
        <v>130</v>
      </c>
      <c r="C19" s="247" t="s">
        <v>338</v>
      </c>
      <c r="D19" s="247">
        <v>7289998147</v>
      </c>
      <c r="E19" s="248" t="s">
        <v>339</v>
      </c>
      <c r="F19" s="251"/>
    </row>
    <row r="20" spans="1:6" ht="18" x14ac:dyDescent="0.25">
      <c r="A20" s="243"/>
      <c r="B20" s="247">
        <v>131</v>
      </c>
      <c r="C20" s="247" t="s">
        <v>340</v>
      </c>
      <c r="D20" s="247">
        <v>8986871616</v>
      </c>
      <c r="E20" s="248" t="s">
        <v>341</v>
      </c>
      <c r="F20" s="251"/>
    </row>
    <row r="21" spans="1:6" ht="18" x14ac:dyDescent="0.25">
      <c r="A21" s="243"/>
      <c r="B21" s="247">
        <v>132</v>
      </c>
      <c r="C21" s="247" t="s">
        <v>342</v>
      </c>
      <c r="D21" s="247">
        <v>9810417725</v>
      </c>
      <c r="E21" s="248" t="s">
        <v>343</v>
      </c>
      <c r="F21" s="251"/>
    </row>
    <row r="22" spans="1:6" ht="18" x14ac:dyDescent="0.25">
      <c r="A22" s="243"/>
      <c r="B22" s="247">
        <v>133</v>
      </c>
      <c r="C22" s="247" t="s">
        <v>344</v>
      </c>
      <c r="D22" s="247" t="s">
        <v>345</v>
      </c>
      <c r="E22" s="247" t="s">
        <v>346</v>
      </c>
      <c r="F22" s="252"/>
    </row>
    <row r="23" spans="1:6" ht="18" x14ac:dyDescent="0.25">
      <c r="A23" s="243"/>
      <c r="B23" s="247">
        <v>134</v>
      </c>
      <c r="C23" s="247" t="s">
        <v>347</v>
      </c>
      <c r="D23" s="247">
        <v>9438729791</v>
      </c>
      <c r="E23" s="247" t="s">
        <v>348</v>
      </c>
      <c r="F23" s="252"/>
    </row>
    <row r="24" spans="1:6" ht="18" x14ac:dyDescent="0.25">
      <c r="A24" s="243"/>
      <c r="B24" s="247">
        <v>135</v>
      </c>
      <c r="C24" s="247" t="s">
        <v>349</v>
      </c>
      <c r="D24" s="247">
        <v>9868347782</v>
      </c>
      <c r="E24" s="248" t="s">
        <v>350</v>
      </c>
      <c r="F24" s="251"/>
    </row>
    <row r="25" spans="1:6" ht="18" x14ac:dyDescent="0.25">
      <c r="A25" s="246"/>
      <c r="B25" s="249">
        <v>136</v>
      </c>
      <c r="C25" s="249" t="s">
        <v>351</v>
      </c>
      <c r="D25" s="249"/>
      <c r="E25" s="249"/>
      <c r="F25" s="253"/>
    </row>
    <row r="26" spans="1:6" ht="18" x14ac:dyDescent="0.25">
      <c r="A26" s="243"/>
      <c r="B26" s="247">
        <v>137</v>
      </c>
      <c r="C26" s="247" t="s">
        <v>352</v>
      </c>
      <c r="D26" s="247">
        <v>9871560055</v>
      </c>
      <c r="E26" s="248" t="s">
        <v>353</v>
      </c>
      <c r="F26" s="251"/>
    </row>
    <row r="27" spans="1:6" ht="18" x14ac:dyDescent="0.25">
      <c r="A27" s="243"/>
      <c r="B27" s="247">
        <v>138</v>
      </c>
      <c r="C27" s="247" t="s">
        <v>354</v>
      </c>
      <c r="D27" s="247">
        <v>8368159099</v>
      </c>
      <c r="E27" s="248" t="s">
        <v>355</v>
      </c>
      <c r="F27" s="251"/>
    </row>
    <row r="28" spans="1:6" ht="18" x14ac:dyDescent="0.25">
      <c r="A28" s="243"/>
      <c r="B28" s="247">
        <v>139</v>
      </c>
      <c r="C28" s="247" t="s">
        <v>356</v>
      </c>
      <c r="D28" s="247">
        <v>9819713588</v>
      </c>
      <c r="E28" s="247" t="s">
        <v>357</v>
      </c>
      <c r="F28" s="252"/>
    </row>
    <row r="29" spans="1:6" ht="18" x14ac:dyDescent="0.25">
      <c r="A29" s="243"/>
      <c r="B29" s="247">
        <v>140</v>
      </c>
      <c r="C29" s="247" t="s">
        <v>358</v>
      </c>
      <c r="D29" s="247">
        <v>8895501914</v>
      </c>
      <c r="E29" s="247" t="s">
        <v>359</v>
      </c>
      <c r="F29" s="252"/>
    </row>
    <row r="30" spans="1:6" ht="18" x14ac:dyDescent="0.25">
      <c r="A30" s="243"/>
      <c r="B30" s="247">
        <v>141</v>
      </c>
      <c r="C30" s="247" t="s">
        <v>360</v>
      </c>
      <c r="D30" s="247">
        <v>9040384910</v>
      </c>
      <c r="E30" s="247" t="s">
        <v>361</v>
      </c>
      <c r="F30" s="252"/>
    </row>
    <row r="31" spans="1:6" ht="18" x14ac:dyDescent="0.25">
      <c r="A31" s="243"/>
      <c r="B31" s="247">
        <v>142</v>
      </c>
      <c r="C31" s="247" t="s">
        <v>362</v>
      </c>
      <c r="D31" s="247" t="s">
        <v>793</v>
      </c>
      <c r="E31" s="248" t="s">
        <v>363</v>
      </c>
      <c r="F31" s="251"/>
    </row>
    <row r="32" spans="1:6" ht="18" x14ac:dyDescent="0.25">
      <c r="A32" s="243"/>
      <c r="B32" s="247">
        <v>143</v>
      </c>
      <c r="C32" s="247" t="s">
        <v>364</v>
      </c>
      <c r="D32" s="247">
        <v>9868031778</v>
      </c>
      <c r="E32" s="248" t="s">
        <v>365</v>
      </c>
      <c r="F32" s="251"/>
    </row>
    <row r="33" spans="1:6" ht="18" x14ac:dyDescent="0.25">
      <c r="A33" s="244"/>
      <c r="B33" s="247">
        <v>144</v>
      </c>
      <c r="C33" s="247" t="s">
        <v>366</v>
      </c>
      <c r="D33" s="247">
        <v>9437240958</v>
      </c>
      <c r="E33" s="248" t="s">
        <v>367</v>
      </c>
      <c r="F33" s="251"/>
    </row>
    <row r="34" spans="1:6" ht="18" x14ac:dyDescent="0.25">
      <c r="A34" s="245" t="s">
        <v>780</v>
      </c>
      <c r="B34" s="247">
        <v>145</v>
      </c>
      <c r="C34" s="247" t="s">
        <v>368</v>
      </c>
      <c r="D34" s="247">
        <v>9871514505</v>
      </c>
      <c r="E34" s="248" t="s">
        <v>369</v>
      </c>
      <c r="F34" s="251"/>
    </row>
    <row r="35" spans="1:6" ht="18" x14ac:dyDescent="0.25">
      <c r="A35" s="243"/>
      <c r="B35" s="247">
        <v>146</v>
      </c>
      <c r="C35" s="247" t="s">
        <v>370</v>
      </c>
      <c r="D35" s="247">
        <v>9891926236</v>
      </c>
      <c r="E35" s="247" t="s">
        <v>371</v>
      </c>
      <c r="F35" s="252"/>
    </row>
    <row r="36" spans="1:6" ht="18" x14ac:dyDescent="0.25">
      <c r="A36" s="243"/>
      <c r="B36" s="247">
        <v>147</v>
      </c>
      <c r="C36" s="247" t="s">
        <v>372</v>
      </c>
      <c r="D36" s="247">
        <v>9727000576</v>
      </c>
      <c r="E36" s="247" t="s">
        <v>373</v>
      </c>
      <c r="F36" s="252"/>
    </row>
    <row r="37" spans="1:6" ht="18" x14ac:dyDescent="0.25">
      <c r="A37" s="243"/>
      <c r="B37" s="247">
        <v>148</v>
      </c>
      <c r="C37" s="247" t="s">
        <v>374</v>
      </c>
      <c r="D37" s="247">
        <v>9437417371</v>
      </c>
      <c r="E37" s="248" t="s">
        <v>375</v>
      </c>
      <c r="F37" s="251"/>
    </row>
    <row r="38" spans="1:6" ht="18" x14ac:dyDescent="0.25">
      <c r="A38" s="243"/>
      <c r="B38" s="247">
        <v>149</v>
      </c>
      <c r="C38" s="247" t="s">
        <v>376</v>
      </c>
      <c r="D38" s="247">
        <v>9439731444</v>
      </c>
      <c r="E38" s="247" t="s">
        <v>377</v>
      </c>
      <c r="F38" s="252"/>
    </row>
    <row r="39" spans="1:6" ht="18" x14ac:dyDescent="0.25">
      <c r="A39" s="243"/>
      <c r="B39" s="247">
        <v>150</v>
      </c>
      <c r="C39" s="247" t="s">
        <v>378</v>
      </c>
      <c r="D39" s="247">
        <v>9871854053</v>
      </c>
      <c r="E39" s="248" t="s">
        <v>379</v>
      </c>
      <c r="F39" s="251"/>
    </row>
    <row r="40" spans="1:6" ht="18" x14ac:dyDescent="0.25">
      <c r="A40" s="243"/>
      <c r="B40" s="247">
        <v>151</v>
      </c>
      <c r="C40" s="247" t="s">
        <v>380</v>
      </c>
      <c r="D40" s="247">
        <v>9438081985</v>
      </c>
      <c r="E40" s="248" t="s">
        <v>381</v>
      </c>
      <c r="F40" s="251"/>
    </row>
    <row r="41" spans="1:6" ht="18" x14ac:dyDescent="0.25">
      <c r="A41" s="243"/>
      <c r="B41" s="247">
        <v>152</v>
      </c>
      <c r="C41" s="247" t="s">
        <v>382</v>
      </c>
      <c r="D41" s="247">
        <v>8332817948</v>
      </c>
      <c r="E41" s="247" t="s">
        <v>383</v>
      </c>
      <c r="F41" s="252"/>
    </row>
    <row r="42" spans="1:6" ht="18" x14ac:dyDescent="0.25">
      <c r="A42" s="243"/>
      <c r="B42" s="247">
        <v>153</v>
      </c>
      <c r="C42" s="247" t="s">
        <v>384</v>
      </c>
      <c r="D42" s="247">
        <v>9871963997</v>
      </c>
      <c r="E42" s="247" t="s">
        <v>385</v>
      </c>
      <c r="F42" s="252"/>
    </row>
    <row r="43" spans="1:6" ht="18" x14ac:dyDescent="0.25">
      <c r="A43" s="243"/>
      <c r="B43" s="247">
        <v>154</v>
      </c>
      <c r="C43" s="247" t="s">
        <v>386</v>
      </c>
      <c r="D43" s="247">
        <v>9441212650</v>
      </c>
      <c r="E43" s="247" t="s">
        <v>387</v>
      </c>
      <c r="F43" s="252"/>
    </row>
    <row r="44" spans="1:6" ht="18" x14ac:dyDescent="0.25">
      <c r="A44" s="243"/>
      <c r="B44" s="247">
        <v>155</v>
      </c>
      <c r="C44" s="247" t="s">
        <v>388</v>
      </c>
      <c r="D44" s="247">
        <v>9999130021</v>
      </c>
      <c r="E44" s="247" t="s">
        <v>389</v>
      </c>
      <c r="F44" s="252"/>
    </row>
    <row r="45" spans="1:6" ht="18" x14ac:dyDescent="0.25">
      <c r="A45" s="243"/>
      <c r="B45" s="247">
        <v>156</v>
      </c>
      <c r="C45" s="247" t="s">
        <v>390</v>
      </c>
      <c r="D45" s="247">
        <v>9718184004</v>
      </c>
      <c r="E45" s="248" t="s">
        <v>391</v>
      </c>
      <c r="F45" s="251"/>
    </row>
    <row r="46" spans="1:6" ht="18" x14ac:dyDescent="0.25">
      <c r="A46" s="243"/>
      <c r="B46" s="247">
        <v>157</v>
      </c>
      <c r="C46" s="247" t="s">
        <v>392</v>
      </c>
      <c r="D46" s="247">
        <v>8895501477</v>
      </c>
      <c r="E46" s="248" t="s">
        <v>393</v>
      </c>
      <c r="F46" s="251"/>
    </row>
    <row r="47" spans="1:6" ht="18" x14ac:dyDescent="0.25">
      <c r="A47" s="243"/>
      <c r="B47" s="247">
        <v>158</v>
      </c>
      <c r="C47" s="247" t="s">
        <v>394</v>
      </c>
      <c r="D47" s="247">
        <v>9811100576</v>
      </c>
      <c r="E47" s="247" t="s">
        <v>395</v>
      </c>
      <c r="F47" s="252"/>
    </row>
    <row r="48" spans="1:6" ht="18" x14ac:dyDescent="0.25">
      <c r="A48" s="243"/>
      <c r="B48" s="247">
        <v>159</v>
      </c>
      <c r="C48" s="247" t="s">
        <v>396</v>
      </c>
      <c r="D48" s="247">
        <v>9438485701</v>
      </c>
      <c r="E48" s="247" t="s">
        <v>397</v>
      </c>
      <c r="F48" s="252"/>
    </row>
    <row r="49" spans="1:6" ht="18" x14ac:dyDescent="0.25">
      <c r="A49" s="244"/>
      <c r="B49" s="247">
        <v>160</v>
      </c>
      <c r="C49" s="247" t="s">
        <v>398</v>
      </c>
      <c r="D49" s="247">
        <v>8895501841</v>
      </c>
      <c r="E49" s="248" t="s">
        <v>399</v>
      </c>
      <c r="F49" s="251"/>
    </row>
    <row r="50" spans="1:6" ht="18" x14ac:dyDescent="0.25">
      <c r="A50" s="245" t="s">
        <v>781</v>
      </c>
      <c r="B50" s="247">
        <v>161</v>
      </c>
      <c r="C50" s="247" t="s">
        <v>400</v>
      </c>
      <c r="D50" s="247">
        <v>9816803123</v>
      </c>
      <c r="E50" s="247" t="s">
        <v>401</v>
      </c>
      <c r="F50" s="252"/>
    </row>
    <row r="51" spans="1:6" ht="18" x14ac:dyDescent="0.25">
      <c r="A51" s="243"/>
      <c r="B51" s="247">
        <v>162</v>
      </c>
      <c r="C51" s="247" t="s">
        <v>402</v>
      </c>
      <c r="D51" s="247">
        <v>9818335986</v>
      </c>
      <c r="E51" s="248" t="s">
        <v>403</v>
      </c>
      <c r="F51" s="251"/>
    </row>
    <row r="52" spans="1:6" ht="18" x14ac:dyDescent="0.25">
      <c r="A52" s="243"/>
      <c r="B52" s="247">
        <v>163</v>
      </c>
      <c r="C52" s="247" t="s">
        <v>404</v>
      </c>
      <c r="D52" s="247">
        <v>8985038027</v>
      </c>
      <c r="E52" s="248" t="s">
        <v>405</v>
      </c>
      <c r="F52" s="251"/>
    </row>
    <row r="53" spans="1:6" ht="18" x14ac:dyDescent="0.25">
      <c r="A53" s="243"/>
      <c r="B53" s="247">
        <v>164</v>
      </c>
      <c r="C53" s="247" t="s">
        <v>406</v>
      </c>
      <c r="D53" s="247">
        <v>9438844772</v>
      </c>
      <c r="E53" s="247" t="s">
        <v>407</v>
      </c>
      <c r="F53" s="252"/>
    </row>
    <row r="54" spans="1:6" ht="18" x14ac:dyDescent="0.25">
      <c r="A54" s="243"/>
      <c r="B54" s="247">
        <v>165</v>
      </c>
      <c r="C54" s="247" t="s">
        <v>408</v>
      </c>
      <c r="D54" s="247">
        <v>8377981208</v>
      </c>
      <c r="E54" s="247" t="s">
        <v>409</v>
      </c>
      <c r="F54" s="252"/>
    </row>
    <row r="55" spans="1:6" ht="18" x14ac:dyDescent="0.25">
      <c r="A55" s="243"/>
      <c r="B55" s="247">
        <v>166</v>
      </c>
      <c r="C55" s="247" t="s">
        <v>410</v>
      </c>
      <c r="D55" s="247">
        <v>8763866402</v>
      </c>
      <c r="E55" s="248" t="s">
        <v>411</v>
      </c>
      <c r="F55" s="251"/>
    </row>
    <row r="56" spans="1:6" ht="18" x14ac:dyDescent="0.25">
      <c r="A56" s="243"/>
      <c r="B56" s="247">
        <v>167</v>
      </c>
      <c r="C56" s="247" t="s">
        <v>412</v>
      </c>
      <c r="D56" s="247">
        <v>9437435550</v>
      </c>
      <c r="E56" s="248" t="s">
        <v>413</v>
      </c>
      <c r="F56" s="251"/>
    </row>
    <row r="57" spans="1:6" ht="18" x14ac:dyDescent="0.25">
      <c r="A57" s="243"/>
      <c r="B57" s="247">
        <v>168</v>
      </c>
      <c r="C57" s="247" t="s">
        <v>414</v>
      </c>
      <c r="D57" s="247">
        <v>8789845953</v>
      </c>
      <c r="E57" s="248" t="s">
        <v>415</v>
      </c>
      <c r="F57" s="251"/>
    </row>
    <row r="58" spans="1:6" ht="18" x14ac:dyDescent="0.25">
      <c r="A58" s="243"/>
      <c r="B58" s="247">
        <v>169</v>
      </c>
      <c r="C58" s="247" t="s">
        <v>416</v>
      </c>
      <c r="D58" s="247">
        <v>9911809516</v>
      </c>
      <c r="E58" s="248" t="s">
        <v>417</v>
      </c>
      <c r="F58" s="251"/>
    </row>
    <row r="59" spans="1:6" ht="18" x14ac:dyDescent="0.25">
      <c r="A59" s="243"/>
      <c r="B59" s="247">
        <v>170</v>
      </c>
      <c r="C59" s="247" t="s">
        <v>418</v>
      </c>
      <c r="D59" s="247">
        <v>7085812875</v>
      </c>
      <c r="E59" s="247" t="s">
        <v>419</v>
      </c>
      <c r="F59" s="252"/>
    </row>
    <row r="60" spans="1:6" ht="18" x14ac:dyDescent="0.25">
      <c r="A60" s="243"/>
      <c r="B60" s="247">
        <v>171</v>
      </c>
      <c r="C60" s="247" t="s">
        <v>420</v>
      </c>
      <c r="D60" s="247">
        <v>9474854239</v>
      </c>
      <c r="E60" s="247" t="s">
        <v>421</v>
      </c>
      <c r="F60" s="252"/>
    </row>
    <row r="61" spans="1:6" ht="18" x14ac:dyDescent="0.25">
      <c r="A61" s="243"/>
      <c r="B61" s="247">
        <v>172</v>
      </c>
      <c r="C61" s="247" t="s">
        <v>422</v>
      </c>
      <c r="D61" s="247">
        <v>9437777771</v>
      </c>
      <c r="E61" s="247" t="s">
        <v>423</v>
      </c>
      <c r="F61" s="252"/>
    </row>
    <row r="62" spans="1:6" ht="18" x14ac:dyDescent="0.25">
      <c r="A62" s="243"/>
      <c r="B62" s="247">
        <v>173</v>
      </c>
      <c r="C62" s="247" t="s">
        <v>424</v>
      </c>
      <c r="D62" s="247">
        <v>9380399698</v>
      </c>
      <c r="E62" s="248" t="s">
        <v>425</v>
      </c>
      <c r="F62" s="251"/>
    </row>
    <row r="63" spans="1:6" ht="18" x14ac:dyDescent="0.25">
      <c r="A63" s="243"/>
      <c r="B63" s="247">
        <v>174</v>
      </c>
      <c r="C63" s="247" t="s">
        <v>426</v>
      </c>
      <c r="D63" s="247">
        <v>9438917122</v>
      </c>
      <c r="E63" s="248" t="s">
        <v>427</v>
      </c>
      <c r="F63" s="251"/>
    </row>
    <row r="64" spans="1:6" ht="18" x14ac:dyDescent="0.25">
      <c r="A64" s="243"/>
      <c r="B64" s="247">
        <v>175</v>
      </c>
      <c r="C64" s="247" t="s">
        <v>428</v>
      </c>
      <c r="D64" s="247">
        <v>9818692351</v>
      </c>
      <c r="E64" s="247" t="s">
        <v>429</v>
      </c>
      <c r="F64" s="252"/>
    </row>
    <row r="65" spans="1:6" ht="18" x14ac:dyDescent="0.25">
      <c r="A65" s="244"/>
      <c r="B65" s="247">
        <v>176</v>
      </c>
      <c r="C65" s="247" t="s">
        <v>430</v>
      </c>
      <c r="D65" s="247">
        <v>9412768123</v>
      </c>
      <c r="E65" s="248" t="s">
        <v>431</v>
      </c>
      <c r="F65" s="251"/>
    </row>
    <row r="66" spans="1:6" ht="18" x14ac:dyDescent="0.25">
      <c r="A66" s="245" t="s">
        <v>782</v>
      </c>
      <c r="B66" s="247">
        <v>177</v>
      </c>
      <c r="C66" s="247" t="s">
        <v>432</v>
      </c>
      <c r="D66" s="247">
        <v>9013406400</v>
      </c>
      <c r="E66" s="248" t="s">
        <v>433</v>
      </c>
      <c r="F66" s="251"/>
    </row>
    <row r="67" spans="1:6" ht="18" x14ac:dyDescent="0.25">
      <c r="A67" s="243"/>
      <c r="B67" s="247">
        <v>178</v>
      </c>
      <c r="C67" s="247" t="s">
        <v>434</v>
      </c>
      <c r="D67" s="247">
        <v>8895503155</v>
      </c>
      <c r="E67" s="248" t="s">
        <v>435</v>
      </c>
      <c r="F67" s="251"/>
    </row>
    <row r="68" spans="1:6" ht="18" x14ac:dyDescent="0.25">
      <c r="A68" s="243"/>
      <c r="B68" s="247">
        <v>179</v>
      </c>
      <c r="C68" s="247" t="s">
        <v>436</v>
      </c>
      <c r="D68" s="247">
        <v>9438058467</v>
      </c>
      <c r="E68" s="248" t="s">
        <v>437</v>
      </c>
      <c r="F68" s="251"/>
    </row>
    <row r="69" spans="1:6" ht="18" x14ac:dyDescent="0.25">
      <c r="A69" s="243"/>
      <c r="B69" s="247">
        <v>180</v>
      </c>
      <c r="C69" s="247" t="s">
        <v>438</v>
      </c>
      <c r="D69" s="247">
        <v>9437424338</v>
      </c>
      <c r="E69" s="248" t="s">
        <v>439</v>
      </c>
      <c r="F69" s="251"/>
    </row>
    <row r="70" spans="1:6" ht="18" x14ac:dyDescent="0.25">
      <c r="A70" s="243"/>
      <c r="B70" s="247">
        <v>181</v>
      </c>
      <c r="C70" s="247" t="s">
        <v>440</v>
      </c>
      <c r="D70" s="247">
        <v>9438214236</v>
      </c>
      <c r="E70" s="248" t="s">
        <v>441</v>
      </c>
      <c r="F70" s="251"/>
    </row>
    <row r="71" spans="1:6" ht="18" x14ac:dyDescent="0.25">
      <c r="A71" s="243"/>
      <c r="B71" s="247">
        <v>182</v>
      </c>
      <c r="C71" s="247" t="s">
        <v>442</v>
      </c>
      <c r="D71" s="247">
        <v>8280269940</v>
      </c>
      <c r="E71" s="248" t="s">
        <v>443</v>
      </c>
      <c r="F71" s="251"/>
    </row>
    <row r="72" spans="1:6" ht="18" x14ac:dyDescent="0.25">
      <c r="A72" s="243"/>
      <c r="B72" s="247">
        <v>183</v>
      </c>
      <c r="C72" s="247" t="s">
        <v>444</v>
      </c>
      <c r="D72" s="247">
        <v>7978571513</v>
      </c>
      <c r="E72" s="247" t="s">
        <v>445</v>
      </c>
      <c r="F72" s="252"/>
    </row>
    <row r="73" spans="1:6" ht="18" x14ac:dyDescent="0.25">
      <c r="A73" s="243"/>
      <c r="B73" s="247">
        <v>184</v>
      </c>
      <c r="C73" s="247" t="s">
        <v>446</v>
      </c>
      <c r="D73" s="247">
        <v>9861256223</v>
      </c>
      <c r="E73" s="247" t="s">
        <v>447</v>
      </c>
      <c r="F73" s="252"/>
    </row>
    <row r="74" spans="1:6" ht="18" x14ac:dyDescent="0.25">
      <c r="A74" s="243"/>
      <c r="B74" s="247">
        <v>185</v>
      </c>
      <c r="C74" s="247" t="s">
        <v>448</v>
      </c>
      <c r="D74" s="247">
        <v>8076554950</v>
      </c>
      <c r="E74" s="248" t="s">
        <v>449</v>
      </c>
      <c r="F74" s="251"/>
    </row>
    <row r="75" spans="1:6" ht="18" x14ac:dyDescent="0.25">
      <c r="A75" s="243"/>
      <c r="B75" s="247">
        <v>186</v>
      </c>
      <c r="C75" s="247" t="s">
        <v>450</v>
      </c>
      <c r="D75" s="247">
        <v>8249847297</v>
      </c>
      <c r="E75" s="247" t="s">
        <v>451</v>
      </c>
      <c r="F75" s="252"/>
    </row>
    <row r="76" spans="1:6" ht="18" x14ac:dyDescent="0.25">
      <c r="A76" s="243"/>
      <c r="B76" s="247">
        <v>187</v>
      </c>
      <c r="C76" s="247" t="s">
        <v>452</v>
      </c>
      <c r="D76" s="247"/>
      <c r="E76" s="248" t="s">
        <v>453</v>
      </c>
      <c r="F76" s="251"/>
    </row>
    <row r="77" spans="1:6" ht="18" x14ac:dyDescent="0.25">
      <c r="A77" s="243"/>
      <c r="B77" s="247">
        <v>188</v>
      </c>
      <c r="C77" s="247" t="s">
        <v>454</v>
      </c>
      <c r="D77" s="247">
        <v>9440096289</v>
      </c>
      <c r="E77" s="247" t="s">
        <v>455</v>
      </c>
      <c r="F77" s="252"/>
    </row>
    <row r="78" spans="1:6" ht="18" x14ac:dyDescent="0.25">
      <c r="A78" s="243"/>
      <c r="B78" s="247">
        <v>189</v>
      </c>
      <c r="C78" s="247" t="s">
        <v>456</v>
      </c>
      <c r="D78" s="247">
        <v>8895502045</v>
      </c>
      <c r="E78" s="248" t="s">
        <v>457</v>
      </c>
      <c r="F78" s="251"/>
    </row>
    <row r="79" spans="1:6" ht="18" x14ac:dyDescent="0.25">
      <c r="A79" s="243"/>
      <c r="B79" s="247">
        <v>190</v>
      </c>
      <c r="C79" s="247" t="s">
        <v>458</v>
      </c>
      <c r="D79" s="247">
        <v>9439264505</v>
      </c>
      <c r="E79" s="248" t="s">
        <v>459</v>
      </c>
      <c r="F79" s="251"/>
    </row>
    <row r="80" spans="1:6" ht="18" x14ac:dyDescent="0.25">
      <c r="A80" s="243"/>
      <c r="B80" s="247">
        <v>191</v>
      </c>
      <c r="C80" s="247" t="s">
        <v>460</v>
      </c>
      <c r="D80" s="247">
        <v>9437135677</v>
      </c>
      <c r="E80" s="248" t="s">
        <v>461</v>
      </c>
      <c r="F80" s="251" t="s">
        <v>796</v>
      </c>
    </row>
    <row r="81" spans="1:6" ht="18" x14ac:dyDescent="0.25">
      <c r="A81" s="244"/>
      <c r="B81" s="247">
        <v>192</v>
      </c>
      <c r="C81" s="247" t="s">
        <v>462</v>
      </c>
      <c r="D81" s="247">
        <v>9438917030</v>
      </c>
      <c r="E81" s="247" t="s">
        <v>463</v>
      </c>
      <c r="F81" s="252"/>
    </row>
    <row r="82" spans="1:6" ht="18" x14ac:dyDescent="0.25">
      <c r="A82" s="245" t="s">
        <v>783</v>
      </c>
      <c r="B82" s="247">
        <v>193</v>
      </c>
      <c r="C82" s="247" t="s">
        <v>464</v>
      </c>
      <c r="D82" s="247">
        <v>9692643550</v>
      </c>
      <c r="E82" s="247" t="s">
        <v>465</v>
      </c>
      <c r="F82" s="252"/>
    </row>
    <row r="83" spans="1:6" ht="18" x14ac:dyDescent="0.25">
      <c r="A83" s="243"/>
      <c r="B83" s="247">
        <v>194</v>
      </c>
      <c r="C83" s="247" t="s">
        <v>466</v>
      </c>
      <c r="D83" s="247">
        <v>9437044185</v>
      </c>
      <c r="E83" s="248" t="s">
        <v>467</v>
      </c>
      <c r="F83" s="251"/>
    </row>
    <row r="84" spans="1:6" ht="18" x14ac:dyDescent="0.25">
      <c r="A84" s="243"/>
      <c r="B84" s="247">
        <v>195</v>
      </c>
      <c r="C84" s="247" t="s">
        <v>468</v>
      </c>
      <c r="D84" s="247">
        <v>9398746028</v>
      </c>
      <c r="E84" s="248" t="s">
        <v>469</v>
      </c>
      <c r="F84" s="251"/>
    </row>
    <row r="85" spans="1:6" ht="18" x14ac:dyDescent="0.25">
      <c r="A85" s="243"/>
      <c r="B85" s="247">
        <v>196</v>
      </c>
      <c r="C85" s="247" t="s">
        <v>470</v>
      </c>
      <c r="D85" s="247">
        <v>9437240254</v>
      </c>
      <c r="E85" s="247"/>
      <c r="F85" s="252"/>
    </row>
    <row r="86" spans="1:6" ht="18" x14ac:dyDescent="0.25">
      <c r="A86" s="243"/>
      <c r="B86" s="247">
        <v>197</v>
      </c>
      <c r="C86" s="247" t="s">
        <v>471</v>
      </c>
      <c r="D86" s="247">
        <v>9818269246</v>
      </c>
      <c r="E86" s="248" t="s">
        <v>472</v>
      </c>
      <c r="F86" s="251"/>
    </row>
    <row r="87" spans="1:6" ht="18" x14ac:dyDescent="0.25">
      <c r="A87" s="243"/>
      <c r="B87" s="247">
        <v>198</v>
      </c>
      <c r="C87" s="247" t="s">
        <v>473</v>
      </c>
      <c r="D87" s="247">
        <v>9798501258</v>
      </c>
      <c r="E87" s="247"/>
      <c r="F87" s="252"/>
    </row>
    <row r="88" spans="1:6" ht="18" x14ac:dyDescent="0.25">
      <c r="A88" s="243"/>
      <c r="B88" s="247">
        <v>199</v>
      </c>
      <c r="C88" s="247" t="s">
        <v>474</v>
      </c>
      <c r="D88" s="247">
        <v>9911064903</v>
      </c>
      <c r="E88" s="247"/>
      <c r="F88" s="252"/>
    </row>
    <row r="89" spans="1:6" ht="18" x14ac:dyDescent="0.25">
      <c r="A89" s="243"/>
      <c r="B89" s="247">
        <v>200</v>
      </c>
      <c r="C89" s="247" t="s">
        <v>475</v>
      </c>
      <c r="D89" s="247">
        <v>9868449436</v>
      </c>
      <c r="E89" s="247" t="s">
        <v>476</v>
      </c>
      <c r="F89" s="252"/>
    </row>
    <row r="90" spans="1:6" ht="18" x14ac:dyDescent="0.25">
      <c r="A90" s="243"/>
      <c r="B90" s="247">
        <v>201</v>
      </c>
      <c r="C90" s="247" t="s">
        <v>477</v>
      </c>
      <c r="D90" s="247" t="s">
        <v>478</v>
      </c>
      <c r="E90" s="248" t="s">
        <v>479</v>
      </c>
      <c r="F90" s="251"/>
    </row>
    <row r="91" spans="1:6" ht="18" x14ac:dyDescent="0.25">
      <c r="A91" s="243"/>
      <c r="B91" s="247">
        <v>202</v>
      </c>
      <c r="C91" s="247" t="s">
        <v>480</v>
      </c>
      <c r="D91" s="247">
        <v>9437093760</v>
      </c>
      <c r="E91" s="248" t="s">
        <v>481</v>
      </c>
      <c r="F91" s="251"/>
    </row>
    <row r="92" spans="1:6" ht="18" x14ac:dyDescent="0.25">
      <c r="A92" s="243"/>
      <c r="B92" s="247">
        <v>203</v>
      </c>
      <c r="C92" s="247" t="s">
        <v>482</v>
      </c>
      <c r="D92" s="247">
        <v>9692376676</v>
      </c>
      <c r="E92" s="248" t="s">
        <v>483</v>
      </c>
      <c r="F92" s="251"/>
    </row>
    <row r="93" spans="1:6" ht="18" x14ac:dyDescent="0.25">
      <c r="A93" s="243"/>
      <c r="B93" s="247">
        <v>204</v>
      </c>
      <c r="C93" s="247" t="s">
        <v>484</v>
      </c>
      <c r="D93" s="247">
        <v>9414029140</v>
      </c>
      <c r="E93" s="248" t="s">
        <v>485</v>
      </c>
      <c r="F93" s="251"/>
    </row>
    <row r="94" spans="1:6" ht="18" x14ac:dyDescent="0.25">
      <c r="A94" s="243"/>
      <c r="B94" s="247">
        <v>205</v>
      </c>
      <c r="C94" s="247" t="s">
        <v>486</v>
      </c>
      <c r="D94" s="247">
        <v>9437026284</v>
      </c>
      <c r="E94" s="248" t="s">
        <v>487</v>
      </c>
      <c r="F94" s="251"/>
    </row>
    <row r="95" spans="1:6" ht="18" x14ac:dyDescent="0.25">
      <c r="A95" s="243"/>
      <c r="B95" s="247">
        <v>206</v>
      </c>
      <c r="C95" s="247" t="s">
        <v>488</v>
      </c>
      <c r="D95" s="247">
        <v>9937190401</v>
      </c>
      <c r="E95" s="247"/>
      <c r="F95" s="252"/>
    </row>
    <row r="96" spans="1:6" ht="18" x14ac:dyDescent="0.25">
      <c r="A96" s="243"/>
      <c r="B96" s="247">
        <v>207</v>
      </c>
      <c r="C96" s="247" t="s">
        <v>489</v>
      </c>
      <c r="D96" s="247">
        <v>9437106784</v>
      </c>
      <c r="E96" s="247" t="s">
        <v>490</v>
      </c>
      <c r="F96" s="252"/>
    </row>
    <row r="97" spans="1:6" ht="18" x14ac:dyDescent="0.25">
      <c r="A97" s="244"/>
      <c r="B97" s="247">
        <v>208</v>
      </c>
      <c r="C97" s="247" t="s">
        <v>491</v>
      </c>
      <c r="D97" s="247">
        <v>9861291248</v>
      </c>
      <c r="E97" s="247"/>
      <c r="F97" s="252"/>
    </row>
    <row r="98" spans="1:6" ht="18" x14ac:dyDescent="0.25">
      <c r="A98" s="245" t="s">
        <v>784</v>
      </c>
      <c r="B98" s="247">
        <v>209</v>
      </c>
      <c r="C98" s="247" t="s">
        <v>492</v>
      </c>
      <c r="D98" s="247">
        <v>9938895029</v>
      </c>
      <c r="E98" s="247" t="s">
        <v>493</v>
      </c>
      <c r="F98" s="252"/>
    </row>
    <row r="99" spans="1:6" ht="18" x14ac:dyDescent="0.25">
      <c r="A99" s="243"/>
      <c r="B99" s="247">
        <v>210</v>
      </c>
      <c r="C99" s="247" t="s">
        <v>494</v>
      </c>
      <c r="D99" s="247">
        <v>9711958338</v>
      </c>
      <c r="E99" s="248" t="s">
        <v>495</v>
      </c>
      <c r="F99" s="251"/>
    </row>
    <row r="100" spans="1:6" ht="18" x14ac:dyDescent="0.25">
      <c r="A100" s="243"/>
      <c r="B100" s="247">
        <v>211</v>
      </c>
      <c r="C100" s="247" t="s">
        <v>496</v>
      </c>
      <c r="D100" s="247">
        <v>9560462569</v>
      </c>
      <c r="E100" s="248" t="s">
        <v>497</v>
      </c>
      <c r="F100" s="251"/>
    </row>
    <row r="101" spans="1:6" ht="18" x14ac:dyDescent="0.25">
      <c r="A101" s="243"/>
      <c r="B101" s="247">
        <v>212</v>
      </c>
      <c r="C101" s="247" t="s">
        <v>498</v>
      </c>
      <c r="D101" s="247">
        <v>9474538355</v>
      </c>
      <c r="E101" s="248" t="s">
        <v>499</v>
      </c>
      <c r="F101" s="251"/>
    </row>
    <row r="102" spans="1:6" ht="18" x14ac:dyDescent="0.25">
      <c r="A102" s="243"/>
      <c r="B102" s="247">
        <v>213</v>
      </c>
      <c r="C102" s="247" t="s">
        <v>500</v>
      </c>
      <c r="D102" s="247">
        <v>9439644231</v>
      </c>
      <c r="E102" s="248" t="s">
        <v>501</v>
      </c>
      <c r="F102" s="251"/>
    </row>
    <row r="103" spans="1:6" ht="18" x14ac:dyDescent="0.25">
      <c r="A103" s="243"/>
      <c r="B103" s="247">
        <v>214</v>
      </c>
      <c r="C103" s="247" t="s">
        <v>502</v>
      </c>
      <c r="D103" s="247">
        <v>9674165622</v>
      </c>
      <c r="E103" s="247" t="s">
        <v>503</v>
      </c>
      <c r="F103" s="252"/>
    </row>
    <row r="104" spans="1:6" ht="18" x14ac:dyDescent="0.25">
      <c r="A104" s="243"/>
      <c r="B104" s="247">
        <v>215</v>
      </c>
      <c r="C104" s="247" t="s">
        <v>504</v>
      </c>
      <c r="D104" s="247">
        <v>9937659607</v>
      </c>
      <c r="E104" s="247"/>
      <c r="F104" s="252"/>
    </row>
    <row r="105" spans="1:6" ht="18" x14ac:dyDescent="0.25">
      <c r="A105" s="243"/>
      <c r="B105" s="247">
        <v>216</v>
      </c>
      <c r="C105" s="247" t="s">
        <v>505</v>
      </c>
      <c r="D105" s="247">
        <v>9818637199</v>
      </c>
      <c r="E105" s="248" t="s">
        <v>506</v>
      </c>
      <c r="F105" s="251"/>
    </row>
    <row r="106" spans="1:6" ht="18" x14ac:dyDescent="0.25">
      <c r="A106" s="243"/>
      <c r="B106" s="247">
        <v>217</v>
      </c>
      <c r="C106" s="247" t="s">
        <v>507</v>
      </c>
      <c r="D106" s="247">
        <v>9969727597</v>
      </c>
      <c r="E106" s="248" t="s">
        <v>508</v>
      </c>
      <c r="F106" s="251"/>
    </row>
    <row r="107" spans="1:6" ht="18" x14ac:dyDescent="0.25">
      <c r="A107" s="243"/>
      <c r="B107" s="247">
        <v>218</v>
      </c>
      <c r="C107" s="247" t="s">
        <v>509</v>
      </c>
      <c r="D107" s="247">
        <v>8895500635</v>
      </c>
      <c r="E107" s="248" t="s">
        <v>510</v>
      </c>
      <c r="F107" s="251"/>
    </row>
    <row r="108" spans="1:6" ht="18" x14ac:dyDescent="0.25">
      <c r="A108" s="243"/>
      <c r="B108" s="247">
        <v>219</v>
      </c>
      <c r="C108" s="247" t="s">
        <v>511</v>
      </c>
      <c r="D108" s="247">
        <v>7978040013</v>
      </c>
      <c r="E108" s="247" t="s">
        <v>512</v>
      </c>
      <c r="F108" s="252"/>
    </row>
    <row r="109" spans="1:6" ht="18" x14ac:dyDescent="0.25">
      <c r="A109" s="243"/>
      <c r="B109" s="247">
        <v>220</v>
      </c>
      <c r="C109" s="247" t="s">
        <v>513</v>
      </c>
      <c r="D109" s="247">
        <v>8895501840</v>
      </c>
      <c r="E109" s="248" t="s">
        <v>514</v>
      </c>
      <c r="F109" s="251"/>
    </row>
    <row r="110" spans="1:6" ht="18" x14ac:dyDescent="0.25">
      <c r="A110" s="243"/>
      <c r="B110" s="247">
        <v>221</v>
      </c>
      <c r="C110" s="247" t="s">
        <v>515</v>
      </c>
      <c r="D110" s="247">
        <v>9958662888</v>
      </c>
      <c r="E110" s="248" t="s">
        <v>516</v>
      </c>
      <c r="F110" s="251"/>
    </row>
    <row r="111" spans="1:6" ht="18" x14ac:dyDescent="0.25">
      <c r="A111" s="243"/>
      <c r="B111" s="247">
        <v>222</v>
      </c>
      <c r="C111" s="247" t="s">
        <v>517</v>
      </c>
      <c r="D111" s="247">
        <v>9437217533</v>
      </c>
      <c r="E111" s="248" t="s">
        <v>518</v>
      </c>
      <c r="F111" s="251"/>
    </row>
    <row r="112" spans="1:6" ht="18" x14ac:dyDescent="0.25">
      <c r="A112" s="243"/>
      <c r="B112" s="247">
        <v>223</v>
      </c>
      <c r="C112" s="247" t="s">
        <v>519</v>
      </c>
      <c r="D112" s="247">
        <v>8895501534</v>
      </c>
      <c r="E112" s="248" t="s">
        <v>520</v>
      </c>
      <c r="F112" s="251"/>
    </row>
    <row r="113" spans="1:6" ht="18" x14ac:dyDescent="0.25">
      <c r="A113" s="244"/>
      <c r="B113" s="247">
        <v>224</v>
      </c>
      <c r="C113" s="247" t="s">
        <v>521</v>
      </c>
      <c r="D113" s="247">
        <v>9891494439</v>
      </c>
      <c r="E113" s="248" t="s">
        <v>522</v>
      </c>
      <c r="F113" s="251"/>
    </row>
    <row r="114" spans="1:6" ht="18" x14ac:dyDescent="0.25">
      <c r="A114" s="245" t="s">
        <v>785</v>
      </c>
      <c r="B114" s="247">
        <v>65</v>
      </c>
      <c r="C114" s="247" t="s">
        <v>523</v>
      </c>
      <c r="D114" s="247">
        <v>9819239512</v>
      </c>
      <c r="E114" s="247" t="s">
        <v>524</v>
      </c>
      <c r="F114" s="252"/>
    </row>
    <row r="115" spans="1:6" ht="18" x14ac:dyDescent="0.25">
      <c r="A115" s="243"/>
      <c r="B115" s="247">
        <v>66</v>
      </c>
      <c r="C115" s="247" t="s">
        <v>525</v>
      </c>
      <c r="D115" s="247">
        <v>9431544333</v>
      </c>
      <c r="E115" s="248" t="s">
        <v>526</v>
      </c>
      <c r="F115" s="251"/>
    </row>
    <row r="116" spans="1:6" ht="18" x14ac:dyDescent="0.25">
      <c r="A116" s="243"/>
      <c r="B116" s="247">
        <v>67</v>
      </c>
      <c r="C116" s="247" t="s">
        <v>527</v>
      </c>
      <c r="D116" s="247">
        <v>9818307983</v>
      </c>
      <c r="E116" s="248" t="s">
        <v>528</v>
      </c>
      <c r="F116" s="251"/>
    </row>
    <row r="117" spans="1:6" ht="18" x14ac:dyDescent="0.25">
      <c r="A117" s="243"/>
      <c r="B117" s="247">
        <v>68</v>
      </c>
      <c r="C117" s="247" t="s">
        <v>529</v>
      </c>
      <c r="D117" s="247">
        <v>9891449577</v>
      </c>
      <c r="E117" s="247" t="s">
        <v>530</v>
      </c>
      <c r="F117" s="252"/>
    </row>
    <row r="118" spans="1:6" ht="18" x14ac:dyDescent="0.25">
      <c r="A118" s="243"/>
      <c r="B118" s="247">
        <v>69</v>
      </c>
      <c r="C118" s="247" t="s">
        <v>531</v>
      </c>
      <c r="D118" s="247">
        <v>8895501212</v>
      </c>
      <c r="E118" s="248" t="s">
        <v>532</v>
      </c>
      <c r="F118" s="251"/>
    </row>
    <row r="119" spans="1:6" ht="18" x14ac:dyDescent="0.25">
      <c r="A119" s="243"/>
      <c r="B119" s="247">
        <v>70</v>
      </c>
      <c r="C119" s="247" t="s">
        <v>533</v>
      </c>
      <c r="D119" s="247">
        <v>9868153216</v>
      </c>
      <c r="E119" s="248" t="s">
        <v>534</v>
      </c>
      <c r="F119" s="251"/>
    </row>
    <row r="120" spans="1:6" ht="18" x14ac:dyDescent="0.25">
      <c r="A120" s="243"/>
      <c r="B120" s="247">
        <v>71</v>
      </c>
      <c r="C120" s="247" t="s">
        <v>535</v>
      </c>
      <c r="D120" s="247">
        <v>8895501704</v>
      </c>
      <c r="E120" s="248" t="s">
        <v>536</v>
      </c>
      <c r="F120" s="251"/>
    </row>
    <row r="121" spans="1:6" ht="18" x14ac:dyDescent="0.25">
      <c r="A121" s="243"/>
      <c r="B121" s="247">
        <v>72</v>
      </c>
      <c r="C121" s="247" t="s">
        <v>537</v>
      </c>
      <c r="D121" s="247">
        <v>9438611622</v>
      </c>
      <c r="E121" s="247" t="s">
        <v>538</v>
      </c>
      <c r="F121" s="252"/>
    </row>
    <row r="122" spans="1:6" ht="18" x14ac:dyDescent="0.25">
      <c r="A122" s="243"/>
      <c r="B122" s="247">
        <v>73</v>
      </c>
      <c r="C122" s="247" t="s">
        <v>539</v>
      </c>
      <c r="D122" s="247">
        <v>9444428615</v>
      </c>
      <c r="E122" s="248" t="s">
        <v>540</v>
      </c>
      <c r="F122" s="251"/>
    </row>
    <row r="123" spans="1:6" ht="18" x14ac:dyDescent="0.25">
      <c r="A123" s="243"/>
      <c r="B123" s="247">
        <v>74</v>
      </c>
      <c r="C123" s="247" t="s">
        <v>541</v>
      </c>
      <c r="D123" s="247">
        <v>8765188187</v>
      </c>
      <c r="E123" s="248" t="s">
        <v>542</v>
      </c>
      <c r="F123" s="251"/>
    </row>
    <row r="124" spans="1:6" ht="18" x14ac:dyDescent="0.25">
      <c r="A124" s="243"/>
      <c r="B124" s="247">
        <v>75</v>
      </c>
      <c r="C124" s="247" t="s">
        <v>543</v>
      </c>
      <c r="D124" s="247">
        <v>7004647597</v>
      </c>
      <c r="E124" s="248" t="s">
        <v>544</v>
      </c>
      <c r="F124" s="251"/>
    </row>
    <row r="125" spans="1:6" ht="18" x14ac:dyDescent="0.25">
      <c r="A125" s="243"/>
      <c r="B125" s="247">
        <v>76</v>
      </c>
      <c r="C125" s="247" t="s">
        <v>545</v>
      </c>
      <c r="D125" s="247">
        <v>9861068639</v>
      </c>
      <c r="E125" s="248" t="s">
        <v>546</v>
      </c>
      <c r="F125" s="251"/>
    </row>
    <row r="126" spans="1:6" ht="18" x14ac:dyDescent="0.25">
      <c r="A126" s="243"/>
      <c r="B126" s="247">
        <v>77</v>
      </c>
      <c r="C126" s="247" t="s">
        <v>547</v>
      </c>
      <c r="D126" s="247">
        <v>8658322001</v>
      </c>
      <c r="E126" s="247" t="s">
        <v>548</v>
      </c>
      <c r="F126" s="252"/>
    </row>
    <row r="127" spans="1:6" ht="18" x14ac:dyDescent="0.25">
      <c r="A127" s="243"/>
      <c r="B127" s="247">
        <v>78</v>
      </c>
      <c r="C127" s="247" t="s">
        <v>549</v>
      </c>
      <c r="D127" s="247">
        <v>6371539037</v>
      </c>
      <c r="E127" s="248" t="s">
        <v>550</v>
      </c>
      <c r="F127" s="251"/>
    </row>
    <row r="128" spans="1:6" ht="18" x14ac:dyDescent="0.25">
      <c r="A128" s="243"/>
      <c r="B128" s="247">
        <v>79</v>
      </c>
      <c r="C128" s="247" t="s">
        <v>551</v>
      </c>
      <c r="D128" s="247">
        <v>9818459542</v>
      </c>
      <c r="E128" s="248" t="s">
        <v>552</v>
      </c>
      <c r="F128" s="251"/>
    </row>
    <row r="129" spans="1:6" ht="18" x14ac:dyDescent="0.25">
      <c r="A129" s="244"/>
      <c r="B129" s="247">
        <v>80</v>
      </c>
      <c r="C129" s="247" t="s">
        <v>553</v>
      </c>
      <c r="D129" s="247">
        <v>7810009494</v>
      </c>
      <c r="E129" s="247" t="s">
        <v>554</v>
      </c>
      <c r="F129" s="252"/>
    </row>
    <row r="130" spans="1:6" ht="18" x14ac:dyDescent="0.25">
      <c r="A130" s="245" t="s">
        <v>786</v>
      </c>
      <c r="B130" s="247">
        <v>81</v>
      </c>
      <c r="C130" s="247" t="s">
        <v>555</v>
      </c>
      <c r="D130" s="247">
        <v>9650513191</v>
      </c>
      <c r="E130" s="248" t="s">
        <v>556</v>
      </c>
      <c r="F130" s="251"/>
    </row>
    <row r="131" spans="1:6" ht="18" x14ac:dyDescent="0.25">
      <c r="A131" s="243"/>
      <c r="B131" s="247">
        <v>82</v>
      </c>
      <c r="C131" s="247" t="s">
        <v>557</v>
      </c>
      <c r="D131" s="247">
        <v>9412768010</v>
      </c>
      <c r="E131" s="247" t="s">
        <v>558</v>
      </c>
      <c r="F131" s="252"/>
    </row>
    <row r="132" spans="1:6" ht="18" x14ac:dyDescent="0.25">
      <c r="A132" s="243"/>
      <c r="B132" s="247">
        <v>83</v>
      </c>
      <c r="C132" s="247" t="s">
        <v>559</v>
      </c>
      <c r="D132" s="247">
        <v>8368056846</v>
      </c>
      <c r="E132" s="248" t="s">
        <v>560</v>
      </c>
      <c r="F132" s="251"/>
    </row>
    <row r="133" spans="1:6" ht="18" x14ac:dyDescent="0.25">
      <c r="A133" s="243"/>
      <c r="B133" s="247">
        <v>84</v>
      </c>
      <c r="C133" s="247" t="s">
        <v>561</v>
      </c>
      <c r="D133" s="247">
        <v>9868011909</v>
      </c>
      <c r="E133" s="248" t="s">
        <v>562</v>
      </c>
      <c r="F133" s="251"/>
    </row>
    <row r="134" spans="1:6" ht="18" x14ac:dyDescent="0.25">
      <c r="A134" s="243"/>
      <c r="B134" s="247">
        <v>85</v>
      </c>
      <c r="C134" s="247" t="s">
        <v>563</v>
      </c>
      <c r="D134" s="247">
        <v>9437060809</v>
      </c>
      <c r="E134" s="248" t="s">
        <v>564</v>
      </c>
      <c r="F134" s="251"/>
    </row>
    <row r="135" spans="1:6" ht="18" x14ac:dyDescent="0.25">
      <c r="A135" s="243"/>
      <c r="B135" s="247">
        <v>86</v>
      </c>
      <c r="C135" s="247" t="s">
        <v>565</v>
      </c>
      <c r="D135" s="247">
        <v>9470198911</v>
      </c>
      <c r="E135" s="247" t="s">
        <v>566</v>
      </c>
      <c r="F135" s="252"/>
    </row>
    <row r="136" spans="1:6" ht="18" x14ac:dyDescent="0.25">
      <c r="A136" s="243"/>
      <c r="B136" s="247">
        <v>87</v>
      </c>
      <c r="C136" s="247" t="s">
        <v>567</v>
      </c>
      <c r="D136" s="247">
        <v>9968604368</v>
      </c>
      <c r="E136" s="248" t="s">
        <v>568</v>
      </c>
      <c r="F136" s="251"/>
    </row>
    <row r="137" spans="1:6" ht="18" x14ac:dyDescent="0.25">
      <c r="A137" s="243"/>
      <c r="B137" s="247">
        <v>88</v>
      </c>
      <c r="C137" s="247" t="s">
        <v>569</v>
      </c>
      <c r="D137" s="247">
        <v>9437314080</v>
      </c>
      <c r="E137" s="248" t="s">
        <v>570</v>
      </c>
      <c r="F137" s="251"/>
    </row>
    <row r="138" spans="1:6" ht="18" x14ac:dyDescent="0.25">
      <c r="A138" s="243"/>
      <c r="B138" s="247">
        <v>89</v>
      </c>
      <c r="C138" s="247" t="s">
        <v>571</v>
      </c>
      <c r="D138" s="247">
        <v>9818603468</v>
      </c>
      <c r="E138" s="248" t="s">
        <v>572</v>
      </c>
      <c r="F138" s="251"/>
    </row>
    <row r="139" spans="1:6" ht="18" x14ac:dyDescent="0.25">
      <c r="A139" s="243"/>
      <c r="B139" s="247">
        <v>90</v>
      </c>
      <c r="C139" s="247" t="s">
        <v>573</v>
      </c>
      <c r="D139" s="247">
        <v>8895500710</v>
      </c>
      <c r="E139" s="248" t="s">
        <v>250</v>
      </c>
      <c r="F139" s="251"/>
    </row>
    <row r="140" spans="1:6" ht="18" x14ac:dyDescent="0.25">
      <c r="A140" s="243"/>
      <c r="B140" s="247">
        <v>91</v>
      </c>
      <c r="C140" s="247" t="s">
        <v>574</v>
      </c>
      <c r="D140" s="247">
        <v>8130264996</v>
      </c>
      <c r="E140" s="248" t="s">
        <v>575</v>
      </c>
      <c r="F140" s="251"/>
    </row>
    <row r="141" spans="1:6" ht="18" x14ac:dyDescent="0.25">
      <c r="A141" s="243"/>
      <c r="B141" s="247">
        <v>92</v>
      </c>
      <c r="C141" s="247" t="s">
        <v>576</v>
      </c>
      <c r="D141" s="247">
        <v>9811068327</v>
      </c>
      <c r="E141" s="247" t="s">
        <v>577</v>
      </c>
      <c r="F141" s="252"/>
    </row>
    <row r="142" spans="1:6" ht="18" x14ac:dyDescent="0.25">
      <c r="A142" s="243"/>
      <c r="B142" s="247">
        <v>93</v>
      </c>
      <c r="C142" s="247" t="s">
        <v>578</v>
      </c>
      <c r="D142" s="247">
        <v>9439614799</v>
      </c>
      <c r="E142" s="248" t="s">
        <v>579</v>
      </c>
      <c r="F142" s="251"/>
    </row>
    <row r="143" spans="1:6" ht="18" x14ac:dyDescent="0.25">
      <c r="A143" s="243"/>
      <c r="B143" s="247">
        <v>94</v>
      </c>
      <c r="C143" s="247" t="s">
        <v>580</v>
      </c>
      <c r="D143" s="247">
        <v>9434796643</v>
      </c>
      <c r="E143" s="248" t="s">
        <v>581</v>
      </c>
      <c r="F143" s="251"/>
    </row>
    <row r="144" spans="1:6" ht="18" x14ac:dyDescent="0.25">
      <c r="A144" s="243"/>
      <c r="B144" s="247">
        <v>95</v>
      </c>
      <c r="C144" s="247" t="s">
        <v>582</v>
      </c>
      <c r="D144" s="247">
        <v>9437286371</v>
      </c>
      <c r="E144" s="247" t="s">
        <v>583</v>
      </c>
      <c r="F144" s="252"/>
    </row>
    <row r="145" spans="1:6" ht="18" x14ac:dyDescent="0.25">
      <c r="A145" s="244"/>
      <c r="B145" s="247">
        <v>96</v>
      </c>
      <c r="C145" s="247" t="s">
        <v>584</v>
      </c>
      <c r="D145" s="247">
        <v>9600204775</v>
      </c>
      <c r="E145" s="248" t="s">
        <v>585</v>
      </c>
      <c r="F145" s="251"/>
    </row>
    <row r="146" spans="1:6" ht="18" x14ac:dyDescent="0.25">
      <c r="A146" s="245" t="s">
        <v>787</v>
      </c>
      <c r="B146" s="247">
        <v>97</v>
      </c>
      <c r="C146" s="247" t="s">
        <v>586</v>
      </c>
      <c r="D146" s="247">
        <v>9392443897</v>
      </c>
      <c r="E146" s="248" t="s">
        <v>587</v>
      </c>
      <c r="F146" s="251"/>
    </row>
    <row r="147" spans="1:6" ht="18" x14ac:dyDescent="0.25">
      <c r="A147" s="243"/>
      <c r="B147" s="247">
        <v>98</v>
      </c>
      <c r="C147" s="247" t="s">
        <v>588</v>
      </c>
      <c r="D147" s="247">
        <v>8895584872</v>
      </c>
      <c r="E147" s="248" t="s">
        <v>589</v>
      </c>
      <c r="F147" s="251"/>
    </row>
    <row r="148" spans="1:6" ht="18" x14ac:dyDescent="0.25">
      <c r="A148" s="243"/>
      <c r="B148" s="247">
        <v>99</v>
      </c>
      <c r="C148" s="247" t="s">
        <v>590</v>
      </c>
      <c r="D148" s="247">
        <v>6370192303</v>
      </c>
      <c r="E148" s="248" t="s">
        <v>591</v>
      </c>
      <c r="F148" s="251"/>
    </row>
    <row r="149" spans="1:6" ht="18" x14ac:dyDescent="0.25">
      <c r="A149" s="243"/>
      <c r="B149" s="247">
        <v>100</v>
      </c>
      <c r="C149" s="247" t="s">
        <v>592</v>
      </c>
      <c r="D149" s="247">
        <v>8895500480</v>
      </c>
      <c r="E149" s="248" t="s">
        <v>593</v>
      </c>
      <c r="F149" s="251"/>
    </row>
    <row r="150" spans="1:6" ht="18" x14ac:dyDescent="0.25">
      <c r="A150" s="243"/>
      <c r="B150" s="247">
        <v>101</v>
      </c>
      <c r="C150" s="247" t="s">
        <v>594</v>
      </c>
      <c r="D150" s="247">
        <v>9007779842</v>
      </c>
      <c r="E150" s="248" t="s">
        <v>595</v>
      </c>
      <c r="F150" s="251"/>
    </row>
    <row r="151" spans="1:6" ht="18" x14ac:dyDescent="0.25">
      <c r="A151" s="243"/>
      <c r="B151" s="247">
        <v>102</v>
      </c>
      <c r="C151" s="247" t="s">
        <v>596</v>
      </c>
      <c r="D151" s="247">
        <v>8763370750</v>
      </c>
      <c r="E151" s="248" t="s">
        <v>597</v>
      </c>
      <c r="F151" s="251"/>
    </row>
    <row r="152" spans="1:6" ht="18" x14ac:dyDescent="0.25">
      <c r="A152" s="243"/>
      <c r="B152" s="247">
        <v>103</v>
      </c>
      <c r="C152" s="247" t="s">
        <v>598</v>
      </c>
      <c r="D152" s="247">
        <v>9437400706</v>
      </c>
      <c r="E152" s="248" t="s">
        <v>599</v>
      </c>
      <c r="F152" s="251"/>
    </row>
    <row r="153" spans="1:6" ht="18" x14ac:dyDescent="0.25">
      <c r="A153" s="243"/>
      <c r="B153" s="247">
        <v>104</v>
      </c>
      <c r="C153" s="247" t="s">
        <v>600</v>
      </c>
      <c r="D153" s="247">
        <v>8763181069</v>
      </c>
      <c r="E153" s="248" t="s">
        <v>601</v>
      </c>
      <c r="F153" s="251"/>
    </row>
    <row r="154" spans="1:6" ht="18" x14ac:dyDescent="0.25">
      <c r="A154" s="243"/>
      <c r="B154" s="247">
        <v>105</v>
      </c>
      <c r="C154" s="247" t="s">
        <v>602</v>
      </c>
      <c r="D154" s="247">
        <v>9439908161</v>
      </c>
      <c r="E154" s="248" t="s">
        <v>603</v>
      </c>
      <c r="F154" s="251"/>
    </row>
    <row r="155" spans="1:6" ht="18" x14ac:dyDescent="0.25">
      <c r="A155" s="243"/>
      <c r="B155" s="247">
        <v>106</v>
      </c>
      <c r="C155" s="247" t="s">
        <v>604</v>
      </c>
      <c r="D155" s="247">
        <v>9372053115</v>
      </c>
      <c r="E155" s="248" t="s">
        <v>605</v>
      </c>
      <c r="F155" s="251"/>
    </row>
    <row r="156" spans="1:6" ht="18" x14ac:dyDescent="0.25">
      <c r="A156" s="243"/>
      <c r="B156" s="247">
        <v>107</v>
      </c>
      <c r="C156" s="247" t="s">
        <v>606</v>
      </c>
      <c r="D156" s="247">
        <v>6612645974</v>
      </c>
      <c r="E156" s="248" t="s">
        <v>607</v>
      </c>
      <c r="F156" s="251"/>
    </row>
    <row r="157" spans="1:6" ht="18" x14ac:dyDescent="0.25">
      <c r="A157" s="243"/>
      <c r="B157" s="247">
        <v>108</v>
      </c>
      <c r="C157" s="247" t="s">
        <v>608</v>
      </c>
      <c r="D157" s="247">
        <v>9869848304</v>
      </c>
      <c r="E157" s="247" t="s">
        <v>609</v>
      </c>
      <c r="F157" s="252"/>
    </row>
    <row r="158" spans="1:6" ht="18" x14ac:dyDescent="0.25">
      <c r="A158" s="243"/>
      <c r="B158" s="247">
        <v>109</v>
      </c>
      <c r="C158" s="247" t="s">
        <v>610</v>
      </c>
      <c r="D158" s="247">
        <v>9566075555</v>
      </c>
      <c r="E158" s="247" t="s">
        <v>611</v>
      </c>
      <c r="F158" s="252"/>
    </row>
    <row r="159" spans="1:6" ht="18" x14ac:dyDescent="0.25">
      <c r="A159" s="243"/>
      <c r="B159" s="247">
        <v>110</v>
      </c>
      <c r="C159" s="247" t="s">
        <v>612</v>
      </c>
      <c r="D159" s="247">
        <v>8249715558</v>
      </c>
      <c r="E159" s="247" t="s">
        <v>613</v>
      </c>
      <c r="F159" s="252"/>
    </row>
    <row r="160" spans="1:6" ht="18" x14ac:dyDescent="0.25">
      <c r="A160" s="243"/>
      <c r="B160" s="247">
        <v>111</v>
      </c>
      <c r="C160" s="247" t="s">
        <v>614</v>
      </c>
      <c r="D160" s="247">
        <v>9437153121</v>
      </c>
      <c r="E160" s="247" t="s">
        <v>615</v>
      </c>
      <c r="F160" s="252"/>
    </row>
    <row r="161" spans="1:6" ht="18" x14ac:dyDescent="0.25">
      <c r="A161" s="244"/>
      <c r="B161" s="247">
        <v>112</v>
      </c>
      <c r="C161" s="247" t="s">
        <v>616</v>
      </c>
      <c r="D161" s="247">
        <v>9437379499</v>
      </c>
      <c r="E161" s="248" t="s">
        <v>617</v>
      </c>
      <c r="F161" s="251"/>
    </row>
    <row r="162" spans="1:6" ht="18" x14ac:dyDescent="0.25">
      <c r="A162" s="245" t="s">
        <v>788</v>
      </c>
      <c r="B162" s="247">
        <v>113</v>
      </c>
      <c r="C162" s="247" t="s">
        <v>618</v>
      </c>
      <c r="D162" s="247">
        <v>9650370449</v>
      </c>
      <c r="E162" s="248" t="s">
        <v>619</v>
      </c>
      <c r="F162" s="251"/>
    </row>
    <row r="163" spans="1:6" ht="18" x14ac:dyDescent="0.25">
      <c r="A163" s="243"/>
      <c r="B163" s="247">
        <v>114</v>
      </c>
      <c r="C163" s="247" t="s">
        <v>620</v>
      </c>
      <c r="D163" s="247">
        <v>9861462868</v>
      </c>
      <c r="E163" s="247" t="s">
        <v>621</v>
      </c>
      <c r="F163" s="252"/>
    </row>
    <row r="164" spans="1:6" ht="18" x14ac:dyDescent="0.25">
      <c r="A164" s="243"/>
      <c r="B164" s="247">
        <v>115</v>
      </c>
      <c r="C164" s="247" t="s">
        <v>622</v>
      </c>
      <c r="D164" s="247">
        <v>8902797015</v>
      </c>
      <c r="E164" s="247" t="s">
        <v>623</v>
      </c>
      <c r="F164" s="252"/>
    </row>
    <row r="165" spans="1:6" ht="18" x14ac:dyDescent="0.25">
      <c r="A165" s="243"/>
      <c r="B165" s="247">
        <v>116</v>
      </c>
      <c r="C165" s="247" t="s">
        <v>624</v>
      </c>
      <c r="D165" s="247">
        <v>9436229835</v>
      </c>
      <c r="E165" s="248" t="s">
        <v>625</v>
      </c>
      <c r="F165" s="251"/>
    </row>
    <row r="166" spans="1:6" ht="18" x14ac:dyDescent="0.25">
      <c r="A166" s="243"/>
      <c r="B166" s="247">
        <v>117</v>
      </c>
      <c r="C166" s="247" t="s">
        <v>626</v>
      </c>
      <c r="D166" s="247">
        <v>9432357334</v>
      </c>
      <c r="E166" s="248" t="s">
        <v>627</v>
      </c>
      <c r="F166" s="251"/>
    </row>
    <row r="167" spans="1:6" ht="18" x14ac:dyDescent="0.25">
      <c r="A167" s="243"/>
      <c r="B167" s="247">
        <v>118</v>
      </c>
      <c r="C167" s="247" t="s">
        <v>628</v>
      </c>
      <c r="D167" s="247">
        <v>7381022721</v>
      </c>
      <c r="E167" s="247" t="s">
        <v>629</v>
      </c>
      <c r="F167" s="252"/>
    </row>
    <row r="168" spans="1:6" ht="18" x14ac:dyDescent="0.25">
      <c r="A168" s="243"/>
      <c r="B168" s="247">
        <v>119</v>
      </c>
      <c r="C168" s="247" t="s">
        <v>630</v>
      </c>
      <c r="D168" s="247">
        <v>9868940228</v>
      </c>
      <c r="E168" s="248" t="s">
        <v>631</v>
      </c>
      <c r="F168" s="251"/>
    </row>
    <row r="169" spans="1:6" ht="18" x14ac:dyDescent="0.25">
      <c r="A169" s="243"/>
      <c r="B169" s="247">
        <v>120</v>
      </c>
      <c r="C169" s="247" t="s">
        <v>632</v>
      </c>
      <c r="D169" s="247">
        <v>9411106401</v>
      </c>
      <c r="E169" s="248" t="s">
        <v>633</v>
      </c>
      <c r="F169" s="251"/>
    </row>
    <row r="170" spans="1:6" ht="18" x14ac:dyDescent="0.25">
      <c r="A170" s="243"/>
      <c r="B170" s="247">
        <v>121</v>
      </c>
      <c r="C170" s="247" t="s">
        <v>634</v>
      </c>
      <c r="D170" s="247">
        <v>9437394988</v>
      </c>
      <c r="E170" s="248" t="s">
        <v>635</v>
      </c>
      <c r="F170" s="251"/>
    </row>
    <row r="171" spans="1:6" ht="18" x14ac:dyDescent="0.25">
      <c r="A171" s="243"/>
      <c r="B171" s="247">
        <v>122</v>
      </c>
      <c r="C171" s="247" t="s">
        <v>636</v>
      </c>
      <c r="D171" s="247">
        <v>9818636282</v>
      </c>
      <c r="E171" s="248" t="s">
        <v>637</v>
      </c>
      <c r="F171" s="251"/>
    </row>
    <row r="172" spans="1:6" ht="18" x14ac:dyDescent="0.25">
      <c r="A172" s="243"/>
      <c r="B172" s="247">
        <v>123</v>
      </c>
      <c r="C172" s="247" t="s">
        <v>638</v>
      </c>
      <c r="D172" s="247">
        <v>9437485328</v>
      </c>
      <c r="E172" s="248" t="s">
        <v>639</v>
      </c>
      <c r="F172" s="251"/>
    </row>
    <row r="173" spans="1:6" ht="18" x14ac:dyDescent="0.25">
      <c r="A173" s="243"/>
      <c r="B173" s="247">
        <v>124</v>
      </c>
      <c r="C173" s="247" t="s">
        <v>640</v>
      </c>
      <c r="D173" s="247">
        <v>9438183291</v>
      </c>
      <c r="E173" s="248" t="s">
        <v>641</v>
      </c>
      <c r="F173" s="251"/>
    </row>
    <row r="174" spans="1:6" ht="18" x14ac:dyDescent="0.25">
      <c r="A174" s="243"/>
      <c r="B174" s="247">
        <v>125</v>
      </c>
      <c r="C174" s="247" t="s">
        <v>642</v>
      </c>
      <c r="D174" s="247">
        <v>9668535322</v>
      </c>
      <c r="E174" s="248" t="s">
        <v>643</v>
      </c>
      <c r="F174" s="251"/>
    </row>
    <row r="175" spans="1:6" ht="18" x14ac:dyDescent="0.25">
      <c r="A175" s="243"/>
      <c r="B175" s="247">
        <v>126</v>
      </c>
      <c r="C175" s="247" t="s">
        <v>644</v>
      </c>
      <c r="D175" s="247">
        <v>9939352916</v>
      </c>
      <c r="E175" s="248" t="s">
        <v>645</v>
      </c>
      <c r="F175" s="251"/>
    </row>
    <row r="176" spans="1:6" ht="18" x14ac:dyDescent="0.25">
      <c r="A176" s="243"/>
      <c r="B176" s="247">
        <v>127</v>
      </c>
      <c r="C176" s="247" t="s">
        <v>646</v>
      </c>
      <c r="D176" s="247">
        <v>9819550279</v>
      </c>
      <c r="E176" s="248" t="s">
        <v>647</v>
      </c>
      <c r="F176" s="251"/>
    </row>
    <row r="177" spans="1:6" ht="18" x14ac:dyDescent="0.25">
      <c r="A177" s="244"/>
      <c r="B177" s="247">
        <v>128</v>
      </c>
      <c r="C177" s="247" t="s">
        <v>648</v>
      </c>
      <c r="D177" s="247">
        <v>9811426869</v>
      </c>
      <c r="E177" s="248" t="s">
        <v>649</v>
      </c>
      <c r="F177" s="251"/>
    </row>
    <row r="178" spans="1:6" ht="18" x14ac:dyDescent="0.25">
      <c r="A178" s="245" t="s">
        <v>789</v>
      </c>
      <c r="B178" s="247">
        <v>49</v>
      </c>
      <c r="C178" s="247" t="s">
        <v>650</v>
      </c>
      <c r="D178" s="247">
        <v>9437723376</v>
      </c>
      <c r="E178" s="248" t="s">
        <v>651</v>
      </c>
      <c r="F178" s="251"/>
    </row>
    <row r="179" spans="1:6" ht="18" x14ac:dyDescent="0.25">
      <c r="A179" s="243"/>
      <c r="B179" s="247">
        <v>50</v>
      </c>
      <c r="C179" s="247" t="s">
        <v>652</v>
      </c>
      <c r="D179" s="247">
        <v>9412255180</v>
      </c>
      <c r="E179" s="247" t="s">
        <v>653</v>
      </c>
      <c r="F179" s="252"/>
    </row>
    <row r="180" spans="1:6" ht="18" x14ac:dyDescent="0.25">
      <c r="A180" s="243"/>
      <c r="B180" s="247">
        <v>51</v>
      </c>
      <c r="C180" s="247" t="s">
        <v>654</v>
      </c>
      <c r="D180" s="247">
        <v>9470590101</v>
      </c>
      <c r="E180" s="248" t="s">
        <v>655</v>
      </c>
      <c r="F180" s="251"/>
    </row>
    <row r="181" spans="1:6" ht="18" x14ac:dyDescent="0.25">
      <c r="A181" s="243"/>
      <c r="B181" s="247">
        <v>52</v>
      </c>
      <c r="C181" s="247" t="s">
        <v>656</v>
      </c>
      <c r="D181" s="247">
        <v>7397329835</v>
      </c>
      <c r="E181" s="248" t="s">
        <v>657</v>
      </c>
      <c r="F181" s="251"/>
    </row>
    <row r="182" spans="1:6" ht="18" x14ac:dyDescent="0.25">
      <c r="A182" s="243"/>
      <c r="B182" s="247">
        <v>53</v>
      </c>
      <c r="C182" s="247" t="s">
        <v>658</v>
      </c>
      <c r="D182" s="247">
        <v>9804701237</v>
      </c>
      <c r="E182" s="248" t="s">
        <v>659</v>
      </c>
      <c r="F182" s="251"/>
    </row>
    <row r="183" spans="1:6" ht="18" x14ac:dyDescent="0.25">
      <c r="A183" s="243"/>
      <c r="B183" s="247">
        <v>54</v>
      </c>
      <c r="C183" s="247" t="s">
        <v>660</v>
      </c>
      <c r="D183" s="247">
        <v>7217800745</v>
      </c>
      <c r="E183" s="248" t="s">
        <v>661</v>
      </c>
      <c r="F183" s="251"/>
    </row>
    <row r="184" spans="1:6" ht="18" x14ac:dyDescent="0.25">
      <c r="A184" s="243"/>
      <c r="B184" s="247">
        <v>55</v>
      </c>
      <c r="C184" s="247" t="s">
        <v>662</v>
      </c>
      <c r="D184" s="247">
        <v>9968270931</v>
      </c>
      <c r="E184" s="247" t="s">
        <v>663</v>
      </c>
      <c r="F184" s="252"/>
    </row>
    <row r="185" spans="1:6" ht="18" x14ac:dyDescent="0.25">
      <c r="A185" s="243"/>
      <c r="B185" s="247">
        <v>56</v>
      </c>
      <c r="C185" s="247" t="s">
        <v>664</v>
      </c>
      <c r="D185" s="247">
        <v>8118059117</v>
      </c>
      <c r="E185" s="248" t="s">
        <v>665</v>
      </c>
      <c r="F185" s="251"/>
    </row>
    <row r="186" spans="1:6" ht="18" x14ac:dyDescent="0.25">
      <c r="A186" s="243"/>
      <c r="B186" s="247">
        <v>57</v>
      </c>
      <c r="C186" s="247" t="s">
        <v>666</v>
      </c>
      <c r="D186" s="247">
        <v>8762302444</v>
      </c>
      <c r="E186" s="248" t="s">
        <v>667</v>
      </c>
      <c r="F186" s="251"/>
    </row>
    <row r="187" spans="1:6" ht="18" x14ac:dyDescent="0.25">
      <c r="A187" s="243"/>
      <c r="B187" s="247">
        <v>58</v>
      </c>
      <c r="C187" s="247" t="s">
        <v>668</v>
      </c>
      <c r="D187" s="247">
        <v>9871958887</v>
      </c>
      <c r="E187" s="248" t="s">
        <v>669</v>
      </c>
      <c r="F187" s="251"/>
    </row>
    <row r="188" spans="1:6" ht="18" x14ac:dyDescent="0.25">
      <c r="A188" s="243"/>
      <c r="B188" s="247">
        <v>59</v>
      </c>
      <c r="C188" s="247" t="s">
        <v>670</v>
      </c>
      <c r="D188" s="247">
        <v>9425515794</v>
      </c>
      <c r="E188" s="248" t="s">
        <v>671</v>
      </c>
      <c r="F188" s="251"/>
    </row>
    <row r="189" spans="1:6" ht="18" x14ac:dyDescent="0.25">
      <c r="A189" s="243"/>
      <c r="B189" s="247">
        <v>60</v>
      </c>
      <c r="C189" s="247" t="s">
        <v>672</v>
      </c>
      <c r="D189" s="247">
        <v>8249892947</v>
      </c>
      <c r="E189" s="248" t="s">
        <v>673</v>
      </c>
      <c r="F189" s="251"/>
    </row>
    <row r="190" spans="1:6" ht="18" x14ac:dyDescent="0.25">
      <c r="A190" s="243"/>
      <c r="B190" s="247">
        <v>61</v>
      </c>
      <c r="C190" s="247" t="s">
        <v>674</v>
      </c>
      <c r="D190" s="247">
        <v>9449005568</v>
      </c>
      <c r="E190" s="247" t="s">
        <v>675</v>
      </c>
      <c r="F190" s="252"/>
    </row>
    <row r="191" spans="1:6" ht="18" x14ac:dyDescent="0.25">
      <c r="A191" s="243"/>
      <c r="B191" s="247">
        <v>62</v>
      </c>
      <c r="C191" s="247" t="s">
        <v>676</v>
      </c>
      <c r="D191" s="247">
        <v>9717538548</v>
      </c>
      <c r="E191" s="248" t="s">
        <v>677</v>
      </c>
      <c r="F191" s="251"/>
    </row>
    <row r="192" spans="1:6" ht="18" x14ac:dyDescent="0.25">
      <c r="A192" s="243"/>
      <c r="B192" s="247">
        <v>63</v>
      </c>
      <c r="C192" s="247" t="s">
        <v>678</v>
      </c>
      <c r="D192" s="247">
        <v>9868109699</v>
      </c>
      <c r="E192" s="248" t="s">
        <v>679</v>
      </c>
      <c r="F192" s="251"/>
    </row>
    <row r="193" spans="1:6" ht="18" x14ac:dyDescent="0.25">
      <c r="A193" s="244"/>
      <c r="B193" s="247">
        <v>64</v>
      </c>
      <c r="C193" s="247" t="s">
        <v>680</v>
      </c>
      <c r="D193" s="247">
        <v>9861955589</v>
      </c>
      <c r="E193" s="248" t="s">
        <v>681</v>
      </c>
      <c r="F193" s="251"/>
    </row>
    <row r="194" spans="1:6" ht="18" x14ac:dyDescent="0.25">
      <c r="A194" s="245" t="s">
        <v>790</v>
      </c>
      <c r="B194" s="247">
        <v>65</v>
      </c>
      <c r="C194" s="247" t="s">
        <v>682</v>
      </c>
      <c r="D194" s="247">
        <v>9433904779</v>
      </c>
      <c r="E194" s="247" t="s">
        <v>683</v>
      </c>
      <c r="F194" s="252"/>
    </row>
    <row r="195" spans="1:6" ht="18" x14ac:dyDescent="0.25">
      <c r="A195" s="243"/>
      <c r="B195" s="247">
        <v>66</v>
      </c>
      <c r="C195" s="247" t="s">
        <v>684</v>
      </c>
      <c r="D195" s="247">
        <v>9927990227</v>
      </c>
      <c r="E195" s="248" t="s">
        <v>685</v>
      </c>
      <c r="F195" s="251"/>
    </row>
    <row r="196" spans="1:6" ht="18" x14ac:dyDescent="0.25">
      <c r="A196" s="243"/>
      <c r="B196" s="247">
        <v>67</v>
      </c>
      <c r="C196" s="247" t="s">
        <v>686</v>
      </c>
      <c r="D196" s="247">
        <v>6294007303</v>
      </c>
      <c r="E196" s="247" t="s">
        <v>687</v>
      </c>
      <c r="F196" s="252"/>
    </row>
    <row r="197" spans="1:6" ht="18" x14ac:dyDescent="0.25">
      <c r="A197" s="243"/>
      <c r="B197" s="247">
        <v>68</v>
      </c>
      <c r="C197" s="247" t="s">
        <v>688</v>
      </c>
      <c r="D197" s="247">
        <v>9438148406</v>
      </c>
      <c r="E197" s="248" t="s">
        <v>689</v>
      </c>
      <c r="F197" s="251"/>
    </row>
    <row r="198" spans="1:6" ht="18" x14ac:dyDescent="0.25">
      <c r="A198" s="243"/>
      <c r="B198" s="247">
        <v>69</v>
      </c>
      <c r="C198" s="247" t="s">
        <v>690</v>
      </c>
      <c r="D198" s="247">
        <v>9205128175</v>
      </c>
      <c r="E198" s="248" t="s">
        <v>691</v>
      </c>
      <c r="F198" s="251"/>
    </row>
    <row r="199" spans="1:6" ht="18" x14ac:dyDescent="0.25">
      <c r="A199" s="243"/>
      <c r="B199" s="247">
        <v>70</v>
      </c>
      <c r="C199" s="247" t="s">
        <v>692</v>
      </c>
      <c r="D199" s="247">
        <v>9968320486</v>
      </c>
      <c r="E199" s="248" t="s">
        <v>693</v>
      </c>
      <c r="F199" s="251"/>
    </row>
    <row r="200" spans="1:6" ht="18" x14ac:dyDescent="0.25">
      <c r="A200" s="243"/>
      <c r="B200" s="247">
        <v>71</v>
      </c>
      <c r="C200" s="247" t="s">
        <v>694</v>
      </c>
      <c r="D200" s="247">
        <v>9401552552</v>
      </c>
      <c r="E200" s="248" t="s">
        <v>695</v>
      </c>
      <c r="F200" s="251"/>
    </row>
    <row r="201" spans="1:6" ht="18" x14ac:dyDescent="0.25">
      <c r="A201" s="243"/>
      <c r="B201" s="247">
        <v>72</v>
      </c>
      <c r="C201" s="247" t="s">
        <v>696</v>
      </c>
      <c r="D201" s="247">
        <v>8884198214</v>
      </c>
      <c r="E201" s="247" t="s">
        <v>697</v>
      </c>
      <c r="F201" s="252"/>
    </row>
    <row r="202" spans="1:6" ht="18" x14ac:dyDescent="0.25">
      <c r="A202" s="243"/>
      <c r="B202" s="247">
        <v>73</v>
      </c>
      <c r="C202" s="247" t="s">
        <v>698</v>
      </c>
      <c r="D202" s="247">
        <v>9437025170</v>
      </c>
      <c r="E202" s="247" t="s">
        <v>699</v>
      </c>
      <c r="F202" s="252"/>
    </row>
    <row r="203" spans="1:6" ht="18" x14ac:dyDescent="0.25">
      <c r="A203" s="243"/>
      <c r="B203" s="247">
        <v>74</v>
      </c>
      <c r="C203" s="247" t="s">
        <v>700</v>
      </c>
      <c r="D203" s="247">
        <v>9861071343</v>
      </c>
      <c r="E203" s="248" t="s">
        <v>701</v>
      </c>
      <c r="F203" s="251"/>
    </row>
    <row r="204" spans="1:6" ht="18" x14ac:dyDescent="0.25">
      <c r="A204" s="243"/>
      <c r="B204" s="247">
        <v>75</v>
      </c>
      <c r="C204" s="247" t="s">
        <v>702</v>
      </c>
      <c r="D204" s="247">
        <v>9811380029</v>
      </c>
      <c r="E204" s="248" t="s">
        <v>703</v>
      </c>
      <c r="F204" s="251"/>
    </row>
    <row r="205" spans="1:6" ht="18" x14ac:dyDescent="0.25">
      <c r="A205" s="243"/>
      <c r="B205" s="247">
        <v>76</v>
      </c>
      <c r="C205" s="247" t="s">
        <v>704</v>
      </c>
      <c r="D205" s="247">
        <v>7578996405</v>
      </c>
      <c r="E205" s="248" t="s">
        <v>705</v>
      </c>
      <c r="F205" s="251"/>
    </row>
    <row r="206" spans="1:6" ht="18" x14ac:dyDescent="0.25">
      <c r="A206" s="243"/>
      <c r="B206" s="247">
        <v>77</v>
      </c>
      <c r="C206" s="247" t="s">
        <v>706</v>
      </c>
      <c r="D206" s="247">
        <v>9868833666</v>
      </c>
      <c r="E206" s="248" t="s">
        <v>707</v>
      </c>
      <c r="F206" s="251"/>
    </row>
    <row r="207" spans="1:6" ht="18" x14ac:dyDescent="0.25">
      <c r="A207" s="243"/>
      <c r="B207" s="247">
        <v>78</v>
      </c>
      <c r="C207" s="247" t="s">
        <v>708</v>
      </c>
      <c r="D207" s="247">
        <v>8763053866</v>
      </c>
      <c r="E207" s="247" t="s">
        <v>709</v>
      </c>
      <c r="F207" s="252"/>
    </row>
    <row r="208" spans="1:6" ht="18" x14ac:dyDescent="0.25">
      <c r="A208" s="243"/>
      <c r="B208" s="247">
        <v>79</v>
      </c>
      <c r="C208" s="247" t="s">
        <v>710</v>
      </c>
      <c r="D208" s="247">
        <v>8902496099</v>
      </c>
      <c r="E208" s="248" t="s">
        <v>711</v>
      </c>
      <c r="F208" s="251"/>
    </row>
    <row r="209" spans="1:6" ht="18" x14ac:dyDescent="0.25">
      <c r="A209" s="244"/>
      <c r="B209" s="247">
        <v>80</v>
      </c>
      <c r="C209" s="247" t="s">
        <v>712</v>
      </c>
      <c r="D209" s="247" t="s">
        <v>713</v>
      </c>
      <c r="E209" s="248" t="s">
        <v>714</v>
      </c>
      <c r="F209" s="251"/>
    </row>
    <row r="210" spans="1:6" ht="18" x14ac:dyDescent="0.25">
      <c r="A210" s="245" t="s">
        <v>791</v>
      </c>
      <c r="B210" s="247">
        <v>81</v>
      </c>
      <c r="C210" s="247" t="s">
        <v>715</v>
      </c>
      <c r="D210" s="247">
        <v>9437119030</v>
      </c>
      <c r="E210" s="247" t="s">
        <v>716</v>
      </c>
      <c r="F210" s="252"/>
    </row>
    <row r="211" spans="1:6" ht="18" x14ac:dyDescent="0.25">
      <c r="A211" s="243"/>
      <c r="B211" s="247">
        <v>82</v>
      </c>
      <c r="C211" s="247" t="s">
        <v>717</v>
      </c>
      <c r="D211" s="247">
        <v>8967980227</v>
      </c>
      <c r="E211" s="247" t="s">
        <v>718</v>
      </c>
      <c r="F211" s="252"/>
    </row>
    <row r="212" spans="1:6" ht="18" x14ac:dyDescent="0.25">
      <c r="A212" s="243"/>
      <c r="B212" s="247">
        <v>83</v>
      </c>
      <c r="C212" s="247" t="s">
        <v>719</v>
      </c>
      <c r="D212" s="247">
        <v>9003198169</v>
      </c>
      <c r="E212" s="247" t="s">
        <v>720</v>
      </c>
      <c r="F212" s="252"/>
    </row>
    <row r="213" spans="1:6" ht="18" x14ac:dyDescent="0.25">
      <c r="A213" s="243"/>
      <c r="B213" s="247">
        <v>84</v>
      </c>
      <c r="C213" s="247" t="s">
        <v>721</v>
      </c>
      <c r="D213" s="247">
        <v>9861916042</v>
      </c>
      <c r="E213" s="247" t="s">
        <v>722</v>
      </c>
      <c r="F213" s="252"/>
    </row>
    <row r="214" spans="1:6" ht="18" x14ac:dyDescent="0.25">
      <c r="A214" s="243"/>
      <c r="B214" s="247">
        <v>85</v>
      </c>
      <c r="C214" s="247" t="s">
        <v>723</v>
      </c>
      <c r="D214" s="247">
        <v>9438480572</v>
      </c>
      <c r="E214" s="248" t="s">
        <v>724</v>
      </c>
      <c r="F214" s="251"/>
    </row>
    <row r="215" spans="1:6" ht="18" x14ac:dyDescent="0.25">
      <c r="A215" s="243"/>
      <c r="B215" s="247">
        <v>86</v>
      </c>
      <c r="C215" s="247" t="s">
        <v>725</v>
      </c>
      <c r="D215" s="247">
        <v>9899661198</v>
      </c>
      <c r="E215" s="247" t="s">
        <v>726</v>
      </c>
      <c r="F215" s="252"/>
    </row>
    <row r="216" spans="1:6" ht="18" x14ac:dyDescent="0.25">
      <c r="A216" s="243"/>
      <c r="B216" s="247">
        <v>87</v>
      </c>
      <c r="C216" s="247" t="s">
        <v>727</v>
      </c>
      <c r="D216" s="247">
        <v>9661425768</v>
      </c>
      <c r="E216" s="248" t="s">
        <v>728</v>
      </c>
      <c r="F216" s="251"/>
    </row>
    <row r="217" spans="1:6" ht="18" x14ac:dyDescent="0.25">
      <c r="A217" s="243"/>
      <c r="B217" s="247">
        <v>88</v>
      </c>
      <c r="C217" s="247" t="s">
        <v>729</v>
      </c>
      <c r="D217" s="247">
        <v>9437756110</v>
      </c>
      <c r="E217" s="248" t="s">
        <v>730</v>
      </c>
      <c r="F217" s="251"/>
    </row>
    <row r="218" spans="1:6" ht="18" x14ac:dyDescent="0.25">
      <c r="A218" s="243"/>
      <c r="B218" s="247">
        <v>89</v>
      </c>
      <c r="C218" s="247" t="s">
        <v>731</v>
      </c>
      <c r="D218" s="247">
        <v>9106276406</v>
      </c>
      <c r="E218" s="248" t="s">
        <v>732</v>
      </c>
      <c r="F218" s="251"/>
    </row>
    <row r="219" spans="1:6" ht="18" x14ac:dyDescent="0.25">
      <c r="A219" s="243"/>
      <c r="B219" s="247">
        <v>90</v>
      </c>
      <c r="C219" s="247" t="s">
        <v>733</v>
      </c>
      <c r="D219" s="247">
        <v>9810282352</v>
      </c>
      <c r="E219" s="248" t="s">
        <v>734</v>
      </c>
      <c r="F219" s="251"/>
    </row>
    <row r="220" spans="1:6" ht="18" x14ac:dyDescent="0.25">
      <c r="A220" s="243"/>
      <c r="B220" s="247">
        <v>91</v>
      </c>
      <c r="C220" s="247" t="s">
        <v>735</v>
      </c>
      <c r="D220" s="247">
        <v>9213540710</v>
      </c>
      <c r="E220" s="247" t="s">
        <v>736</v>
      </c>
      <c r="F220" s="252"/>
    </row>
    <row r="221" spans="1:6" ht="18" x14ac:dyDescent="0.25">
      <c r="A221" s="243"/>
      <c r="B221" s="247">
        <v>92</v>
      </c>
      <c r="C221" s="247" t="s">
        <v>737</v>
      </c>
      <c r="D221" s="247">
        <v>9909729008</v>
      </c>
      <c r="E221" s="248" t="s">
        <v>738</v>
      </c>
      <c r="F221" s="251"/>
    </row>
    <row r="222" spans="1:6" ht="18" x14ac:dyDescent="0.25">
      <c r="A222" s="243"/>
      <c r="B222" s="247">
        <v>93</v>
      </c>
      <c r="C222" s="247" t="s">
        <v>739</v>
      </c>
      <c r="D222" s="247">
        <v>9868523342</v>
      </c>
      <c r="E222" s="247" t="s">
        <v>740</v>
      </c>
      <c r="F222" s="252"/>
    </row>
    <row r="223" spans="1:6" ht="18" x14ac:dyDescent="0.25">
      <c r="A223" s="243"/>
      <c r="B223" s="247">
        <v>94</v>
      </c>
      <c r="C223" s="247" t="s">
        <v>686</v>
      </c>
      <c r="D223" s="247">
        <v>9051613435</v>
      </c>
      <c r="E223" s="248" t="s">
        <v>741</v>
      </c>
      <c r="F223" s="251"/>
    </row>
    <row r="224" spans="1:6" ht="18" x14ac:dyDescent="0.25">
      <c r="A224" s="243"/>
      <c r="B224" s="247">
        <v>95</v>
      </c>
      <c r="C224" s="247" t="s">
        <v>742</v>
      </c>
      <c r="D224" s="247">
        <v>9717410852</v>
      </c>
      <c r="E224" s="248" t="s">
        <v>743</v>
      </c>
      <c r="F224" s="251"/>
    </row>
    <row r="225" spans="1:6" ht="18" x14ac:dyDescent="0.25">
      <c r="A225" s="244"/>
      <c r="B225" s="247">
        <v>96</v>
      </c>
      <c r="C225" s="247" t="s">
        <v>744</v>
      </c>
      <c r="D225" s="247">
        <v>9027762942</v>
      </c>
      <c r="E225" s="248" t="s">
        <v>745</v>
      </c>
      <c r="F225" s="251"/>
    </row>
    <row r="226" spans="1:6" ht="18" x14ac:dyDescent="0.25">
      <c r="A226" s="245" t="s">
        <v>792</v>
      </c>
      <c r="B226" s="247">
        <v>97</v>
      </c>
      <c r="C226" s="247" t="s">
        <v>746</v>
      </c>
      <c r="D226" s="247">
        <v>9937217761</v>
      </c>
      <c r="E226" s="248" t="s">
        <v>747</v>
      </c>
      <c r="F226" s="251"/>
    </row>
    <row r="227" spans="1:6" ht="18" x14ac:dyDescent="0.25">
      <c r="A227" s="243"/>
      <c r="B227" s="247">
        <v>98</v>
      </c>
      <c r="C227" s="247" t="s">
        <v>748</v>
      </c>
      <c r="D227" s="247">
        <v>8527661800</v>
      </c>
      <c r="E227" s="248" t="s">
        <v>749</v>
      </c>
      <c r="F227" s="251"/>
    </row>
    <row r="228" spans="1:6" ht="18" x14ac:dyDescent="0.25">
      <c r="A228" s="243"/>
      <c r="B228" s="247">
        <v>99</v>
      </c>
      <c r="C228" s="247" t="s">
        <v>750</v>
      </c>
      <c r="D228" s="247">
        <v>9437109014</v>
      </c>
      <c r="E228" s="248" t="s">
        <v>751</v>
      </c>
      <c r="F228" s="251"/>
    </row>
    <row r="229" spans="1:6" ht="18" x14ac:dyDescent="0.25">
      <c r="A229" s="243"/>
      <c r="B229" s="247">
        <v>100</v>
      </c>
      <c r="C229" s="247" t="s">
        <v>752</v>
      </c>
      <c r="D229" s="247">
        <v>9312345209</v>
      </c>
      <c r="E229" s="247" t="s">
        <v>753</v>
      </c>
      <c r="F229" s="252"/>
    </row>
    <row r="230" spans="1:6" ht="18" x14ac:dyDescent="0.25">
      <c r="A230" s="243"/>
      <c r="B230" s="247">
        <v>101</v>
      </c>
      <c r="C230" s="247" t="s">
        <v>754</v>
      </c>
      <c r="D230" s="247">
        <v>9432015595</v>
      </c>
      <c r="E230" s="248" t="s">
        <v>755</v>
      </c>
      <c r="F230" s="251"/>
    </row>
    <row r="231" spans="1:6" ht="18" x14ac:dyDescent="0.25">
      <c r="A231" s="243"/>
      <c r="B231" s="247">
        <v>102</v>
      </c>
      <c r="C231" s="247" t="s">
        <v>756</v>
      </c>
      <c r="D231" s="247">
        <v>9441295595</v>
      </c>
      <c r="E231" s="248" t="s">
        <v>757</v>
      </c>
      <c r="F231" s="251"/>
    </row>
    <row r="232" spans="1:6" ht="18" x14ac:dyDescent="0.25">
      <c r="A232" s="243"/>
      <c r="B232" s="247">
        <v>103</v>
      </c>
      <c r="C232" s="247" t="s">
        <v>758</v>
      </c>
      <c r="D232" s="247">
        <v>9423770546</v>
      </c>
      <c r="E232" s="248" t="s">
        <v>759</v>
      </c>
      <c r="F232" s="251"/>
    </row>
    <row r="233" spans="1:6" ht="18" x14ac:dyDescent="0.25">
      <c r="A233" s="243"/>
      <c r="B233" s="247">
        <v>104</v>
      </c>
      <c r="C233" s="247" t="s">
        <v>760</v>
      </c>
      <c r="D233" s="250" t="s">
        <v>761</v>
      </c>
      <c r="E233" s="247" t="s">
        <v>762</v>
      </c>
      <c r="F233" s="252"/>
    </row>
    <row r="234" spans="1:6" ht="18" x14ac:dyDescent="0.25">
      <c r="A234" s="243"/>
      <c r="B234" s="247">
        <v>105</v>
      </c>
      <c r="C234" s="247" t="s">
        <v>763</v>
      </c>
      <c r="D234" s="247">
        <v>9868898649</v>
      </c>
      <c r="E234" s="247" t="s">
        <v>764</v>
      </c>
      <c r="F234" s="252"/>
    </row>
    <row r="235" spans="1:6" ht="18" x14ac:dyDescent="0.25">
      <c r="A235" s="243"/>
      <c r="B235" s="247">
        <v>106</v>
      </c>
      <c r="C235" s="247" t="s">
        <v>765</v>
      </c>
      <c r="D235" s="247">
        <v>7738424215</v>
      </c>
      <c r="E235" s="248" t="s">
        <v>766</v>
      </c>
      <c r="F235" s="251"/>
    </row>
    <row r="236" spans="1:6" ht="18" x14ac:dyDescent="0.25">
      <c r="A236" s="243"/>
      <c r="B236" s="247">
        <v>107</v>
      </c>
      <c r="C236" s="247" t="s">
        <v>767</v>
      </c>
      <c r="D236" s="247">
        <v>8895268046</v>
      </c>
      <c r="E236" s="247" t="s">
        <v>768</v>
      </c>
      <c r="F236" s="252"/>
    </row>
    <row r="237" spans="1:6" ht="18" x14ac:dyDescent="0.25">
      <c r="A237" s="243"/>
      <c r="B237" s="247">
        <v>108</v>
      </c>
      <c r="C237" s="247" t="s">
        <v>769</v>
      </c>
      <c r="D237" s="247">
        <v>7077000185</v>
      </c>
      <c r="E237" s="248" t="s">
        <v>770</v>
      </c>
      <c r="F237" s="251"/>
    </row>
    <row r="238" spans="1:6" ht="18" x14ac:dyDescent="0.25">
      <c r="A238" s="243"/>
      <c r="B238" s="247">
        <v>109</v>
      </c>
      <c r="C238" s="247" t="s">
        <v>771</v>
      </c>
      <c r="D238" s="247">
        <v>9868561577</v>
      </c>
      <c r="E238" s="248" t="s">
        <v>772</v>
      </c>
      <c r="F238" s="251"/>
    </row>
    <row r="239" spans="1:6" ht="18" x14ac:dyDescent="0.25">
      <c r="A239" s="243"/>
      <c r="B239" s="247">
        <v>110</v>
      </c>
      <c r="C239" s="247" t="s">
        <v>773</v>
      </c>
      <c r="D239" s="247">
        <v>9868112246</v>
      </c>
      <c r="E239" s="247" t="s">
        <v>774</v>
      </c>
      <c r="F239" s="252"/>
    </row>
    <row r="240" spans="1:6" ht="18" x14ac:dyDescent="0.25">
      <c r="A240" s="243"/>
      <c r="B240" s="247">
        <v>111</v>
      </c>
      <c r="C240" s="247" t="s">
        <v>775</v>
      </c>
      <c r="D240" s="247">
        <v>9437223522</v>
      </c>
      <c r="E240" s="247"/>
      <c r="F240" s="252"/>
    </row>
    <row r="241" spans="1:6" ht="18" x14ac:dyDescent="0.25">
      <c r="A241" s="244"/>
      <c r="B241" s="247">
        <v>112</v>
      </c>
      <c r="C241" s="247" t="s">
        <v>776</v>
      </c>
      <c r="D241" s="247">
        <v>9911035337</v>
      </c>
      <c r="E241" s="247" t="s">
        <v>777</v>
      </c>
      <c r="F241" s="252"/>
    </row>
    <row r="242" spans="1:6" x14ac:dyDescent="0.25">
      <c r="A242" s="237"/>
      <c r="B242" s="238"/>
      <c r="C242" s="238"/>
      <c r="D242" s="238"/>
      <c r="E242" s="238"/>
      <c r="F242" s="239"/>
    </row>
  </sheetData>
  <sheetProtection algorithmName="SHA-512" hashValue="3y3XfX5NZ1RHBYbGPwgoq6sL1VHmJSUt86LgeFr+BWH+XTOoe0Qy2Y5X0HOHESu1gMQGaeIjElL7Vb7CBsdBOA==" saltValue="PzVAAn4m4aSlPrQqhPmFnQ==" spinCount="100000" sheet="1" objects="1" scenarios="1"/>
  <hyperlinks>
    <hyperlink ref="E31" r:id="rId1"/>
    <hyperlink ref="E16" r:id="rId2"/>
    <hyperlink ref="E51" r:id="rId3"/>
    <hyperlink ref="E83" r:id="rId4"/>
    <hyperlink ref="E172" r:id="rId5"/>
    <hyperlink ref="E27" r:id="rId6"/>
    <hyperlink ref="E52" r:id="rId7"/>
    <hyperlink ref="E58" r:id="rId8"/>
    <hyperlink ref="E110" r:id="rId9"/>
    <hyperlink ref="E208" r:id="rId10"/>
    <hyperlink ref="E92" r:id="rId11"/>
    <hyperlink ref="E86" r:id="rId12"/>
    <hyperlink ref="E123" r:id="rId13"/>
    <hyperlink ref="E57" r:id="rId14"/>
    <hyperlink ref="E138" r:id="rId15"/>
    <hyperlink ref="E24" r:id="rId16"/>
    <hyperlink ref="E186" r:id="rId17"/>
    <hyperlink ref="E181" r:id="rId18"/>
    <hyperlink ref="E111" r:id="rId19"/>
    <hyperlink ref="E69" r:id="rId20"/>
    <hyperlink ref="E171" r:id="rId21"/>
    <hyperlink ref="E19" r:id="rId22"/>
    <hyperlink ref="E130" r:id="rId23"/>
    <hyperlink ref="E79" r:id="rId24"/>
    <hyperlink ref="E232" r:id="rId25"/>
    <hyperlink ref="E142" r:id="rId26"/>
    <hyperlink ref="E14" r:id="rId27"/>
    <hyperlink ref="E170" r:id="rId28"/>
    <hyperlink ref="E115" r:id="rId29"/>
    <hyperlink ref="E224" r:id="rId30"/>
    <hyperlink ref="E134" r:id="rId31"/>
    <hyperlink ref="E68" r:id="rId32"/>
    <hyperlink ref="E235" r:id="rId33"/>
    <hyperlink ref="E6" r:id="rId34"/>
    <hyperlink ref="E176" r:id="rId35"/>
    <hyperlink ref="E40" r:id="rId36"/>
    <hyperlink ref="E116" r:id="rId37"/>
    <hyperlink ref="E101" r:id="rId38"/>
    <hyperlink ref="E32" r:id="rId39"/>
    <hyperlink ref="E183" r:id="rId40"/>
    <hyperlink ref="E102" r:id="rId41"/>
    <hyperlink ref="E62" r:id="rId42"/>
    <hyperlink ref="E76" r:id="rId43"/>
    <hyperlink ref="E80" r:id="rId44"/>
    <hyperlink ref="E84" r:id="rId45"/>
    <hyperlink ref="E90" r:id="rId46"/>
    <hyperlink ref="E93" r:id="rId47"/>
    <hyperlink ref="E94" r:id="rId48"/>
    <hyperlink ref="E99" r:id="rId49"/>
    <hyperlink ref="E100" r:id="rId50"/>
    <hyperlink ref="E106" r:id="rId51"/>
    <hyperlink ref="E107" r:id="rId52"/>
    <hyperlink ref="E109" r:id="rId53"/>
    <hyperlink ref="E113" r:id="rId54"/>
    <hyperlink ref="E7" r:id="rId55"/>
    <hyperlink ref="E12" r:id="rId56"/>
    <hyperlink ref="E15" r:id="rId57"/>
    <hyperlink ref="E17" r:id="rId58"/>
    <hyperlink ref="E21" r:id="rId59"/>
    <hyperlink ref="E26" r:id="rId60"/>
    <hyperlink ref="E122" r:id="rId61"/>
    <hyperlink ref="E127" r:id="rId62"/>
    <hyperlink ref="E132" r:id="rId63"/>
    <hyperlink ref="E136" r:id="rId64"/>
    <hyperlink ref="E139" r:id="rId65" display="pappu.kumar@sail.in"/>
    <hyperlink ref="E145" r:id="rId66"/>
    <hyperlink ref="E149" r:id="rId67"/>
    <hyperlink ref="E155" r:id="rId68"/>
    <hyperlink ref="E161" r:id="rId69"/>
    <hyperlink ref="E147" r:id="rId70"/>
    <hyperlink ref="E169" r:id="rId71"/>
    <hyperlink ref="E174" r:id="rId72"/>
    <hyperlink ref="E175" r:id="rId73"/>
    <hyperlink ref="E118" r:id="rId74"/>
    <hyperlink ref="E119" r:id="rId75"/>
    <hyperlink ref="E133" r:id="rId76"/>
    <hyperlink ref="E150" r:id="rId77"/>
    <hyperlink ref="E153" r:id="rId78"/>
    <hyperlink ref="E156" r:id="rId79"/>
    <hyperlink ref="E146" r:id="rId80"/>
    <hyperlink ref="E162" r:id="rId81"/>
    <hyperlink ref="E165" r:id="rId82"/>
    <hyperlink ref="E166" r:id="rId83"/>
    <hyperlink ref="E168" r:id="rId84"/>
    <hyperlink ref="E177" r:id="rId85"/>
    <hyperlink ref="E180" r:id="rId86"/>
    <hyperlink ref="E187" r:id="rId87"/>
    <hyperlink ref="E188" r:id="rId88"/>
    <hyperlink ref="E189" r:id="rId89"/>
    <hyperlink ref="E191" r:id="rId90"/>
    <hyperlink ref="E192" r:id="rId91"/>
    <hyperlink ref="E195" r:id="rId92"/>
    <hyperlink ref="E198" r:id="rId93"/>
    <hyperlink ref="E200" r:id="rId94"/>
    <hyperlink ref="E205" r:id="rId95"/>
    <hyperlink ref="E209" r:id="rId96"/>
    <hyperlink ref="E216" r:id="rId97"/>
    <hyperlink ref="E218" r:id="rId98"/>
    <hyperlink ref="E219" r:id="rId99"/>
    <hyperlink ref="E221" r:id="rId100"/>
    <hyperlink ref="E223" r:id="rId101"/>
    <hyperlink ref="E227" r:id="rId102"/>
    <hyperlink ref="E230" r:id="rId103"/>
    <hyperlink ref="E231" r:id="rId104"/>
    <hyperlink ref="E238" r:id="rId105"/>
    <hyperlink ref="E228" r:id="rId106"/>
    <hyperlink ref="E226" r:id="rId107"/>
    <hyperlink ref="E151" r:id="rId108"/>
    <hyperlink ref="E3" r:id="rId109"/>
    <hyperlink ref="E4" r:id="rId110"/>
    <hyperlink ref="E8" r:id="rId111"/>
    <hyperlink ref="E11" r:id="rId112"/>
    <hyperlink ref="E20" r:id="rId113"/>
    <hyperlink ref="E33" r:id="rId114"/>
    <hyperlink ref="E34" r:id="rId115"/>
    <hyperlink ref="E37" r:id="rId116"/>
    <hyperlink ref="E39" r:id="rId117"/>
    <hyperlink ref="E65" r:id="rId118"/>
    <hyperlink ref="E70" r:id="rId119"/>
    <hyperlink ref="E71" r:id="rId120"/>
    <hyperlink ref="E74" r:id="rId121"/>
    <hyperlink ref="E91" r:id="rId122"/>
    <hyperlink ref="E105" r:id="rId123"/>
    <hyperlink ref="E120" r:id="rId124"/>
    <hyperlink ref="E124" r:id="rId125"/>
    <hyperlink ref="E128" r:id="rId126"/>
    <hyperlink ref="E125" r:id="rId127"/>
    <hyperlink ref="E137" r:id="rId128"/>
    <hyperlink ref="E140" r:id="rId129"/>
    <hyperlink ref="E143" r:id="rId130"/>
    <hyperlink ref="E154" r:id="rId131"/>
    <hyperlink ref="E173" r:id="rId132"/>
    <hyperlink ref="E178" r:id="rId133"/>
    <hyperlink ref="E182" r:id="rId134"/>
    <hyperlink ref="E193" r:id="rId135"/>
    <hyperlink ref="E199" r:id="rId136"/>
    <hyperlink ref="E203" r:id="rId137"/>
    <hyperlink ref="E204" r:id="rId138"/>
    <hyperlink ref="E214" r:id="rId139"/>
    <hyperlink ref="E217" r:id="rId140"/>
    <hyperlink ref="E225" r:id="rId141"/>
    <hyperlink ref="E237" r:id="rId142"/>
    <hyperlink ref="E46" r:id="rId143"/>
    <hyperlink ref="E78" r:id="rId144"/>
    <hyperlink ref="E112" r:id="rId145"/>
    <hyperlink ref="E148" r:id="rId146"/>
    <hyperlink ref="E152" r:id="rId147"/>
    <hyperlink ref="E197" r:id="rId148"/>
    <hyperlink ref="E66" r:id="rId149"/>
    <hyperlink ref="E206" r:id="rId150"/>
    <hyperlink ref="E45" r:id="rId151"/>
    <hyperlink ref="E63" r:id="rId152"/>
    <hyperlink ref="E67" r:id="rId153"/>
    <hyperlink ref="E55" r:id="rId154"/>
    <hyperlink ref="E56" r:id="rId155"/>
    <hyperlink ref="E49" r:id="rId156"/>
    <hyperlink ref="E185" r:id="rId157"/>
  </hyperlinks>
  <pageMargins left="0.39370078740157483" right="0.39370078740157483" top="0.19685039370078741" bottom="0.19685039370078741" header="0" footer="0"/>
  <pageSetup paperSize="9" scale="93" orientation="portrait" r:id="rId158"/>
  <rowBreaks count="4" manualBreakCount="4">
    <brk id="49" max="3" man="1"/>
    <brk id="97" max="3" man="1"/>
    <brk id="145" max="3" man="1"/>
    <brk id="193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C243"/>
  <sheetViews>
    <sheetView view="pageBreakPreview" zoomScale="62" zoomScaleNormal="55" zoomScaleSheetLayoutView="62" workbookViewId="0">
      <pane ySplit="1" topLeftCell="A2" activePane="bottomLeft" state="frozen"/>
      <selection pane="bottomLeft" activeCell="AB34" sqref="AB34"/>
    </sheetView>
  </sheetViews>
  <sheetFormatPr defaultRowHeight="23.25" x14ac:dyDescent="0.25"/>
  <cols>
    <col min="1" max="1" width="9.140625" style="168" bestFit="1" customWidth="1"/>
    <col min="2" max="2" width="6.7109375" style="272" bestFit="1" customWidth="1"/>
    <col min="3" max="3" width="7.7109375" style="168" bestFit="1" customWidth="1"/>
    <col min="4" max="4" width="16.28515625" style="273" bestFit="1" customWidth="1"/>
    <col min="5" max="5" width="14.7109375" style="168" customWidth="1"/>
    <col min="6" max="6" width="16.28515625" style="168" bestFit="1" customWidth="1"/>
    <col min="7" max="7" width="6.7109375" style="168" bestFit="1" customWidth="1"/>
    <col min="8" max="8" width="7.140625" style="168" bestFit="1" customWidth="1"/>
    <col min="9" max="9" width="13.140625" style="168" bestFit="1" customWidth="1"/>
    <col min="10" max="10" width="11.85546875" style="168" customWidth="1"/>
    <col min="11" max="11" width="12.28515625" style="168" bestFit="1" customWidth="1"/>
    <col min="12" max="12" width="7.42578125" style="168" bestFit="1" customWidth="1"/>
    <col min="13" max="13" width="16.7109375" style="273" bestFit="1" customWidth="1"/>
    <col min="14" max="14" width="14.7109375" style="168" customWidth="1"/>
    <col min="15" max="15" width="16.28515625" style="168" bestFit="1" customWidth="1"/>
    <col min="16" max="16" width="6.7109375" style="168" bestFit="1" customWidth="1"/>
    <col min="17" max="17" width="7.140625" style="168" bestFit="1" customWidth="1"/>
    <col min="18" max="18" width="12.7109375" style="168" bestFit="1" customWidth="1"/>
    <col min="19" max="19" width="12.42578125" style="168" bestFit="1" customWidth="1"/>
    <col min="20" max="20" width="12.28515625" style="168" bestFit="1" customWidth="1"/>
    <col min="21" max="21" width="6.85546875" style="168" bestFit="1" customWidth="1"/>
    <col min="22" max="22" width="16.7109375" style="273" customWidth="1"/>
    <col min="23" max="23" width="14.7109375" style="168" customWidth="1"/>
    <col min="24" max="24" width="16.28515625" style="168" bestFit="1" customWidth="1"/>
    <col min="25" max="25" width="6.7109375" style="168" bestFit="1" customWidth="1"/>
    <col min="26" max="26" width="7.140625" style="168" bestFit="1" customWidth="1"/>
    <col min="27" max="27" width="13.140625" style="168" bestFit="1" customWidth="1"/>
    <col min="28" max="28" width="16.5703125" style="168" bestFit="1" customWidth="1"/>
    <col min="29" max="29" width="22.85546875" style="168" customWidth="1"/>
    <col min="30" max="30" width="2.28515625" style="168" customWidth="1"/>
    <col min="31" max="16384" width="9.140625" style="168"/>
  </cols>
  <sheetData>
    <row r="1" spans="1:29" ht="92.25" thickBot="1" x14ac:dyDescent="0.3">
      <c r="A1" s="263" t="s">
        <v>0</v>
      </c>
      <c r="B1" s="264" t="s">
        <v>1</v>
      </c>
      <c r="C1" s="265">
        <v>2020</v>
      </c>
      <c r="D1" s="266" t="s">
        <v>60</v>
      </c>
      <c r="E1" s="267" t="s">
        <v>39</v>
      </c>
      <c r="F1" s="268" t="s">
        <v>31</v>
      </c>
      <c r="G1" s="267" t="s">
        <v>34</v>
      </c>
      <c r="H1" s="267" t="s">
        <v>32</v>
      </c>
      <c r="I1" s="268" t="s">
        <v>33</v>
      </c>
      <c r="J1" s="268" t="s">
        <v>35</v>
      </c>
      <c r="K1" s="269" t="s">
        <v>36</v>
      </c>
      <c r="L1" s="265">
        <v>2021</v>
      </c>
      <c r="M1" s="266" t="s">
        <v>60</v>
      </c>
      <c r="N1" s="267" t="s">
        <v>39</v>
      </c>
      <c r="O1" s="268" t="s">
        <v>31</v>
      </c>
      <c r="P1" s="267" t="s">
        <v>34</v>
      </c>
      <c r="Q1" s="267" t="s">
        <v>32</v>
      </c>
      <c r="R1" s="268" t="s">
        <v>33</v>
      </c>
      <c r="S1" s="268" t="s">
        <v>35</v>
      </c>
      <c r="T1" s="269" t="s">
        <v>36</v>
      </c>
      <c r="U1" s="265">
        <v>2022</v>
      </c>
      <c r="V1" s="266" t="s">
        <v>60</v>
      </c>
      <c r="W1" s="267" t="s">
        <v>39</v>
      </c>
      <c r="X1" s="268" t="s">
        <v>31</v>
      </c>
      <c r="Y1" s="267" t="s">
        <v>34</v>
      </c>
      <c r="Z1" s="267" t="s">
        <v>32</v>
      </c>
      <c r="AA1" s="268" t="s">
        <v>33</v>
      </c>
      <c r="AB1" s="268" t="s">
        <v>35</v>
      </c>
      <c r="AC1" s="270" t="s">
        <v>36</v>
      </c>
    </row>
    <row r="2" spans="1:29" ht="23.25" customHeight="1" x14ac:dyDescent="0.25">
      <c r="B2" s="192"/>
      <c r="C2" s="161"/>
      <c r="D2" s="155"/>
      <c r="E2" s="155"/>
      <c r="F2" s="155"/>
      <c r="G2" s="154"/>
      <c r="H2" s="154"/>
      <c r="I2" s="162"/>
      <c r="J2" s="154"/>
      <c r="K2" s="154"/>
      <c r="L2" s="154"/>
      <c r="M2" s="155"/>
      <c r="N2" s="155"/>
      <c r="O2" s="155"/>
      <c r="P2" s="154"/>
      <c r="Q2" s="154"/>
      <c r="R2" s="154"/>
      <c r="S2" s="154"/>
      <c r="T2" s="154"/>
      <c r="U2" s="154"/>
      <c r="V2" s="155"/>
      <c r="W2" s="155"/>
      <c r="X2" s="155"/>
      <c r="Y2" s="154"/>
      <c r="Z2" s="154"/>
      <c r="AA2" s="154"/>
      <c r="AB2" s="156"/>
      <c r="AC2" s="156"/>
    </row>
    <row r="3" spans="1:29" ht="23.25" customHeight="1" x14ac:dyDescent="0.25">
      <c r="B3" s="193"/>
      <c r="C3" s="163"/>
      <c r="D3" s="164"/>
      <c r="E3" s="159"/>
      <c r="F3" s="160"/>
      <c r="G3" s="159"/>
      <c r="H3" s="160"/>
      <c r="I3" s="160"/>
      <c r="J3" s="160"/>
      <c r="K3" s="165"/>
      <c r="L3" s="157" t="s">
        <v>42</v>
      </c>
      <c r="M3" s="158">
        <f>D16</f>
        <v>12000</v>
      </c>
      <c r="N3" s="158">
        <f>E16</f>
        <v>0</v>
      </c>
      <c r="O3" s="158">
        <f>F16</f>
        <v>0</v>
      </c>
      <c r="P3" s="159"/>
      <c r="Q3" s="160"/>
      <c r="R3" s="160"/>
      <c r="S3" s="160"/>
      <c r="T3" s="165"/>
      <c r="U3" s="157" t="s">
        <v>42</v>
      </c>
      <c r="V3" s="158">
        <f>M16</f>
        <v>24000</v>
      </c>
      <c r="W3" s="158">
        <f>N16</f>
        <v>0</v>
      </c>
      <c r="X3" s="158">
        <f>O16</f>
        <v>0</v>
      </c>
      <c r="Y3" s="159"/>
      <c r="Z3" s="160"/>
      <c r="AA3" s="160"/>
      <c r="AB3" s="274" t="s">
        <v>221</v>
      </c>
      <c r="AC3" s="275" t="s">
        <v>36</v>
      </c>
    </row>
    <row r="4" spans="1:29" ht="23.25" customHeight="1" x14ac:dyDescent="0.25">
      <c r="A4" s="169" t="s">
        <v>130</v>
      </c>
      <c r="B4" s="194">
        <v>0</v>
      </c>
      <c r="C4" s="134" t="s">
        <v>19</v>
      </c>
      <c r="D4" s="135">
        <v>1000</v>
      </c>
      <c r="E4" s="135">
        <v>0</v>
      </c>
      <c r="F4" s="135">
        <v>0</v>
      </c>
      <c r="G4" s="136" t="s">
        <v>38</v>
      </c>
      <c r="H4" s="136" t="s">
        <v>38</v>
      </c>
      <c r="I4" s="137" t="s">
        <v>38</v>
      </c>
      <c r="J4" s="136"/>
      <c r="K4" s="138"/>
      <c r="L4" s="134" t="s">
        <v>19</v>
      </c>
      <c r="M4" s="135">
        <v>1000</v>
      </c>
      <c r="N4" s="135">
        <v>0</v>
      </c>
      <c r="O4" s="135">
        <v>0</v>
      </c>
      <c r="P4" s="136" t="s">
        <v>38</v>
      </c>
      <c r="Q4" s="136" t="s">
        <v>38</v>
      </c>
      <c r="R4" s="137" t="s">
        <v>38</v>
      </c>
      <c r="S4" s="136"/>
      <c r="T4" s="138"/>
      <c r="U4" s="134" t="s">
        <v>19</v>
      </c>
      <c r="V4" s="135">
        <v>1000</v>
      </c>
      <c r="W4" s="135">
        <v>0</v>
      </c>
      <c r="X4" s="135">
        <v>0</v>
      </c>
      <c r="Y4" s="136" t="s">
        <v>38</v>
      </c>
      <c r="Z4" s="136" t="s">
        <v>38</v>
      </c>
      <c r="AA4" s="137" t="s">
        <v>38</v>
      </c>
      <c r="AB4" s="207">
        <f>V16+W16-X16</f>
        <v>30000</v>
      </c>
      <c r="AC4" s="212"/>
    </row>
    <row r="5" spans="1:29" x14ac:dyDescent="0.25">
      <c r="A5" s="170"/>
      <c r="B5" s="872"/>
      <c r="C5" s="134" t="s">
        <v>20</v>
      </c>
      <c r="D5" s="135">
        <v>1000</v>
      </c>
      <c r="E5" s="135">
        <v>0</v>
      </c>
      <c r="F5" s="135">
        <v>0</v>
      </c>
      <c r="G5" s="136" t="s">
        <v>38</v>
      </c>
      <c r="H5" s="136" t="s">
        <v>38</v>
      </c>
      <c r="I5" s="137" t="s">
        <v>38</v>
      </c>
      <c r="J5" s="136"/>
      <c r="K5" s="138"/>
      <c r="L5" s="134" t="s">
        <v>20</v>
      </c>
      <c r="M5" s="135">
        <v>1000</v>
      </c>
      <c r="N5" s="135">
        <v>0</v>
      </c>
      <c r="O5" s="135">
        <v>0</v>
      </c>
      <c r="P5" s="136" t="s">
        <v>38</v>
      </c>
      <c r="Q5" s="136" t="s">
        <v>38</v>
      </c>
      <c r="R5" s="137" t="s">
        <v>38</v>
      </c>
      <c r="S5" s="136"/>
      <c r="T5" s="138"/>
      <c r="U5" s="134" t="s">
        <v>20</v>
      </c>
      <c r="V5" s="135">
        <v>1000</v>
      </c>
      <c r="W5" s="135">
        <v>0</v>
      </c>
      <c r="X5" s="135">
        <v>0</v>
      </c>
      <c r="Y5" s="136" t="s">
        <v>38</v>
      </c>
      <c r="Z5" s="136" t="s">
        <v>38</v>
      </c>
      <c r="AA5" s="137" t="s">
        <v>38</v>
      </c>
      <c r="AB5" s="213"/>
      <c r="AC5" s="214"/>
    </row>
    <row r="6" spans="1:29" x14ac:dyDescent="0.25">
      <c r="A6" s="170"/>
      <c r="B6" s="872"/>
      <c r="C6" s="134" t="s">
        <v>21</v>
      </c>
      <c r="D6" s="135">
        <v>1000</v>
      </c>
      <c r="E6" s="135">
        <v>0</v>
      </c>
      <c r="F6" s="135">
        <v>0</v>
      </c>
      <c r="G6" s="136" t="s">
        <v>38</v>
      </c>
      <c r="H6" s="136" t="s">
        <v>38</v>
      </c>
      <c r="I6" s="137" t="s">
        <v>38</v>
      </c>
      <c r="J6" s="136"/>
      <c r="K6" s="138"/>
      <c r="L6" s="134" t="s">
        <v>21</v>
      </c>
      <c r="M6" s="135">
        <v>1000</v>
      </c>
      <c r="N6" s="135">
        <v>0</v>
      </c>
      <c r="O6" s="135">
        <v>0</v>
      </c>
      <c r="P6" s="136" t="s">
        <v>38</v>
      </c>
      <c r="Q6" s="136" t="s">
        <v>38</v>
      </c>
      <c r="R6" s="137" t="s">
        <v>38</v>
      </c>
      <c r="S6" s="136"/>
      <c r="T6" s="138"/>
      <c r="U6" s="134" t="s">
        <v>21</v>
      </c>
      <c r="V6" s="135">
        <v>1000</v>
      </c>
      <c r="W6" s="135">
        <v>0</v>
      </c>
      <c r="X6" s="135">
        <v>0</v>
      </c>
      <c r="Y6" s="136" t="s">
        <v>38</v>
      </c>
      <c r="Z6" s="136" t="s">
        <v>38</v>
      </c>
      <c r="AA6" s="137" t="s">
        <v>38</v>
      </c>
      <c r="AB6" s="213"/>
      <c r="AC6" s="214"/>
    </row>
    <row r="7" spans="1:29" x14ac:dyDescent="0.25">
      <c r="A7" s="170"/>
      <c r="B7" s="872"/>
      <c r="C7" s="134" t="s">
        <v>22</v>
      </c>
      <c r="D7" s="135">
        <v>1000</v>
      </c>
      <c r="E7" s="135">
        <v>0</v>
      </c>
      <c r="F7" s="135">
        <v>0</v>
      </c>
      <c r="G7" s="136" t="s">
        <v>38</v>
      </c>
      <c r="H7" s="136" t="s">
        <v>38</v>
      </c>
      <c r="I7" s="137" t="s">
        <v>38</v>
      </c>
      <c r="J7" s="136"/>
      <c r="K7" s="138"/>
      <c r="L7" s="134" t="s">
        <v>22</v>
      </c>
      <c r="M7" s="135">
        <v>1000</v>
      </c>
      <c r="N7" s="135">
        <v>0</v>
      </c>
      <c r="O7" s="135">
        <v>0</v>
      </c>
      <c r="P7" s="136" t="s">
        <v>38</v>
      </c>
      <c r="Q7" s="136" t="s">
        <v>38</v>
      </c>
      <c r="R7" s="137" t="s">
        <v>38</v>
      </c>
      <c r="S7" s="136"/>
      <c r="T7" s="138"/>
      <c r="U7" s="134" t="s">
        <v>22</v>
      </c>
      <c r="V7" s="135">
        <v>1000</v>
      </c>
      <c r="W7" s="135">
        <v>0</v>
      </c>
      <c r="X7" s="135">
        <v>0</v>
      </c>
      <c r="Y7" s="136" t="s">
        <v>38</v>
      </c>
      <c r="Z7" s="136" t="s">
        <v>38</v>
      </c>
      <c r="AA7" s="137" t="s">
        <v>38</v>
      </c>
      <c r="AB7" s="213"/>
      <c r="AC7" s="214"/>
    </row>
    <row r="8" spans="1:29" x14ac:dyDescent="0.25">
      <c r="A8" s="170"/>
      <c r="B8" s="872"/>
      <c r="C8" s="134" t="s">
        <v>23</v>
      </c>
      <c r="D8" s="135">
        <v>1000</v>
      </c>
      <c r="E8" s="135">
        <v>0</v>
      </c>
      <c r="F8" s="135">
        <v>0</v>
      </c>
      <c r="G8" s="136" t="s">
        <v>38</v>
      </c>
      <c r="H8" s="136" t="s">
        <v>38</v>
      </c>
      <c r="I8" s="137" t="s">
        <v>38</v>
      </c>
      <c r="J8" s="136"/>
      <c r="K8" s="138"/>
      <c r="L8" s="134" t="s">
        <v>23</v>
      </c>
      <c r="M8" s="135">
        <v>1000</v>
      </c>
      <c r="N8" s="135">
        <v>0</v>
      </c>
      <c r="O8" s="135">
        <v>0</v>
      </c>
      <c r="P8" s="136" t="s">
        <v>38</v>
      </c>
      <c r="Q8" s="136" t="s">
        <v>38</v>
      </c>
      <c r="R8" s="137" t="s">
        <v>38</v>
      </c>
      <c r="S8" s="136"/>
      <c r="T8" s="138"/>
      <c r="U8" s="134" t="s">
        <v>23</v>
      </c>
      <c r="V8" s="135">
        <v>1000</v>
      </c>
      <c r="W8" s="135">
        <v>0</v>
      </c>
      <c r="X8" s="135">
        <v>0</v>
      </c>
      <c r="Y8" s="136" t="s">
        <v>38</v>
      </c>
      <c r="Z8" s="136" t="s">
        <v>38</v>
      </c>
      <c r="AA8" s="137" t="s">
        <v>38</v>
      </c>
      <c r="AB8" s="213"/>
      <c r="AC8" s="214"/>
    </row>
    <row r="9" spans="1:29" x14ac:dyDescent="0.25">
      <c r="A9" s="170"/>
      <c r="B9" s="872"/>
      <c r="C9" s="190" t="s">
        <v>24</v>
      </c>
      <c r="D9" s="135">
        <v>1000</v>
      </c>
      <c r="E9" s="135">
        <v>0</v>
      </c>
      <c r="F9" s="135">
        <v>0</v>
      </c>
      <c r="G9" s="136" t="s">
        <v>38</v>
      </c>
      <c r="H9" s="136" t="s">
        <v>38</v>
      </c>
      <c r="I9" s="137" t="s">
        <v>38</v>
      </c>
      <c r="J9" s="136"/>
      <c r="K9" s="138"/>
      <c r="L9" s="134" t="s">
        <v>24</v>
      </c>
      <c r="M9" s="135">
        <v>1000</v>
      </c>
      <c r="N9" s="135">
        <v>0</v>
      </c>
      <c r="O9" s="135">
        <v>0</v>
      </c>
      <c r="P9" s="136" t="s">
        <v>38</v>
      </c>
      <c r="Q9" s="136" t="s">
        <v>38</v>
      </c>
      <c r="R9" s="137" t="s">
        <v>38</v>
      </c>
      <c r="S9" s="136"/>
      <c r="T9" s="138"/>
      <c r="U9" s="190" t="s">
        <v>24</v>
      </c>
      <c r="V9" s="135">
        <v>1000</v>
      </c>
      <c r="W9" s="135">
        <v>0</v>
      </c>
      <c r="X9" s="135">
        <v>0</v>
      </c>
      <c r="Y9" s="136" t="s">
        <v>38</v>
      </c>
      <c r="Z9" s="136" t="s">
        <v>38</v>
      </c>
      <c r="AA9" s="137" t="s">
        <v>38</v>
      </c>
      <c r="AB9" s="213"/>
      <c r="AC9" s="214"/>
    </row>
    <row r="10" spans="1:29" x14ac:dyDescent="0.25">
      <c r="A10" s="170"/>
      <c r="B10" s="872"/>
      <c r="C10" s="134" t="s">
        <v>25</v>
      </c>
      <c r="D10" s="135">
        <v>1000</v>
      </c>
      <c r="E10" s="135">
        <v>0</v>
      </c>
      <c r="F10" s="135">
        <v>0</v>
      </c>
      <c r="G10" s="136" t="s">
        <v>38</v>
      </c>
      <c r="H10" s="136" t="s">
        <v>38</v>
      </c>
      <c r="I10" s="137" t="s">
        <v>38</v>
      </c>
      <c r="J10" s="136"/>
      <c r="K10" s="138"/>
      <c r="L10" s="134" t="s">
        <v>25</v>
      </c>
      <c r="M10" s="135">
        <v>1000</v>
      </c>
      <c r="N10" s="135">
        <v>0</v>
      </c>
      <c r="O10" s="135">
        <v>0</v>
      </c>
      <c r="P10" s="136" t="s">
        <v>38</v>
      </c>
      <c r="Q10" s="136" t="s">
        <v>38</v>
      </c>
      <c r="R10" s="137" t="s">
        <v>38</v>
      </c>
      <c r="S10" s="136"/>
      <c r="T10" s="138"/>
      <c r="U10" s="134" t="s">
        <v>25</v>
      </c>
      <c r="V10" s="135">
        <v>0</v>
      </c>
      <c r="W10" s="135">
        <v>0</v>
      </c>
      <c r="X10" s="135">
        <v>0</v>
      </c>
      <c r="Y10" s="136" t="s">
        <v>38</v>
      </c>
      <c r="Z10" s="136" t="s">
        <v>38</v>
      </c>
      <c r="AA10" s="137" t="s">
        <v>38</v>
      </c>
      <c r="AB10" s="213"/>
      <c r="AC10" s="214"/>
    </row>
    <row r="11" spans="1:29" x14ac:dyDescent="0.25">
      <c r="A11" s="170"/>
      <c r="B11" s="872"/>
      <c r="C11" s="134" t="s">
        <v>26</v>
      </c>
      <c r="D11" s="135">
        <v>1000</v>
      </c>
      <c r="E11" s="135">
        <v>0</v>
      </c>
      <c r="F11" s="135">
        <v>0</v>
      </c>
      <c r="G11" s="136" t="s">
        <v>38</v>
      </c>
      <c r="H11" s="136" t="s">
        <v>38</v>
      </c>
      <c r="I11" s="137" t="s">
        <v>38</v>
      </c>
      <c r="J11" s="136"/>
      <c r="K11" s="138"/>
      <c r="L11" s="134" t="s">
        <v>26</v>
      </c>
      <c r="M11" s="135">
        <v>1000</v>
      </c>
      <c r="N11" s="135">
        <v>0</v>
      </c>
      <c r="O11" s="135">
        <v>0</v>
      </c>
      <c r="P11" s="136" t="s">
        <v>38</v>
      </c>
      <c r="Q11" s="136" t="s">
        <v>38</v>
      </c>
      <c r="R11" s="137" t="s">
        <v>38</v>
      </c>
      <c r="S11" s="136"/>
      <c r="T11" s="138"/>
      <c r="U11" s="134" t="s">
        <v>26</v>
      </c>
      <c r="V11" s="135">
        <v>0</v>
      </c>
      <c r="W11" s="135">
        <v>0</v>
      </c>
      <c r="X11" s="135">
        <v>0</v>
      </c>
      <c r="Y11" s="136" t="s">
        <v>38</v>
      </c>
      <c r="Z11" s="136" t="s">
        <v>38</v>
      </c>
      <c r="AA11" s="137" t="s">
        <v>38</v>
      </c>
      <c r="AB11" s="213"/>
      <c r="AC11" s="214"/>
    </row>
    <row r="12" spans="1:29" x14ac:dyDescent="0.25">
      <c r="A12" s="170"/>
      <c r="B12" s="872"/>
      <c r="C12" s="134" t="s">
        <v>27</v>
      </c>
      <c r="D12" s="135">
        <v>1000</v>
      </c>
      <c r="E12" s="135">
        <v>0</v>
      </c>
      <c r="F12" s="135">
        <v>0</v>
      </c>
      <c r="G12" s="136" t="s">
        <v>38</v>
      </c>
      <c r="H12" s="136" t="s">
        <v>38</v>
      </c>
      <c r="I12" s="137" t="s">
        <v>38</v>
      </c>
      <c r="J12" s="136"/>
      <c r="K12" s="138"/>
      <c r="L12" s="134" t="s">
        <v>27</v>
      </c>
      <c r="M12" s="135">
        <v>1000</v>
      </c>
      <c r="N12" s="135">
        <v>0</v>
      </c>
      <c r="O12" s="135">
        <v>0</v>
      </c>
      <c r="P12" s="136" t="s">
        <v>38</v>
      </c>
      <c r="Q12" s="136" t="s">
        <v>38</v>
      </c>
      <c r="R12" s="137" t="s">
        <v>38</v>
      </c>
      <c r="S12" s="136"/>
      <c r="T12" s="138"/>
      <c r="U12" s="134" t="s">
        <v>27</v>
      </c>
      <c r="V12" s="135">
        <v>0</v>
      </c>
      <c r="W12" s="135">
        <v>0</v>
      </c>
      <c r="X12" s="135">
        <v>0</v>
      </c>
      <c r="Y12" s="136" t="s">
        <v>38</v>
      </c>
      <c r="Z12" s="136" t="s">
        <v>38</v>
      </c>
      <c r="AA12" s="137" t="s">
        <v>38</v>
      </c>
      <c r="AB12" s="213"/>
      <c r="AC12" s="214"/>
    </row>
    <row r="13" spans="1:29" x14ac:dyDescent="0.25">
      <c r="A13" s="170"/>
      <c r="B13" s="872"/>
      <c r="C13" s="134" t="s">
        <v>28</v>
      </c>
      <c r="D13" s="135">
        <v>1000</v>
      </c>
      <c r="E13" s="135">
        <v>0</v>
      </c>
      <c r="F13" s="135">
        <v>0</v>
      </c>
      <c r="G13" s="136" t="s">
        <v>38</v>
      </c>
      <c r="H13" s="136" t="s">
        <v>38</v>
      </c>
      <c r="I13" s="137" t="s">
        <v>38</v>
      </c>
      <c r="J13" s="136"/>
      <c r="K13" s="138"/>
      <c r="L13" s="134" t="s">
        <v>28</v>
      </c>
      <c r="M13" s="135">
        <v>1000</v>
      </c>
      <c r="N13" s="135">
        <v>0</v>
      </c>
      <c r="O13" s="135">
        <v>0</v>
      </c>
      <c r="P13" s="136" t="s">
        <v>38</v>
      </c>
      <c r="Q13" s="136" t="s">
        <v>38</v>
      </c>
      <c r="R13" s="137" t="s">
        <v>38</v>
      </c>
      <c r="S13" s="136"/>
      <c r="T13" s="138"/>
      <c r="U13" s="134" t="s">
        <v>28</v>
      </c>
      <c r="V13" s="135">
        <v>0</v>
      </c>
      <c r="W13" s="135">
        <v>0</v>
      </c>
      <c r="X13" s="135">
        <v>0</v>
      </c>
      <c r="Y13" s="136" t="s">
        <v>38</v>
      </c>
      <c r="Z13" s="136" t="s">
        <v>38</v>
      </c>
      <c r="AA13" s="137" t="s">
        <v>38</v>
      </c>
      <c r="AB13" s="213"/>
      <c r="AC13" s="214"/>
    </row>
    <row r="14" spans="1:29" x14ac:dyDescent="0.25">
      <c r="A14" s="170"/>
      <c r="B14" s="872"/>
      <c r="C14" s="134" t="s">
        <v>29</v>
      </c>
      <c r="D14" s="135">
        <v>1000</v>
      </c>
      <c r="E14" s="135">
        <v>0</v>
      </c>
      <c r="F14" s="135">
        <v>0</v>
      </c>
      <c r="G14" s="136" t="s">
        <v>38</v>
      </c>
      <c r="H14" s="136" t="s">
        <v>38</v>
      </c>
      <c r="I14" s="137" t="s">
        <v>38</v>
      </c>
      <c r="J14" s="136"/>
      <c r="K14" s="138"/>
      <c r="L14" s="134" t="s">
        <v>29</v>
      </c>
      <c r="M14" s="135">
        <v>1000</v>
      </c>
      <c r="N14" s="135">
        <v>0</v>
      </c>
      <c r="O14" s="135">
        <v>0</v>
      </c>
      <c r="P14" s="136" t="s">
        <v>38</v>
      </c>
      <c r="Q14" s="136" t="s">
        <v>38</v>
      </c>
      <c r="R14" s="137" t="s">
        <v>38</v>
      </c>
      <c r="S14" s="136"/>
      <c r="T14" s="138"/>
      <c r="U14" s="134" t="s">
        <v>29</v>
      </c>
      <c r="V14" s="135">
        <v>0</v>
      </c>
      <c r="W14" s="135">
        <v>0</v>
      </c>
      <c r="X14" s="135">
        <v>0</v>
      </c>
      <c r="Y14" s="136" t="s">
        <v>38</v>
      </c>
      <c r="Z14" s="136" t="s">
        <v>38</v>
      </c>
      <c r="AA14" s="137" t="s">
        <v>38</v>
      </c>
      <c r="AB14" s="213"/>
      <c r="AC14" s="214"/>
    </row>
    <row r="15" spans="1:29" ht="23.25" customHeight="1" x14ac:dyDescent="0.25">
      <c r="A15" s="170"/>
      <c r="B15" s="872"/>
      <c r="C15" s="191" t="s">
        <v>30</v>
      </c>
      <c r="D15" s="149">
        <v>1000</v>
      </c>
      <c r="E15" s="135">
        <v>0</v>
      </c>
      <c r="F15" s="135">
        <v>0</v>
      </c>
      <c r="G15" s="136" t="s">
        <v>38</v>
      </c>
      <c r="H15" s="136" t="s">
        <v>38</v>
      </c>
      <c r="I15" s="137" t="s">
        <v>38</v>
      </c>
      <c r="J15" s="136"/>
      <c r="K15" s="138"/>
      <c r="L15" s="148" t="s">
        <v>30</v>
      </c>
      <c r="M15" s="149">
        <v>1000</v>
      </c>
      <c r="N15" s="135">
        <v>0</v>
      </c>
      <c r="O15" s="135">
        <v>0</v>
      </c>
      <c r="P15" s="136" t="s">
        <v>38</v>
      </c>
      <c r="Q15" s="136" t="s">
        <v>38</v>
      </c>
      <c r="R15" s="137" t="s">
        <v>38</v>
      </c>
      <c r="S15" s="136"/>
      <c r="T15" s="138"/>
      <c r="U15" s="191" t="s">
        <v>30</v>
      </c>
      <c r="V15" s="149">
        <v>0</v>
      </c>
      <c r="W15" s="135">
        <v>0</v>
      </c>
      <c r="X15" s="135">
        <v>0</v>
      </c>
      <c r="Y15" s="136" t="s">
        <v>38</v>
      </c>
      <c r="Z15" s="136" t="s">
        <v>38</v>
      </c>
      <c r="AA15" s="137" t="s">
        <v>38</v>
      </c>
      <c r="AB15" s="215"/>
      <c r="AC15" s="216"/>
    </row>
    <row r="16" spans="1:29" ht="23.25" customHeight="1" x14ac:dyDescent="0.25">
      <c r="A16" s="171"/>
      <c r="B16" s="873"/>
      <c r="C16" s="150"/>
      <c r="D16" s="151">
        <f>SUM(D4:D15)</f>
        <v>12000</v>
      </c>
      <c r="E16" s="151">
        <f>SUM(E4:E15)</f>
        <v>0</v>
      </c>
      <c r="F16" s="151">
        <f>SUM(F4:F15)</f>
        <v>0</v>
      </c>
      <c r="G16" s="152"/>
      <c r="H16" s="152"/>
      <c r="I16" s="197"/>
      <c r="J16" s="152"/>
      <c r="K16" s="153"/>
      <c r="L16" s="150"/>
      <c r="M16" s="151">
        <f>SUM(M3:M15)</f>
        <v>24000</v>
      </c>
      <c r="N16" s="151">
        <f>SUM(N3:N15)</f>
        <v>0</v>
      </c>
      <c r="O16" s="151">
        <f>SUM(O3:O15)</f>
        <v>0</v>
      </c>
      <c r="P16" s="152"/>
      <c r="Q16" s="152"/>
      <c r="R16" s="152"/>
      <c r="S16" s="152"/>
      <c r="T16" s="153"/>
      <c r="U16" s="150"/>
      <c r="V16" s="151">
        <f>SUM(V3:V15)</f>
        <v>30000</v>
      </c>
      <c r="W16" s="151">
        <f>SUM(W3:W15)</f>
        <v>0</v>
      </c>
      <c r="X16" s="151">
        <f>SUM(X3:X15)</f>
        <v>0</v>
      </c>
      <c r="Y16" s="152"/>
      <c r="Z16" s="152"/>
      <c r="AA16" s="152"/>
      <c r="AB16" s="152"/>
      <c r="AC16" s="153"/>
    </row>
    <row r="17" spans="1:29" ht="23.25" customHeight="1" x14ac:dyDescent="0.25">
      <c r="A17" s="271"/>
      <c r="B17" s="192"/>
      <c r="C17" s="161"/>
      <c r="D17" s="155"/>
      <c r="E17" s="155"/>
      <c r="F17" s="155"/>
      <c r="G17" s="154"/>
      <c r="H17" s="154"/>
      <c r="I17" s="162"/>
      <c r="J17" s="154"/>
      <c r="K17" s="154"/>
      <c r="L17" s="154"/>
      <c r="M17" s="155"/>
      <c r="N17" s="155"/>
      <c r="O17" s="155"/>
      <c r="P17" s="154"/>
      <c r="Q17" s="154"/>
      <c r="R17" s="154"/>
      <c r="S17" s="154"/>
      <c r="T17" s="154"/>
      <c r="U17" s="154"/>
      <c r="V17" s="155"/>
      <c r="W17" s="155"/>
      <c r="X17" s="155"/>
      <c r="Y17" s="154"/>
      <c r="Z17" s="154"/>
      <c r="AA17" s="154"/>
      <c r="AB17" s="156"/>
      <c r="AC17" s="156"/>
    </row>
    <row r="18" spans="1:29" ht="21" x14ac:dyDescent="0.25">
      <c r="B18" s="193"/>
      <c r="C18" s="163"/>
      <c r="D18" s="164"/>
      <c r="E18" s="159"/>
      <c r="F18" s="160"/>
      <c r="G18" s="159"/>
      <c r="H18" s="160"/>
      <c r="I18" s="160"/>
      <c r="J18" s="160"/>
      <c r="K18" s="165"/>
      <c r="L18" s="157" t="s">
        <v>42</v>
      </c>
      <c r="M18" s="158">
        <f>D31</f>
        <v>12000</v>
      </c>
      <c r="N18" s="158">
        <f>E31</f>
        <v>0</v>
      </c>
      <c r="O18" s="158">
        <f>F31</f>
        <v>0</v>
      </c>
      <c r="P18" s="159"/>
      <c r="Q18" s="160"/>
      <c r="R18" s="160"/>
      <c r="S18" s="160"/>
      <c r="T18" s="165"/>
      <c r="U18" s="157" t="s">
        <v>42</v>
      </c>
      <c r="V18" s="158">
        <f>M31</f>
        <v>24000</v>
      </c>
      <c r="W18" s="158">
        <f>N31</f>
        <v>0</v>
      </c>
      <c r="X18" s="158">
        <f>O31</f>
        <v>0</v>
      </c>
      <c r="Y18" s="159"/>
      <c r="Z18" s="160"/>
      <c r="AA18" s="160"/>
      <c r="AB18" s="274" t="s">
        <v>221</v>
      </c>
      <c r="AC18" s="275" t="s">
        <v>36</v>
      </c>
    </row>
    <row r="19" spans="1:29" x14ac:dyDescent="0.25">
      <c r="A19" s="169" t="s">
        <v>130</v>
      </c>
      <c r="B19" s="194">
        <v>0</v>
      </c>
      <c r="C19" s="134" t="s">
        <v>19</v>
      </c>
      <c r="D19" s="135">
        <v>1000</v>
      </c>
      <c r="E19" s="135">
        <v>0</v>
      </c>
      <c r="F19" s="135">
        <v>0</v>
      </c>
      <c r="G19" s="136" t="s">
        <v>38</v>
      </c>
      <c r="H19" s="136" t="s">
        <v>38</v>
      </c>
      <c r="I19" s="137" t="s">
        <v>38</v>
      </c>
      <c r="J19" s="136"/>
      <c r="K19" s="138"/>
      <c r="L19" s="134" t="s">
        <v>19</v>
      </c>
      <c r="M19" s="135">
        <v>1000</v>
      </c>
      <c r="N19" s="135">
        <v>0</v>
      </c>
      <c r="O19" s="135">
        <v>0</v>
      </c>
      <c r="P19" s="136" t="s">
        <v>38</v>
      </c>
      <c r="Q19" s="136" t="s">
        <v>38</v>
      </c>
      <c r="R19" s="137" t="s">
        <v>38</v>
      </c>
      <c r="S19" s="136"/>
      <c r="T19" s="138"/>
      <c r="U19" s="134" t="s">
        <v>19</v>
      </c>
      <c r="V19" s="135">
        <v>1000</v>
      </c>
      <c r="W19" s="135">
        <v>0</v>
      </c>
      <c r="X19" s="135">
        <v>0</v>
      </c>
      <c r="Y19" s="136" t="s">
        <v>38</v>
      </c>
      <c r="Z19" s="136" t="s">
        <v>38</v>
      </c>
      <c r="AA19" s="137" t="s">
        <v>38</v>
      </c>
      <c r="AB19" s="207">
        <f>V31+W31-X31</f>
        <v>30000</v>
      </c>
      <c r="AC19" s="212"/>
    </row>
    <row r="20" spans="1:29" x14ac:dyDescent="0.25">
      <c r="A20" s="170"/>
      <c r="B20" s="872"/>
      <c r="C20" s="134" t="s">
        <v>20</v>
      </c>
      <c r="D20" s="135">
        <v>1000</v>
      </c>
      <c r="E20" s="135">
        <v>0</v>
      </c>
      <c r="F20" s="135">
        <v>0</v>
      </c>
      <c r="G20" s="136" t="s">
        <v>38</v>
      </c>
      <c r="H20" s="136" t="s">
        <v>38</v>
      </c>
      <c r="I20" s="137" t="s">
        <v>38</v>
      </c>
      <c r="J20" s="136"/>
      <c r="K20" s="138"/>
      <c r="L20" s="134" t="s">
        <v>20</v>
      </c>
      <c r="M20" s="135">
        <v>1000</v>
      </c>
      <c r="N20" s="135">
        <v>0</v>
      </c>
      <c r="O20" s="135">
        <v>0</v>
      </c>
      <c r="P20" s="136" t="s">
        <v>38</v>
      </c>
      <c r="Q20" s="136" t="s">
        <v>38</v>
      </c>
      <c r="R20" s="137" t="s">
        <v>38</v>
      </c>
      <c r="S20" s="136"/>
      <c r="T20" s="138"/>
      <c r="U20" s="134" t="s">
        <v>20</v>
      </c>
      <c r="V20" s="135">
        <v>1000</v>
      </c>
      <c r="W20" s="135">
        <v>0</v>
      </c>
      <c r="X20" s="135">
        <v>0</v>
      </c>
      <c r="Y20" s="136" t="s">
        <v>38</v>
      </c>
      <c r="Z20" s="136" t="s">
        <v>38</v>
      </c>
      <c r="AA20" s="137" t="s">
        <v>38</v>
      </c>
      <c r="AB20" s="213"/>
      <c r="AC20" s="214"/>
    </row>
    <row r="21" spans="1:29" x14ac:dyDescent="0.25">
      <c r="A21" s="170"/>
      <c r="B21" s="872"/>
      <c r="C21" s="134" t="s">
        <v>21</v>
      </c>
      <c r="D21" s="135">
        <v>1000</v>
      </c>
      <c r="E21" s="135">
        <v>0</v>
      </c>
      <c r="F21" s="135">
        <v>0</v>
      </c>
      <c r="G21" s="136" t="s">
        <v>38</v>
      </c>
      <c r="H21" s="136" t="s">
        <v>38</v>
      </c>
      <c r="I21" s="137" t="s">
        <v>38</v>
      </c>
      <c r="J21" s="136"/>
      <c r="K21" s="138"/>
      <c r="L21" s="134" t="s">
        <v>21</v>
      </c>
      <c r="M21" s="135">
        <v>1000</v>
      </c>
      <c r="N21" s="135">
        <v>0</v>
      </c>
      <c r="O21" s="135">
        <v>0</v>
      </c>
      <c r="P21" s="136" t="s">
        <v>38</v>
      </c>
      <c r="Q21" s="136" t="s">
        <v>38</v>
      </c>
      <c r="R21" s="137" t="s">
        <v>38</v>
      </c>
      <c r="S21" s="136"/>
      <c r="T21" s="138"/>
      <c r="U21" s="134" t="s">
        <v>21</v>
      </c>
      <c r="V21" s="135">
        <v>1000</v>
      </c>
      <c r="W21" s="135">
        <v>0</v>
      </c>
      <c r="X21" s="135">
        <v>0</v>
      </c>
      <c r="Y21" s="136" t="s">
        <v>38</v>
      </c>
      <c r="Z21" s="136" t="s">
        <v>38</v>
      </c>
      <c r="AA21" s="137" t="s">
        <v>38</v>
      </c>
      <c r="AB21" s="213"/>
      <c r="AC21" s="214"/>
    </row>
    <row r="22" spans="1:29" x14ac:dyDescent="0.25">
      <c r="A22" s="170"/>
      <c r="B22" s="872"/>
      <c r="C22" s="134" t="s">
        <v>22</v>
      </c>
      <c r="D22" s="135">
        <v>1000</v>
      </c>
      <c r="E22" s="135">
        <v>0</v>
      </c>
      <c r="F22" s="135">
        <v>0</v>
      </c>
      <c r="G22" s="136" t="s">
        <v>38</v>
      </c>
      <c r="H22" s="136" t="s">
        <v>38</v>
      </c>
      <c r="I22" s="137" t="s">
        <v>38</v>
      </c>
      <c r="J22" s="136"/>
      <c r="K22" s="138"/>
      <c r="L22" s="134" t="s">
        <v>22</v>
      </c>
      <c r="M22" s="135">
        <v>1000</v>
      </c>
      <c r="N22" s="135">
        <v>0</v>
      </c>
      <c r="O22" s="135">
        <v>0</v>
      </c>
      <c r="P22" s="136" t="s">
        <v>38</v>
      </c>
      <c r="Q22" s="136" t="s">
        <v>38</v>
      </c>
      <c r="R22" s="137" t="s">
        <v>38</v>
      </c>
      <c r="S22" s="136"/>
      <c r="T22" s="138"/>
      <c r="U22" s="134" t="s">
        <v>22</v>
      </c>
      <c r="V22" s="135">
        <v>1000</v>
      </c>
      <c r="W22" s="135">
        <v>0</v>
      </c>
      <c r="X22" s="135">
        <v>0</v>
      </c>
      <c r="Y22" s="136" t="s">
        <v>38</v>
      </c>
      <c r="Z22" s="136" t="s">
        <v>38</v>
      </c>
      <c r="AA22" s="137" t="s">
        <v>38</v>
      </c>
      <c r="AB22" s="213"/>
      <c r="AC22" s="214"/>
    </row>
    <row r="23" spans="1:29" x14ac:dyDescent="0.25">
      <c r="A23" s="170"/>
      <c r="B23" s="872"/>
      <c r="C23" s="134" t="s">
        <v>23</v>
      </c>
      <c r="D23" s="135">
        <v>1000</v>
      </c>
      <c r="E23" s="135">
        <v>0</v>
      </c>
      <c r="F23" s="135">
        <v>0</v>
      </c>
      <c r="G23" s="136" t="s">
        <v>38</v>
      </c>
      <c r="H23" s="136" t="s">
        <v>38</v>
      </c>
      <c r="I23" s="137" t="s">
        <v>38</v>
      </c>
      <c r="J23" s="136"/>
      <c r="K23" s="138"/>
      <c r="L23" s="134" t="s">
        <v>23</v>
      </c>
      <c r="M23" s="135">
        <v>1000</v>
      </c>
      <c r="N23" s="135">
        <v>0</v>
      </c>
      <c r="O23" s="135">
        <v>0</v>
      </c>
      <c r="P23" s="136" t="s">
        <v>38</v>
      </c>
      <c r="Q23" s="136" t="s">
        <v>38</v>
      </c>
      <c r="R23" s="137" t="s">
        <v>38</v>
      </c>
      <c r="S23" s="136"/>
      <c r="T23" s="138"/>
      <c r="U23" s="134" t="s">
        <v>23</v>
      </c>
      <c r="V23" s="135">
        <v>1000</v>
      </c>
      <c r="W23" s="135">
        <v>0</v>
      </c>
      <c r="X23" s="135">
        <v>0</v>
      </c>
      <c r="Y23" s="136" t="s">
        <v>38</v>
      </c>
      <c r="Z23" s="136" t="s">
        <v>38</v>
      </c>
      <c r="AA23" s="137" t="s">
        <v>38</v>
      </c>
      <c r="AB23" s="213"/>
      <c r="AC23" s="214"/>
    </row>
    <row r="24" spans="1:29" x14ac:dyDescent="0.25">
      <c r="A24" s="170"/>
      <c r="B24" s="872"/>
      <c r="C24" s="190" t="s">
        <v>24</v>
      </c>
      <c r="D24" s="135">
        <v>1000</v>
      </c>
      <c r="E24" s="135">
        <v>0</v>
      </c>
      <c r="F24" s="135">
        <v>0</v>
      </c>
      <c r="G24" s="136" t="s">
        <v>38</v>
      </c>
      <c r="H24" s="136" t="s">
        <v>38</v>
      </c>
      <c r="I24" s="137" t="s">
        <v>38</v>
      </c>
      <c r="J24" s="136"/>
      <c r="K24" s="138"/>
      <c r="L24" s="134" t="s">
        <v>24</v>
      </c>
      <c r="M24" s="135">
        <v>1000</v>
      </c>
      <c r="N24" s="135">
        <v>0</v>
      </c>
      <c r="O24" s="135">
        <v>0</v>
      </c>
      <c r="P24" s="136" t="s">
        <v>38</v>
      </c>
      <c r="Q24" s="136" t="s">
        <v>38</v>
      </c>
      <c r="R24" s="137" t="s">
        <v>38</v>
      </c>
      <c r="S24" s="136"/>
      <c r="T24" s="138"/>
      <c r="U24" s="190" t="s">
        <v>24</v>
      </c>
      <c r="V24" s="135">
        <v>1000</v>
      </c>
      <c r="W24" s="135">
        <v>0</v>
      </c>
      <c r="X24" s="135">
        <v>0</v>
      </c>
      <c r="Y24" s="136" t="s">
        <v>38</v>
      </c>
      <c r="Z24" s="136" t="s">
        <v>38</v>
      </c>
      <c r="AA24" s="137" t="s">
        <v>38</v>
      </c>
      <c r="AB24" s="213"/>
      <c r="AC24" s="214"/>
    </row>
    <row r="25" spans="1:29" x14ac:dyDescent="0.25">
      <c r="A25" s="170"/>
      <c r="B25" s="872"/>
      <c r="C25" s="134" t="s">
        <v>25</v>
      </c>
      <c r="D25" s="135">
        <v>1000</v>
      </c>
      <c r="E25" s="135">
        <v>0</v>
      </c>
      <c r="F25" s="135">
        <v>0</v>
      </c>
      <c r="G25" s="136" t="s">
        <v>38</v>
      </c>
      <c r="H25" s="136" t="s">
        <v>38</v>
      </c>
      <c r="I25" s="137" t="s">
        <v>38</v>
      </c>
      <c r="J25" s="136"/>
      <c r="K25" s="138"/>
      <c r="L25" s="134" t="s">
        <v>25</v>
      </c>
      <c r="M25" s="135">
        <v>1000</v>
      </c>
      <c r="N25" s="135">
        <v>0</v>
      </c>
      <c r="O25" s="135">
        <v>0</v>
      </c>
      <c r="P25" s="136" t="s">
        <v>38</v>
      </c>
      <c r="Q25" s="136" t="s">
        <v>38</v>
      </c>
      <c r="R25" s="137" t="s">
        <v>38</v>
      </c>
      <c r="S25" s="136"/>
      <c r="T25" s="138"/>
      <c r="U25" s="134" t="s">
        <v>25</v>
      </c>
      <c r="V25" s="135">
        <v>0</v>
      </c>
      <c r="W25" s="135">
        <v>0</v>
      </c>
      <c r="X25" s="135">
        <v>0</v>
      </c>
      <c r="Y25" s="136" t="s">
        <v>38</v>
      </c>
      <c r="Z25" s="136" t="s">
        <v>38</v>
      </c>
      <c r="AA25" s="137" t="s">
        <v>38</v>
      </c>
      <c r="AB25" s="213"/>
      <c r="AC25" s="214"/>
    </row>
    <row r="26" spans="1:29" x14ac:dyDescent="0.25">
      <c r="A26" s="170"/>
      <c r="B26" s="872"/>
      <c r="C26" s="134" t="s">
        <v>26</v>
      </c>
      <c r="D26" s="135">
        <v>1000</v>
      </c>
      <c r="E26" s="135">
        <v>0</v>
      </c>
      <c r="F26" s="135">
        <v>0</v>
      </c>
      <c r="G26" s="136" t="s">
        <v>38</v>
      </c>
      <c r="H26" s="136" t="s">
        <v>38</v>
      </c>
      <c r="I26" s="137" t="s">
        <v>38</v>
      </c>
      <c r="J26" s="136"/>
      <c r="K26" s="138"/>
      <c r="L26" s="134" t="s">
        <v>26</v>
      </c>
      <c r="M26" s="135">
        <v>1000</v>
      </c>
      <c r="N26" s="135">
        <v>0</v>
      </c>
      <c r="O26" s="135">
        <v>0</v>
      </c>
      <c r="P26" s="136" t="s">
        <v>38</v>
      </c>
      <c r="Q26" s="136" t="s">
        <v>38</v>
      </c>
      <c r="R26" s="137" t="s">
        <v>38</v>
      </c>
      <c r="S26" s="136"/>
      <c r="T26" s="138"/>
      <c r="U26" s="134" t="s">
        <v>26</v>
      </c>
      <c r="V26" s="135">
        <v>0</v>
      </c>
      <c r="W26" s="135">
        <v>0</v>
      </c>
      <c r="X26" s="135">
        <v>0</v>
      </c>
      <c r="Y26" s="136" t="s">
        <v>38</v>
      </c>
      <c r="Z26" s="136" t="s">
        <v>38</v>
      </c>
      <c r="AA26" s="137" t="s">
        <v>38</v>
      </c>
      <c r="AB26" s="213"/>
      <c r="AC26" s="214"/>
    </row>
    <row r="27" spans="1:29" x14ac:dyDescent="0.25">
      <c r="A27" s="170"/>
      <c r="B27" s="872"/>
      <c r="C27" s="134" t="s">
        <v>27</v>
      </c>
      <c r="D27" s="135">
        <v>1000</v>
      </c>
      <c r="E27" s="135">
        <v>0</v>
      </c>
      <c r="F27" s="135">
        <v>0</v>
      </c>
      <c r="G27" s="136" t="s">
        <v>38</v>
      </c>
      <c r="H27" s="136" t="s">
        <v>38</v>
      </c>
      <c r="I27" s="137" t="s">
        <v>38</v>
      </c>
      <c r="J27" s="136"/>
      <c r="K27" s="138"/>
      <c r="L27" s="134" t="s">
        <v>27</v>
      </c>
      <c r="M27" s="135">
        <v>1000</v>
      </c>
      <c r="N27" s="135">
        <v>0</v>
      </c>
      <c r="O27" s="135">
        <v>0</v>
      </c>
      <c r="P27" s="136" t="s">
        <v>38</v>
      </c>
      <c r="Q27" s="136" t="s">
        <v>38</v>
      </c>
      <c r="R27" s="137" t="s">
        <v>38</v>
      </c>
      <c r="S27" s="136"/>
      <c r="T27" s="138"/>
      <c r="U27" s="134" t="s">
        <v>27</v>
      </c>
      <c r="V27" s="135">
        <v>0</v>
      </c>
      <c r="W27" s="135">
        <v>0</v>
      </c>
      <c r="X27" s="135">
        <v>0</v>
      </c>
      <c r="Y27" s="136" t="s">
        <v>38</v>
      </c>
      <c r="Z27" s="136" t="s">
        <v>38</v>
      </c>
      <c r="AA27" s="137" t="s">
        <v>38</v>
      </c>
      <c r="AB27" s="213"/>
      <c r="AC27" s="214"/>
    </row>
    <row r="28" spans="1:29" x14ac:dyDescent="0.25">
      <c r="A28" s="170"/>
      <c r="B28" s="872"/>
      <c r="C28" s="134" t="s">
        <v>28</v>
      </c>
      <c r="D28" s="135">
        <v>1000</v>
      </c>
      <c r="E28" s="135">
        <v>0</v>
      </c>
      <c r="F28" s="135">
        <v>0</v>
      </c>
      <c r="G28" s="136" t="s">
        <v>38</v>
      </c>
      <c r="H28" s="136" t="s">
        <v>38</v>
      </c>
      <c r="I28" s="137" t="s">
        <v>38</v>
      </c>
      <c r="J28" s="136"/>
      <c r="K28" s="138"/>
      <c r="L28" s="134" t="s">
        <v>28</v>
      </c>
      <c r="M28" s="135">
        <v>1000</v>
      </c>
      <c r="N28" s="135">
        <v>0</v>
      </c>
      <c r="O28" s="135">
        <v>0</v>
      </c>
      <c r="P28" s="136" t="s">
        <v>38</v>
      </c>
      <c r="Q28" s="136" t="s">
        <v>38</v>
      </c>
      <c r="R28" s="137" t="s">
        <v>38</v>
      </c>
      <c r="S28" s="136"/>
      <c r="T28" s="138"/>
      <c r="U28" s="134" t="s">
        <v>28</v>
      </c>
      <c r="V28" s="135">
        <v>0</v>
      </c>
      <c r="W28" s="135">
        <v>0</v>
      </c>
      <c r="X28" s="135">
        <v>0</v>
      </c>
      <c r="Y28" s="136" t="s">
        <v>38</v>
      </c>
      <c r="Z28" s="136" t="s">
        <v>38</v>
      </c>
      <c r="AA28" s="137" t="s">
        <v>38</v>
      </c>
      <c r="AB28" s="213"/>
      <c r="AC28" s="214"/>
    </row>
    <row r="29" spans="1:29" x14ac:dyDescent="0.25">
      <c r="A29" s="170"/>
      <c r="B29" s="872"/>
      <c r="C29" s="134" t="s">
        <v>29</v>
      </c>
      <c r="D29" s="135">
        <v>1000</v>
      </c>
      <c r="E29" s="135">
        <v>0</v>
      </c>
      <c r="F29" s="135">
        <v>0</v>
      </c>
      <c r="G29" s="136" t="s">
        <v>38</v>
      </c>
      <c r="H29" s="136" t="s">
        <v>38</v>
      </c>
      <c r="I29" s="137" t="s">
        <v>38</v>
      </c>
      <c r="J29" s="136"/>
      <c r="K29" s="138"/>
      <c r="L29" s="134" t="s">
        <v>29</v>
      </c>
      <c r="M29" s="135">
        <v>1000</v>
      </c>
      <c r="N29" s="135">
        <v>0</v>
      </c>
      <c r="O29" s="135">
        <v>0</v>
      </c>
      <c r="P29" s="136" t="s">
        <v>38</v>
      </c>
      <c r="Q29" s="136" t="s">
        <v>38</v>
      </c>
      <c r="R29" s="137" t="s">
        <v>38</v>
      </c>
      <c r="S29" s="136"/>
      <c r="T29" s="138"/>
      <c r="U29" s="134" t="s">
        <v>29</v>
      </c>
      <c r="V29" s="135">
        <v>0</v>
      </c>
      <c r="W29" s="135">
        <v>0</v>
      </c>
      <c r="X29" s="135">
        <v>0</v>
      </c>
      <c r="Y29" s="136" t="s">
        <v>38</v>
      </c>
      <c r="Z29" s="136" t="s">
        <v>38</v>
      </c>
      <c r="AA29" s="137" t="s">
        <v>38</v>
      </c>
      <c r="AB29" s="213"/>
      <c r="AC29" s="214"/>
    </row>
    <row r="30" spans="1:29" x14ac:dyDescent="0.25">
      <c r="A30" s="170"/>
      <c r="B30" s="872"/>
      <c r="C30" s="191" t="s">
        <v>30</v>
      </c>
      <c r="D30" s="149">
        <v>1000</v>
      </c>
      <c r="E30" s="135">
        <v>0</v>
      </c>
      <c r="F30" s="135">
        <v>0</v>
      </c>
      <c r="G30" s="136" t="s">
        <v>38</v>
      </c>
      <c r="H30" s="136" t="s">
        <v>38</v>
      </c>
      <c r="I30" s="137" t="s">
        <v>38</v>
      </c>
      <c r="J30" s="136"/>
      <c r="K30" s="138"/>
      <c r="L30" s="148" t="s">
        <v>30</v>
      </c>
      <c r="M30" s="149">
        <v>1000</v>
      </c>
      <c r="N30" s="135">
        <v>0</v>
      </c>
      <c r="O30" s="135">
        <v>0</v>
      </c>
      <c r="P30" s="136" t="s">
        <v>38</v>
      </c>
      <c r="Q30" s="136" t="s">
        <v>38</v>
      </c>
      <c r="R30" s="137" t="s">
        <v>38</v>
      </c>
      <c r="S30" s="136"/>
      <c r="T30" s="138"/>
      <c r="U30" s="191" t="s">
        <v>30</v>
      </c>
      <c r="V30" s="149">
        <v>0</v>
      </c>
      <c r="W30" s="135">
        <v>0</v>
      </c>
      <c r="X30" s="135">
        <v>0</v>
      </c>
      <c r="Y30" s="136" t="s">
        <v>38</v>
      </c>
      <c r="Z30" s="136" t="s">
        <v>38</v>
      </c>
      <c r="AA30" s="137" t="s">
        <v>38</v>
      </c>
      <c r="AB30" s="215"/>
      <c r="AC30" s="216"/>
    </row>
    <row r="31" spans="1:29" ht="21" x14ac:dyDescent="0.25">
      <c r="A31" s="171"/>
      <c r="B31" s="873"/>
      <c r="C31" s="150"/>
      <c r="D31" s="151">
        <f>SUM(D19:D30)</f>
        <v>12000</v>
      </c>
      <c r="E31" s="151">
        <f>SUM(E19:E30)</f>
        <v>0</v>
      </c>
      <c r="F31" s="151">
        <f>SUM(F19:F30)</f>
        <v>0</v>
      </c>
      <c r="G31" s="152"/>
      <c r="H31" s="152"/>
      <c r="I31" s="197"/>
      <c r="J31" s="152"/>
      <c r="K31" s="153"/>
      <c r="L31" s="150"/>
      <c r="M31" s="151">
        <f>SUM(M18:M30)</f>
        <v>24000</v>
      </c>
      <c r="N31" s="151">
        <f>SUM(N18:N30)</f>
        <v>0</v>
      </c>
      <c r="O31" s="151">
        <f>SUM(O18:O30)</f>
        <v>0</v>
      </c>
      <c r="P31" s="152"/>
      <c r="Q31" s="152"/>
      <c r="R31" s="152"/>
      <c r="S31" s="152"/>
      <c r="T31" s="153"/>
      <c r="U31" s="150"/>
      <c r="V31" s="151">
        <f>SUM(V18:V30)</f>
        <v>30000</v>
      </c>
      <c r="W31" s="151">
        <f>SUM(W18:W30)</f>
        <v>0</v>
      </c>
      <c r="X31" s="151">
        <f>SUM(X18:X30)</f>
        <v>0</v>
      </c>
      <c r="Y31" s="152"/>
      <c r="Z31" s="152"/>
      <c r="AA31" s="152"/>
      <c r="AB31" s="152"/>
      <c r="AC31" s="153"/>
    </row>
    <row r="32" spans="1:29" x14ac:dyDescent="0.25">
      <c r="A32" s="271"/>
      <c r="B32" s="192"/>
      <c r="C32" s="161"/>
      <c r="D32" s="155"/>
      <c r="E32" s="155"/>
      <c r="F32" s="155"/>
      <c r="G32" s="154"/>
      <c r="H32" s="154"/>
      <c r="I32" s="162"/>
      <c r="J32" s="154"/>
      <c r="K32" s="154"/>
      <c r="L32" s="154"/>
      <c r="M32" s="155"/>
      <c r="N32" s="155"/>
      <c r="O32" s="155"/>
      <c r="P32" s="154"/>
      <c r="Q32" s="154"/>
      <c r="R32" s="154"/>
      <c r="S32" s="154"/>
      <c r="T32" s="154"/>
      <c r="U32" s="154"/>
      <c r="V32" s="155"/>
      <c r="W32" s="155"/>
      <c r="X32" s="155"/>
      <c r="Y32" s="154"/>
      <c r="Z32" s="154"/>
      <c r="AA32" s="154"/>
      <c r="AB32" s="156"/>
      <c r="AC32" s="156"/>
    </row>
    <row r="33" spans="1:29" ht="21" x14ac:dyDescent="0.25">
      <c r="B33" s="193"/>
      <c r="C33" s="163"/>
      <c r="D33" s="164"/>
      <c r="E33" s="159"/>
      <c r="F33" s="160"/>
      <c r="G33" s="159"/>
      <c r="H33" s="160"/>
      <c r="I33" s="160"/>
      <c r="J33" s="160"/>
      <c r="K33" s="165"/>
      <c r="L33" s="157" t="s">
        <v>42</v>
      </c>
      <c r="M33" s="158">
        <f>D46</f>
        <v>12000</v>
      </c>
      <c r="N33" s="158">
        <f>E46</f>
        <v>0</v>
      </c>
      <c r="O33" s="158">
        <f>F46</f>
        <v>0</v>
      </c>
      <c r="P33" s="159"/>
      <c r="Q33" s="160"/>
      <c r="R33" s="160"/>
      <c r="S33" s="160"/>
      <c r="T33" s="165"/>
      <c r="U33" s="157" t="s">
        <v>42</v>
      </c>
      <c r="V33" s="158">
        <f>M46</f>
        <v>24000</v>
      </c>
      <c r="W33" s="158">
        <f>N46</f>
        <v>0</v>
      </c>
      <c r="X33" s="158">
        <f>O46</f>
        <v>0</v>
      </c>
      <c r="Y33" s="159"/>
      <c r="Z33" s="160"/>
      <c r="AA33" s="160"/>
      <c r="AB33" s="274" t="s">
        <v>221</v>
      </c>
      <c r="AC33" s="275" t="s">
        <v>36</v>
      </c>
    </row>
    <row r="34" spans="1:29" x14ac:dyDescent="0.25">
      <c r="A34" s="169" t="s">
        <v>130</v>
      </c>
      <c r="B34" s="194">
        <v>0</v>
      </c>
      <c r="C34" s="134" t="s">
        <v>19</v>
      </c>
      <c r="D34" s="135">
        <v>1000</v>
      </c>
      <c r="E34" s="135">
        <v>0</v>
      </c>
      <c r="F34" s="135">
        <v>0</v>
      </c>
      <c r="G34" s="136" t="s">
        <v>38</v>
      </c>
      <c r="H34" s="136" t="s">
        <v>38</v>
      </c>
      <c r="I34" s="137" t="s">
        <v>38</v>
      </c>
      <c r="J34" s="136"/>
      <c r="K34" s="138"/>
      <c r="L34" s="134" t="s">
        <v>19</v>
      </c>
      <c r="M34" s="135">
        <v>1000</v>
      </c>
      <c r="N34" s="135">
        <v>0</v>
      </c>
      <c r="O34" s="135">
        <v>0</v>
      </c>
      <c r="P34" s="136" t="s">
        <v>38</v>
      </c>
      <c r="Q34" s="136" t="s">
        <v>38</v>
      </c>
      <c r="R34" s="137" t="s">
        <v>38</v>
      </c>
      <c r="S34" s="136"/>
      <c r="T34" s="138"/>
      <c r="U34" s="134" t="s">
        <v>19</v>
      </c>
      <c r="V34" s="135">
        <v>1000</v>
      </c>
      <c r="W34" s="135">
        <v>0</v>
      </c>
      <c r="X34" s="135">
        <v>0</v>
      </c>
      <c r="Y34" s="136" t="s">
        <v>38</v>
      </c>
      <c r="Z34" s="136" t="s">
        <v>38</v>
      </c>
      <c r="AA34" s="137" t="s">
        <v>38</v>
      </c>
      <c r="AB34" s="207">
        <f>V46+W46-X46</f>
        <v>30000</v>
      </c>
      <c r="AC34" s="212"/>
    </row>
    <row r="35" spans="1:29" ht="21" customHeight="1" x14ac:dyDescent="0.25">
      <c r="A35" s="170"/>
      <c r="B35" s="872"/>
      <c r="C35" s="134" t="s">
        <v>20</v>
      </c>
      <c r="D35" s="135">
        <v>1000</v>
      </c>
      <c r="E35" s="135">
        <v>0</v>
      </c>
      <c r="F35" s="135">
        <v>0</v>
      </c>
      <c r="G35" s="136" t="s">
        <v>38</v>
      </c>
      <c r="H35" s="136" t="s">
        <v>38</v>
      </c>
      <c r="I35" s="137" t="s">
        <v>38</v>
      </c>
      <c r="J35" s="136"/>
      <c r="K35" s="138"/>
      <c r="L35" s="134" t="s">
        <v>20</v>
      </c>
      <c r="M35" s="135">
        <v>1000</v>
      </c>
      <c r="N35" s="135">
        <v>0</v>
      </c>
      <c r="O35" s="135">
        <v>0</v>
      </c>
      <c r="P35" s="136" t="s">
        <v>38</v>
      </c>
      <c r="Q35" s="136" t="s">
        <v>38</v>
      </c>
      <c r="R35" s="137" t="s">
        <v>38</v>
      </c>
      <c r="S35" s="136"/>
      <c r="T35" s="138"/>
      <c r="U35" s="134" t="s">
        <v>20</v>
      </c>
      <c r="V35" s="135">
        <v>1000</v>
      </c>
      <c r="W35" s="135">
        <v>0</v>
      </c>
      <c r="X35" s="135">
        <v>0</v>
      </c>
      <c r="Y35" s="136" t="s">
        <v>38</v>
      </c>
      <c r="Z35" s="136" t="s">
        <v>38</v>
      </c>
      <c r="AA35" s="137" t="s">
        <v>38</v>
      </c>
      <c r="AB35" s="213"/>
      <c r="AC35" s="214"/>
    </row>
    <row r="36" spans="1:29" x14ac:dyDescent="0.25">
      <c r="A36" s="170"/>
      <c r="B36" s="872"/>
      <c r="C36" s="134" t="s">
        <v>21</v>
      </c>
      <c r="D36" s="135">
        <v>1000</v>
      </c>
      <c r="E36" s="135">
        <v>0</v>
      </c>
      <c r="F36" s="135">
        <v>0</v>
      </c>
      <c r="G36" s="136" t="s">
        <v>38</v>
      </c>
      <c r="H36" s="136" t="s">
        <v>38</v>
      </c>
      <c r="I36" s="137" t="s">
        <v>38</v>
      </c>
      <c r="J36" s="136"/>
      <c r="K36" s="138"/>
      <c r="L36" s="134" t="s">
        <v>21</v>
      </c>
      <c r="M36" s="135">
        <v>1000</v>
      </c>
      <c r="N36" s="135">
        <v>0</v>
      </c>
      <c r="O36" s="135">
        <v>0</v>
      </c>
      <c r="P36" s="136" t="s">
        <v>38</v>
      </c>
      <c r="Q36" s="136" t="s">
        <v>38</v>
      </c>
      <c r="R36" s="137" t="s">
        <v>38</v>
      </c>
      <c r="S36" s="136"/>
      <c r="T36" s="138"/>
      <c r="U36" s="134" t="s">
        <v>21</v>
      </c>
      <c r="V36" s="135">
        <v>1000</v>
      </c>
      <c r="W36" s="135">
        <v>0</v>
      </c>
      <c r="X36" s="135">
        <v>0</v>
      </c>
      <c r="Y36" s="136" t="s">
        <v>38</v>
      </c>
      <c r="Z36" s="136" t="s">
        <v>38</v>
      </c>
      <c r="AA36" s="137" t="s">
        <v>38</v>
      </c>
      <c r="AB36" s="213"/>
      <c r="AC36" s="214"/>
    </row>
    <row r="37" spans="1:29" x14ac:dyDescent="0.25">
      <c r="A37" s="170"/>
      <c r="B37" s="872"/>
      <c r="C37" s="134" t="s">
        <v>22</v>
      </c>
      <c r="D37" s="135">
        <v>1000</v>
      </c>
      <c r="E37" s="135">
        <v>0</v>
      </c>
      <c r="F37" s="135">
        <v>0</v>
      </c>
      <c r="G37" s="136" t="s">
        <v>38</v>
      </c>
      <c r="H37" s="136" t="s">
        <v>38</v>
      </c>
      <c r="I37" s="137" t="s">
        <v>38</v>
      </c>
      <c r="J37" s="136"/>
      <c r="K37" s="138"/>
      <c r="L37" s="134" t="s">
        <v>22</v>
      </c>
      <c r="M37" s="135">
        <v>1000</v>
      </c>
      <c r="N37" s="135">
        <v>0</v>
      </c>
      <c r="O37" s="135">
        <v>0</v>
      </c>
      <c r="P37" s="136" t="s">
        <v>38</v>
      </c>
      <c r="Q37" s="136" t="s">
        <v>38</v>
      </c>
      <c r="R37" s="137" t="s">
        <v>38</v>
      </c>
      <c r="S37" s="136"/>
      <c r="T37" s="138"/>
      <c r="U37" s="134" t="s">
        <v>22</v>
      </c>
      <c r="V37" s="135">
        <v>1000</v>
      </c>
      <c r="W37" s="135">
        <v>0</v>
      </c>
      <c r="X37" s="135">
        <v>0</v>
      </c>
      <c r="Y37" s="136" t="s">
        <v>38</v>
      </c>
      <c r="Z37" s="136" t="s">
        <v>38</v>
      </c>
      <c r="AA37" s="137" t="s">
        <v>38</v>
      </c>
      <c r="AB37" s="213"/>
      <c r="AC37" s="214"/>
    </row>
    <row r="38" spans="1:29" x14ac:dyDescent="0.25">
      <c r="A38" s="170"/>
      <c r="B38" s="872"/>
      <c r="C38" s="134" t="s">
        <v>23</v>
      </c>
      <c r="D38" s="135">
        <v>1000</v>
      </c>
      <c r="E38" s="135">
        <v>0</v>
      </c>
      <c r="F38" s="135">
        <v>0</v>
      </c>
      <c r="G38" s="136" t="s">
        <v>38</v>
      </c>
      <c r="H38" s="136" t="s">
        <v>38</v>
      </c>
      <c r="I38" s="137" t="s">
        <v>38</v>
      </c>
      <c r="J38" s="136"/>
      <c r="K38" s="138"/>
      <c r="L38" s="134" t="s">
        <v>23</v>
      </c>
      <c r="M38" s="135">
        <v>1000</v>
      </c>
      <c r="N38" s="135">
        <v>0</v>
      </c>
      <c r="O38" s="135">
        <v>0</v>
      </c>
      <c r="P38" s="136" t="s">
        <v>38</v>
      </c>
      <c r="Q38" s="136" t="s">
        <v>38</v>
      </c>
      <c r="R38" s="137" t="s">
        <v>38</v>
      </c>
      <c r="S38" s="136"/>
      <c r="T38" s="138"/>
      <c r="U38" s="134" t="s">
        <v>23</v>
      </c>
      <c r="V38" s="135">
        <v>1000</v>
      </c>
      <c r="W38" s="135">
        <v>0</v>
      </c>
      <c r="X38" s="135">
        <v>0</v>
      </c>
      <c r="Y38" s="136" t="s">
        <v>38</v>
      </c>
      <c r="Z38" s="136" t="s">
        <v>38</v>
      </c>
      <c r="AA38" s="137" t="s">
        <v>38</v>
      </c>
      <c r="AB38" s="213"/>
      <c r="AC38" s="214"/>
    </row>
    <row r="39" spans="1:29" x14ac:dyDescent="0.25">
      <c r="A39" s="170"/>
      <c r="B39" s="872"/>
      <c r="C39" s="190" t="s">
        <v>24</v>
      </c>
      <c r="D39" s="135">
        <v>1000</v>
      </c>
      <c r="E39" s="135">
        <v>0</v>
      </c>
      <c r="F39" s="135">
        <v>0</v>
      </c>
      <c r="G39" s="136" t="s">
        <v>38</v>
      </c>
      <c r="H39" s="136" t="s">
        <v>38</v>
      </c>
      <c r="I39" s="137" t="s">
        <v>38</v>
      </c>
      <c r="J39" s="136"/>
      <c r="K39" s="138"/>
      <c r="L39" s="134" t="s">
        <v>24</v>
      </c>
      <c r="M39" s="135">
        <v>1000</v>
      </c>
      <c r="N39" s="135">
        <v>0</v>
      </c>
      <c r="O39" s="135">
        <v>0</v>
      </c>
      <c r="P39" s="136" t="s">
        <v>38</v>
      </c>
      <c r="Q39" s="136" t="s">
        <v>38</v>
      </c>
      <c r="R39" s="137" t="s">
        <v>38</v>
      </c>
      <c r="S39" s="136"/>
      <c r="T39" s="138"/>
      <c r="U39" s="190" t="s">
        <v>24</v>
      </c>
      <c r="V39" s="135">
        <v>1000</v>
      </c>
      <c r="W39" s="135">
        <v>0</v>
      </c>
      <c r="X39" s="135">
        <v>0</v>
      </c>
      <c r="Y39" s="136" t="s">
        <v>38</v>
      </c>
      <c r="Z39" s="136" t="s">
        <v>38</v>
      </c>
      <c r="AA39" s="137" t="s">
        <v>38</v>
      </c>
      <c r="AB39" s="213"/>
      <c r="AC39" s="214"/>
    </row>
    <row r="40" spans="1:29" x14ac:dyDescent="0.25">
      <c r="A40" s="170"/>
      <c r="B40" s="872"/>
      <c r="C40" s="134" t="s">
        <v>25</v>
      </c>
      <c r="D40" s="135">
        <v>1000</v>
      </c>
      <c r="E40" s="135">
        <v>0</v>
      </c>
      <c r="F40" s="135">
        <v>0</v>
      </c>
      <c r="G40" s="136" t="s">
        <v>38</v>
      </c>
      <c r="H40" s="136" t="s">
        <v>38</v>
      </c>
      <c r="I40" s="137" t="s">
        <v>38</v>
      </c>
      <c r="J40" s="136"/>
      <c r="K40" s="138"/>
      <c r="L40" s="134" t="s">
        <v>25</v>
      </c>
      <c r="M40" s="135">
        <v>1000</v>
      </c>
      <c r="N40" s="135">
        <v>0</v>
      </c>
      <c r="O40" s="135">
        <v>0</v>
      </c>
      <c r="P40" s="136" t="s">
        <v>38</v>
      </c>
      <c r="Q40" s="136" t="s">
        <v>38</v>
      </c>
      <c r="R40" s="137" t="s">
        <v>38</v>
      </c>
      <c r="S40" s="136"/>
      <c r="T40" s="138"/>
      <c r="U40" s="134" t="s">
        <v>25</v>
      </c>
      <c r="V40" s="135">
        <v>0</v>
      </c>
      <c r="W40" s="135">
        <v>0</v>
      </c>
      <c r="X40" s="135">
        <v>0</v>
      </c>
      <c r="Y40" s="136" t="s">
        <v>38</v>
      </c>
      <c r="Z40" s="136" t="s">
        <v>38</v>
      </c>
      <c r="AA40" s="137" t="s">
        <v>38</v>
      </c>
      <c r="AB40" s="213"/>
      <c r="AC40" s="214"/>
    </row>
    <row r="41" spans="1:29" x14ac:dyDescent="0.25">
      <c r="A41" s="170"/>
      <c r="B41" s="872"/>
      <c r="C41" s="134" t="s">
        <v>26</v>
      </c>
      <c r="D41" s="135">
        <v>1000</v>
      </c>
      <c r="E41" s="135">
        <v>0</v>
      </c>
      <c r="F41" s="135">
        <v>0</v>
      </c>
      <c r="G41" s="136" t="s">
        <v>38</v>
      </c>
      <c r="H41" s="136" t="s">
        <v>38</v>
      </c>
      <c r="I41" s="137" t="s">
        <v>38</v>
      </c>
      <c r="J41" s="136"/>
      <c r="K41" s="138"/>
      <c r="L41" s="134" t="s">
        <v>26</v>
      </c>
      <c r="M41" s="135">
        <v>1000</v>
      </c>
      <c r="N41" s="135">
        <v>0</v>
      </c>
      <c r="O41" s="135">
        <v>0</v>
      </c>
      <c r="P41" s="136" t="s">
        <v>38</v>
      </c>
      <c r="Q41" s="136" t="s">
        <v>38</v>
      </c>
      <c r="R41" s="137" t="s">
        <v>38</v>
      </c>
      <c r="S41" s="136"/>
      <c r="T41" s="138"/>
      <c r="U41" s="134" t="s">
        <v>26</v>
      </c>
      <c r="V41" s="135">
        <v>0</v>
      </c>
      <c r="W41" s="135">
        <v>0</v>
      </c>
      <c r="X41" s="135">
        <v>0</v>
      </c>
      <c r="Y41" s="136" t="s">
        <v>38</v>
      </c>
      <c r="Z41" s="136" t="s">
        <v>38</v>
      </c>
      <c r="AA41" s="137" t="s">
        <v>38</v>
      </c>
      <c r="AB41" s="213"/>
      <c r="AC41" s="214"/>
    </row>
    <row r="42" spans="1:29" x14ac:dyDescent="0.25">
      <c r="A42" s="170"/>
      <c r="B42" s="872"/>
      <c r="C42" s="134" t="s">
        <v>27</v>
      </c>
      <c r="D42" s="135">
        <v>1000</v>
      </c>
      <c r="E42" s="135">
        <v>0</v>
      </c>
      <c r="F42" s="135">
        <v>0</v>
      </c>
      <c r="G42" s="136" t="s">
        <v>38</v>
      </c>
      <c r="H42" s="136" t="s">
        <v>38</v>
      </c>
      <c r="I42" s="137" t="s">
        <v>38</v>
      </c>
      <c r="J42" s="136"/>
      <c r="K42" s="138"/>
      <c r="L42" s="134" t="s">
        <v>27</v>
      </c>
      <c r="M42" s="135">
        <v>1000</v>
      </c>
      <c r="N42" s="135">
        <v>0</v>
      </c>
      <c r="O42" s="135">
        <v>0</v>
      </c>
      <c r="P42" s="136" t="s">
        <v>38</v>
      </c>
      <c r="Q42" s="136" t="s">
        <v>38</v>
      </c>
      <c r="R42" s="137" t="s">
        <v>38</v>
      </c>
      <c r="S42" s="136"/>
      <c r="T42" s="138"/>
      <c r="U42" s="134" t="s">
        <v>27</v>
      </c>
      <c r="V42" s="135">
        <v>0</v>
      </c>
      <c r="W42" s="135">
        <v>0</v>
      </c>
      <c r="X42" s="135">
        <v>0</v>
      </c>
      <c r="Y42" s="136" t="s">
        <v>38</v>
      </c>
      <c r="Z42" s="136" t="s">
        <v>38</v>
      </c>
      <c r="AA42" s="137" t="s">
        <v>38</v>
      </c>
      <c r="AB42" s="213"/>
      <c r="AC42" s="214"/>
    </row>
    <row r="43" spans="1:29" x14ac:dyDescent="0.25">
      <c r="A43" s="170"/>
      <c r="B43" s="872"/>
      <c r="C43" s="134" t="s">
        <v>28</v>
      </c>
      <c r="D43" s="135">
        <v>1000</v>
      </c>
      <c r="E43" s="135">
        <v>0</v>
      </c>
      <c r="F43" s="135">
        <v>0</v>
      </c>
      <c r="G43" s="136" t="s">
        <v>38</v>
      </c>
      <c r="H43" s="136" t="s">
        <v>38</v>
      </c>
      <c r="I43" s="137" t="s">
        <v>38</v>
      </c>
      <c r="J43" s="136"/>
      <c r="K43" s="138"/>
      <c r="L43" s="134" t="s">
        <v>28</v>
      </c>
      <c r="M43" s="135">
        <v>1000</v>
      </c>
      <c r="N43" s="135">
        <v>0</v>
      </c>
      <c r="O43" s="135">
        <v>0</v>
      </c>
      <c r="P43" s="136" t="s">
        <v>38</v>
      </c>
      <c r="Q43" s="136" t="s">
        <v>38</v>
      </c>
      <c r="R43" s="137" t="s">
        <v>38</v>
      </c>
      <c r="S43" s="136"/>
      <c r="T43" s="138"/>
      <c r="U43" s="134" t="s">
        <v>28</v>
      </c>
      <c r="V43" s="135">
        <v>0</v>
      </c>
      <c r="W43" s="135">
        <v>0</v>
      </c>
      <c r="X43" s="135">
        <v>0</v>
      </c>
      <c r="Y43" s="136" t="s">
        <v>38</v>
      </c>
      <c r="Z43" s="136" t="s">
        <v>38</v>
      </c>
      <c r="AA43" s="137" t="s">
        <v>38</v>
      </c>
      <c r="AB43" s="213"/>
      <c r="AC43" s="214"/>
    </row>
    <row r="44" spans="1:29" x14ac:dyDescent="0.25">
      <c r="A44" s="170"/>
      <c r="B44" s="872"/>
      <c r="C44" s="134" t="s">
        <v>29</v>
      </c>
      <c r="D44" s="135">
        <v>1000</v>
      </c>
      <c r="E44" s="135">
        <v>0</v>
      </c>
      <c r="F44" s="135">
        <v>0</v>
      </c>
      <c r="G44" s="136" t="s">
        <v>38</v>
      </c>
      <c r="H44" s="136" t="s">
        <v>38</v>
      </c>
      <c r="I44" s="137" t="s">
        <v>38</v>
      </c>
      <c r="J44" s="136"/>
      <c r="K44" s="138"/>
      <c r="L44" s="134" t="s">
        <v>29</v>
      </c>
      <c r="M44" s="135">
        <v>1000</v>
      </c>
      <c r="N44" s="135">
        <v>0</v>
      </c>
      <c r="O44" s="135">
        <v>0</v>
      </c>
      <c r="P44" s="136" t="s">
        <v>38</v>
      </c>
      <c r="Q44" s="136" t="s">
        <v>38</v>
      </c>
      <c r="R44" s="137" t="s">
        <v>38</v>
      </c>
      <c r="S44" s="136"/>
      <c r="T44" s="138"/>
      <c r="U44" s="134" t="s">
        <v>29</v>
      </c>
      <c r="V44" s="135">
        <v>0</v>
      </c>
      <c r="W44" s="135">
        <v>0</v>
      </c>
      <c r="X44" s="135">
        <v>0</v>
      </c>
      <c r="Y44" s="136" t="s">
        <v>38</v>
      </c>
      <c r="Z44" s="136" t="s">
        <v>38</v>
      </c>
      <c r="AA44" s="137" t="s">
        <v>38</v>
      </c>
      <c r="AB44" s="213"/>
      <c r="AC44" s="214"/>
    </row>
    <row r="45" spans="1:29" x14ac:dyDescent="0.25">
      <c r="A45" s="170"/>
      <c r="B45" s="872"/>
      <c r="C45" s="191" t="s">
        <v>30</v>
      </c>
      <c r="D45" s="149">
        <v>1000</v>
      </c>
      <c r="E45" s="135">
        <v>0</v>
      </c>
      <c r="F45" s="135">
        <v>0</v>
      </c>
      <c r="G45" s="136" t="s">
        <v>38</v>
      </c>
      <c r="H45" s="136" t="s">
        <v>38</v>
      </c>
      <c r="I45" s="137" t="s">
        <v>38</v>
      </c>
      <c r="J45" s="136"/>
      <c r="K45" s="138"/>
      <c r="L45" s="148" t="s">
        <v>30</v>
      </c>
      <c r="M45" s="149">
        <v>1000</v>
      </c>
      <c r="N45" s="135">
        <v>0</v>
      </c>
      <c r="O45" s="135">
        <v>0</v>
      </c>
      <c r="P45" s="136" t="s">
        <v>38</v>
      </c>
      <c r="Q45" s="136" t="s">
        <v>38</v>
      </c>
      <c r="R45" s="137" t="s">
        <v>38</v>
      </c>
      <c r="S45" s="136"/>
      <c r="T45" s="138"/>
      <c r="U45" s="191" t="s">
        <v>30</v>
      </c>
      <c r="V45" s="149">
        <v>0</v>
      </c>
      <c r="W45" s="135">
        <v>0</v>
      </c>
      <c r="X45" s="135">
        <v>0</v>
      </c>
      <c r="Y45" s="136" t="s">
        <v>38</v>
      </c>
      <c r="Z45" s="136" t="s">
        <v>38</v>
      </c>
      <c r="AA45" s="137" t="s">
        <v>38</v>
      </c>
      <c r="AB45" s="215"/>
      <c r="AC45" s="216"/>
    </row>
    <row r="46" spans="1:29" ht="21" x14ac:dyDescent="0.25">
      <c r="A46" s="171"/>
      <c r="B46" s="873"/>
      <c r="C46" s="150"/>
      <c r="D46" s="151">
        <f>SUM(D34:D45)</f>
        <v>12000</v>
      </c>
      <c r="E46" s="151">
        <f>SUM(E34:E45)</f>
        <v>0</v>
      </c>
      <c r="F46" s="151">
        <f>SUM(F34:F45)</f>
        <v>0</v>
      </c>
      <c r="G46" s="152"/>
      <c r="H46" s="152"/>
      <c r="I46" s="197"/>
      <c r="J46" s="152"/>
      <c r="K46" s="153"/>
      <c r="L46" s="150"/>
      <c r="M46" s="151">
        <f>SUM(M33:M45)</f>
        <v>24000</v>
      </c>
      <c r="N46" s="151">
        <f>SUM(N33:N45)</f>
        <v>0</v>
      </c>
      <c r="O46" s="151">
        <f>SUM(O33:O45)</f>
        <v>0</v>
      </c>
      <c r="P46" s="152"/>
      <c r="Q46" s="152"/>
      <c r="R46" s="152"/>
      <c r="S46" s="152"/>
      <c r="T46" s="153"/>
      <c r="U46" s="150"/>
      <c r="V46" s="151">
        <f>SUM(V33:V45)</f>
        <v>30000</v>
      </c>
      <c r="W46" s="151">
        <f>SUM(W33:W45)</f>
        <v>0</v>
      </c>
      <c r="X46" s="151">
        <f>SUM(X33:X45)</f>
        <v>0</v>
      </c>
      <c r="Y46" s="152"/>
      <c r="Z46" s="152"/>
      <c r="AA46" s="152"/>
      <c r="AB46" s="152"/>
      <c r="AC46" s="153"/>
    </row>
    <row r="47" spans="1:29" x14ac:dyDescent="0.25">
      <c r="A47" s="271"/>
      <c r="B47" s="192"/>
      <c r="C47" s="161"/>
      <c r="D47" s="155"/>
      <c r="E47" s="155"/>
      <c r="F47" s="155"/>
      <c r="G47" s="154"/>
      <c r="H47" s="154"/>
      <c r="I47" s="162"/>
      <c r="J47" s="154"/>
      <c r="K47" s="154"/>
      <c r="L47" s="154"/>
      <c r="M47" s="155"/>
      <c r="N47" s="155"/>
      <c r="O47" s="155"/>
      <c r="P47" s="154"/>
      <c r="Q47" s="154"/>
      <c r="R47" s="154"/>
      <c r="S47" s="154"/>
      <c r="T47" s="154"/>
      <c r="U47" s="154"/>
      <c r="V47" s="155"/>
      <c r="W47" s="155"/>
      <c r="X47" s="155"/>
      <c r="Y47" s="154"/>
      <c r="Z47" s="154"/>
      <c r="AA47" s="154"/>
      <c r="AB47" s="156"/>
      <c r="AC47" s="156"/>
    </row>
    <row r="48" spans="1:29" ht="21" x14ac:dyDescent="0.25">
      <c r="B48" s="193"/>
      <c r="C48" s="163"/>
      <c r="D48" s="164"/>
      <c r="E48" s="159"/>
      <c r="F48" s="160"/>
      <c r="G48" s="159"/>
      <c r="H48" s="160"/>
      <c r="I48" s="160"/>
      <c r="J48" s="160"/>
      <c r="K48" s="165"/>
      <c r="L48" s="157" t="s">
        <v>42</v>
      </c>
      <c r="M48" s="158">
        <f>D61</f>
        <v>12000</v>
      </c>
      <c r="N48" s="158">
        <f>E61</f>
        <v>0</v>
      </c>
      <c r="O48" s="158">
        <f>F61</f>
        <v>0</v>
      </c>
      <c r="P48" s="159"/>
      <c r="Q48" s="160"/>
      <c r="R48" s="160"/>
      <c r="S48" s="160"/>
      <c r="T48" s="165"/>
      <c r="U48" s="157" t="s">
        <v>42</v>
      </c>
      <c r="V48" s="158">
        <f>M61</f>
        <v>24000</v>
      </c>
      <c r="W48" s="158">
        <f>N61</f>
        <v>0</v>
      </c>
      <c r="X48" s="158">
        <f>O61</f>
        <v>0</v>
      </c>
      <c r="Y48" s="159"/>
      <c r="Z48" s="160"/>
      <c r="AA48" s="160"/>
      <c r="AB48" s="274" t="s">
        <v>221</v>
      </c>
      <c r="AC48" s="275" t="s">
        <v>36</v>
      </c>
    </row>
    <row r="49" spans="1:29" x14ac:dyDescent="0.25">
      <c r="A49" s="169" t="s">
        <v>130</v>
      </c>
      <c r="B49" s="194">
        <v>0</v>
      </c>
      <c r="C49" s="134" t="s">
        <v>19</v>
      </c>
      <c r="D49" s="135">
        <v>1000</v>
      </c>
      <c r="E49" s="135">
        <v>0</v>
      </c>
      <c r="F49" s="135">
        <v>0</v>
      </c>
      <c r="G49" s="136" t="s">
        <v>38</v>
      </c>
      <c r="H49" s="136" t="s">
        <v>38</v>
      </c>
      <c r="I49" s="137" t="s">
        <v>38</v>
      </c>
      <c r="J49" s="136"/>
      <c r="K49" s="138"/>
      <c r="L49" s="134" t="s">
        <v>19</v>
      </c>
      <c r="M49" s="135">
        <v>1000</v>
      </c>
      <c r="N49" s="135">
        <v>0</v>
      </c>
      <c r="O49" s="135">
        <v>0</v>
      </c>
      <c r="P49" s="136" t="s">
        <v>38</v>
      </c>
      <c r="Q49" s="136" t="s">
        <v>38</v>
      </c>
      <c r="R49" s="137" t="s">
        <v>38</v>
      </c>
      <c r="S49" s="136"/>
      <c r="T49" s="138"/>
      <c r="U49" s="134" t="s">
        <v>19</v>
      </c>
      <c r="V49" s="135">
        <v>1000</v>
      </c>
      <c r="W49" s="135">
        <v>0</v>
      </c>
      <c r="X49" s="135">
        <v>0</v>
      </c>
      <c r="Y49" s="136" t="s">
        <v>38</v>
      </c>
      <c r="Z49" s="136" t="s">
        <v>38</v>
      </c>
      <c r="AA49" s="137" t="s">
        <v>38</v>
      </c>
      <c r="AB49" s="207">
        <f>V61+W61-X61</f>
        <v>30000</v>
      </c>
      <c r="AC49" s="212"/>
    </row>
    <row r="50" spans="1:29" ht="21" customHeight="1" x14ac:dyDescent="0.25">
      <c r="A50" s="170"/>
      <c r="B50" s="872"/>
      <c r="C50" s="134" t="s">
        <v>20</v>
      </c>
      <c r="D50" s="135">
        <v>1000</v>
      </c>
      <c r="E50" s="135">
        <v>0</v>
      </c>
      <c r="F50" s="135">
        <v>0</v>
      </c>
      <c r="G50" s="136" t="s">
        <v>38</v>
      </c>
      <c r="H50" s="136" t="s">
        <v>38</v>
      </c>
      <c r="I50" s="137" t="s">
        <v>38</v>
      </c>
      <c r="J50" s="136"/>
      <c r="K50" s="138"/>
      <c r="L50" s="134" t="s">
        <v>20</v>
      </c>
      <c r="M50" s="135">
        <v>1000</v>
      </c>
      <c r="N50" s="135">
        <v>0</v>
      </c>
      <c r="O50" s="135">
        <v>0</v>
      </c>
      <c r="P50" s="136" t="s">
        <v>38</v>
      </c>
      <c r="Q50" s="136" t="s">
        <v>38</v>
      </c>
      <c r="R50" s="137" t="s">
        <v>38</v>
      </c>
      <c r="S50" s="136"/>
      <c r="T50" s="138"/>
      <c r="U50" s="134" t="s">
        <v>20</v>
      </c>
      <c r="V50" s="135">
        <v>1000</v>
      </c>
      <c r="W50" s="135">
        <v>0</v>
      </c>
      <c r="X50" s="135">
        <v>0</v>
      </c>
      <c r="Y50" s="136" t="s">
        <v>38</v>
      </c>
      <c r="Z50" s="136" t="s">
        <v>38</v>
      </c>
      <c r="AA50" s="137" t="s">
        <v>38</v>
      </c>
      <c r="AB50" s="213"/>
      <c r="AC50" s="214"/>
    </row>
    <row r="51" spans="1:29" x14ac:dyDescent="0.25">
      <c r="A51" s="170"/>
      <c r="B51" s="872"/>
      <c r="C51" s="134" t="s">
        <v>21</v>
      </c>
      <c r="D51" s="135">
        <v>1000</v>
      </c>
      <c r="E51" s="135">
        <v>0</v>
      </c>
      <c r="F51" s="135">
        <v>0</v>
      </c>
      <c r="G51" s="136" t="s">
        <v>38</v>
      </c>
      <c r="H51" s="136" t="s">
        <v>38</v>
      </c>
      <c r="I51" s="137" t="s">
        <v>38</v>
      </c>
      <c r="J51" s="136"/>
      <c r="K51" s="138"/>
      <c r="L51" s="134" t="s">
        <v>21</v>
      </c>
      <c r="M51" s="135">
        <v>1000</v>
      </c>
      <c r="N51" s="135">
        <v>0</v>
      </c>
      <c r="O51" s="135">
        <v>0</v>
      </c>
      <c r="P51" s="136" t="s">
        <v>38</v>
      </c>
      <c r="Q51" s="136" t="s">
        <v>38</v>
      </c>
      <c r="R51" s="137" t="s">
        <v>38</v>
      </c>
      <c r="S51" s="136"/>
      <c r="T51" s="138"/>
      <c r="U51" s="134" t="s">
        <v>21</v>
      </c>
      <c r="V51" s="135">
        <v>1000</v>
      </c>
      <c r="W51" s="135">
        <v>0</v>
      </c>
      <c r="X51" s="135">
        <v>0</v>
      </c>
      <c r="Y51" s="136" t="s">
        <v>38</v>
      </c>
      <c r="Z51" s="136" t="s">
        <v>38</v>
      </c>
      <c r="AA51" s="137" t="s">
        <v>38</v>
      </c>
      <c r="AB51" s="213"/>
      <c r="AC51" s="214"/>
    </row>
    <row r="52" spans="1:29" x14ac:dyDescent="0.25">
      <c r="A52" s="170"/>
      <c r="B52" s="872"/>
      <c r="C52" s="134" t="s">
        <v>22</v>
      </c>
      <c r="D52" s="135">
        <v>1000</v>
      </c>
      <c r="E52" s="135">
        <v>0</v>
      </c>
      <c r="F52" s="135">
        <v>0</v>
      </c>
      <c r="G52" s="136" t="s">
        <v>38</v>
      </c>
      <c r="H52" s="136" t="s">
        <v>38</v>
      </c>
      <c r="I52" s="137" t="s">
        <v>38</v>
      </c>
      <c r="J52" s="136"/>
      <c r="K52" s="138"/>
      <c r="L52" s="134" t="s">
        <v>22</v>
      </c>
      <c r="M52" s="135">
        <v>1000</v>
      </c>
      <c r="N52" s="135">
        <v>0</v>
      </c>
      <c r="O52" s="135">
        <v>0</v>
      </c>
      <c r="P52" s="136" t="s">
        <v>38</v>
      </c>
      <c r="Q52" s="136" t="s">
        <v>38</v>
      </c>
      <c r="R52" s="137" t="s">
        <v>38</v>
      </c>
      <c r="S52" s="136"/>
      <c r="T52" s="138"/>
      <c r="U52" s="134" t="s">
        <v>22</v>
      </c>
      <c r="V52" s="135">
        <v>1000</v>
      </c>
      <c r="W52" s="135">
        <v>0</v>
      </c>
      <c r="X52" s="135">
        <v>0</v>
      </c>
      <c r="Y52" s="136" t="s">
        <v>38</v>
      </c>
      <c r="Z52" s="136" t="s">
        <v>38</v>
      </c>
      <c r="AA52" s="137" t="s">
        <v>38</v>
      </c>
      <c r="AB52" s="213"/>
      <c r="AC52" s="214"/>
    </row>
    <row r="53" spans="1:29" x14ac:dyDescent="0.25">
      <c r="A53" s="170"/>
      <c r="B53" s="872"/>
      <c r="C53" s="134" t="s">
        <v>23</v>
      </c>
      <c r="D53" s="135">
        <v>1000</v>
      </c>
      <c r="E53" s="135">
        <v>0</v>
      </c>
      <c r="F53" s="135">
        <v>0</v>
      </c>
      <c r="G53" s="136" t="s">
        <v>38</v>
      </c>
      <c r="H53" s="136" t="s">
        <v>38</v>
      </c>
      <c r="I53" s="137" t="s">
        <v>38</v>
      </c>
      <c r="J53" s="136"/>
      <c r="K53" s="138"/>
      <c r="L53" s="134" t="s">
        <v>23</v>
      </c>
      <c r="M53" s="135">
        <v>1000</v>
      </c>
      <c r="N53" s="135">
        <v>0</v>
      </c>
      <c r="O53" s="135">
        <v>0</v>
      </c>
      <c r="P53" s="136" t="s">
        <v>38</v>
      </c>
      <c r="Q53" s="136" t="s">
        <v>38</v>
      </c>
      <c r="R53" s="137" t="s">
        <v>38</v>
      </c>
      <c r="S53" s="136"/>
      <c r="T53" s="138"/>
      <c r="U53" s="134" t="s">
        <v>23</v>
      </c>
      <c r="V53" s="135">
        <v>1000</v>
      </c>
      <c r="W53" s="135">
        <v>0</v>
      </c>
      <c r="X53" s="135">
        <v>0</v>
      </c>
      <c r="Y53" s="136" t="s">
        <v>38</v>
      </c>
      <c r="Z53" s="136" t="s">
        <v>38</v>
      </c>
      <c r="AA53" s="137" t="s">
        <v>38</v>
      </c>
      <c r="AB53" s="213"/>
      <c r="AC53" s="214"/>
    </row>
    <row r="54" spans="1:29" x14ac:dyDescent="0.25">
      <c r="A54" s="170"/>
      <c r="B54" s="872"/>
      <c r="C54" s="190" t="s">
        <v>24</v>
      </c>
      <c r="D54" s="135">
        <v>1000</v>
      </c>
      <c r="E54" s="135">
        <v>0</v>
      </c>
      <c r="F54" s="135">
        <v>0</v>
      </c>
      <c r="G54" s="136" t="s">
        <v>38</v>
      </c>
      <c r="H54" s="136" t="s">
        <v>38</v>
      </c>
      <c r="I54" s="137" t="s">
        <v>38</v>
      </c>
      <c r="J54" s="136"/>
      <c r="K54" s="138"/>
      <c r="L54" s="134" t="s">
        <v>24</v>
      </c>
      <c r="M54" s="135">
        <v>1000</v>
      </c>
      <c r="N54" s="135">
        <v>0</v>
      </c>
      <c r="O54" s="135">
        <v>0</v>
      </c>
      <c r="P54" s="136" t="s">
        <v>38</v>
      </c>
      <c r="Q54" s="136" t="s">
        <v>38</v>
      </c>
      <c r="R54" s="137" t="s">
        <v>38</v>
      </c>
      <c r="S54" s="136"/>
      <c r="T54" s="138"/>
      <c r="U54" s="190" t="s">
        <v>24</v>
      </c>
      <c r="V54" s="135">
        <v>1000</v>
      </c>
      <c r="W54" s="135">
        <v>0</v>
      </c>
      <c r="X54" s="135">
        <v>0</v>
      </c>
      <c r="Y54" s="136" t="s">
        <v>38</v>
      </c>
      <c r="Z54" s="136" t="s">
        <v>38</v>
      </c>
      <c r="AA54" s="137" t="s">
        <v>38</v>
      </c>
      <c r="AB54" s="213"/>
      <c r="AC54" s="214"/>
    </row>
    <row r="55" spans="1:29" x14ac:dyDescent="0.25">
      <c r="A55" s="170"/>
      <c r="B55" s="872"/>
      <c r="C55" s="134" t="s">
        <v>25</v>
      </c>
      <c r="D55" s="135">
        <v>1000</v>
      </c>
      <c r="E55" s="135">
        <v>0</v>
      </c>
      <c r="F55" s="135">
        <v>0</v>
      </c>
      <c r="G55" s="136" t="s">
        <v>38</v>
      </c>
      <c r="H55" s="136" t="s">
        <v>38</v>
      </c>
      <c r="I55" s="137" t="s">
        <v>38</v>
      </c>
      <c r="J55" s="136"/>
      <c r="K55" s="138"/>
      <c r="L55" s="134" t="s">
        <v>25</v>
      </c>
      <c r="M55" s="135">
        <v>1000</v>
      </c>
      <c r="N55" s="135">
        <v>0</v>
      </c>
      <c r="O55" s="135">
        <v>0</v>
      </c>
      <c r="P55" s="136" t="s">
        <v>38</v>
      </c>
      <c r="Q55" s="136" t="s">
        <v>38</v>
      </c>
      <c r="R55" s="137" t="s">
        <v>38</v>
      </c>
      <c r="S55" s="136"/>
      <c r="T55" s="138"/>
      <c r="U55" s="134" t="s">
        <v>25</v>
      </c>
      <c r="V55" s="135">
        <v>0</v>
      </c>
      <c r="W55" s="135">
        <v>0</v>
      </c>
      <c r="X55" s="135">
        <v>0</v>
      </c>
      <c r="Y55" s="136" t="s">
        <v>38</v>
      </c>
      <c r="Z55" s="136" t="s">
        <v>38</v>
      </c>
      <c r="AA55" s="137" t="s">
        <v>38</v>
      </c>
      <c r="AB55" s="213"/>
      <c r="AC55" s="214"/>
    </row>
    <row r="56" spans="1:29" x14ac:dyDescent="0.25">
      <c r="A56" s="170"/>
      <c r="B56" s="872"/>
      <c r="C56" s="134" t="s">
        <v>26</v>
      </c>
      <c r="D56" s="135">
        <v>1000</v>
      </c>
      <c r="E56" s="135">
        <v>0</v>
      </c>
      <c r="F56" s="135">
        <v>0</v>
      </c>
      <c r="G56" s="136" t="s">
        <v>38</v>
      </c>
      <c r="H56" s="136" t="s">
        <v>38</v>
      </c>
      <c r="I56" s="137" t="s">
        <v>38</v>
      </c>
      <c r="J56" s="136"/>
      <c r="K56" s="138"/>
      <c r="L56" s="134" t="s">
        <v>26</v>
      </c>
      <c r="M56" s="135">
        <v>1000</v>
      </c>
      <c r="N56" s="135">
        <v>0</v>
      </c>
      <c r="O56" s="135">
        <v>0</v>
      </c>
      <c r="P56" s="136" t="s">
        <v>38</v>
      </c>
      <c r="Q56" s="136" t="s">
        <v>38</v>
      </c>
      <c r="R56" s="137" t="s">
        <v>38</v>
      </c>
      <c r="S56" s="136"/>
      <c r="T56" s="138"/>
      <c r="U56" s="134" t="s">
        <v>26</v>
      </c>
      <c r="V56" s="135">
        <v>0</v>
      </c>
      <c r="W56" s="135">
        <v>0</v>
      </c>
      <c r="X56" s="135">
        <v>0</v>
      </c>
      <c r="Y56" s="136" t="s">
        <v>38</v>
      </c>
      <c r="Z56" s="136" t="s">
        <v>38</v>
      </c>
      <c r="AA56" s="137" t="s">
        <v>38</v>
      </c>
      <c r="AB56" s="213"/>
      <c r="AC56" s="214"/>
    </row>
    <row r="57" spans="1:29" x14ac:dyDescent="0.25">
      <c r="A57" s="170"/>
      <c r="B57" s="872"/>
      <c r="C57" s="134" t="s">
        <v>27</v>
      </c>
      <c r="D57" s="135">
        <v>1000</v>
      </c>
      <c r="E57" s="135">
        <v>0</v>
      </c>
      <c r="F57" s="135">
        <v>0</v>
      </c>
      <c r="G57" s="136" t="s">
        <v>38</v>
      </c>
      <c r="H57" s="136" t="s">
        <v>38</v>
      </c>
      <c r="I57" s="137" t="s">
        <v>38</v>
      </c>
      <c r="J57" s="136"/>
      <c r="K57" s="138"/>
      <c r="L57" s="134" t="s">
        <v>27</v>
      </c>
      <c r="M57" s="135">
        <v>1000</v>
      </c>
      <c r="N57" s="135">
        <v>0</v>
      </c>
      <c r="O57" s="135">
        <v>0</v>
      </c>
      <c r="P57" s="136" t="s">
        <v>38</v>
      </c>
      <c r="Q57" s="136" t="s">
        <v>38</v>
      </c>
      <c r="R57" s="137" t="s">
        <v>38</v>
      </c>
      <c r="S57" s="136"/>
      <c r="T57" s="138"/>
      <c r="U57" s="134" t="s">
        <v>27</v>
      </c>
      <c r="V57" s="135">
        <v>0</v>
      </c>
      <c r="W57" s="135">
        <v>0</v>
      </c>
      <c r="X57" s="135">
        <v>0</v>
      </c>
      <c r="Y57" s="136" t="s">
        <v>38</v>
      </c>
      <c r="Z57" s="136" t="s">
        <v>38</v>
      </c>
      <c r="AA57" s="137" t="s">
        <v>38</v>
      </c>
      <c r="AB57" s="213"/>
      <c r="AC57" s="214"/>
    </row>
    <row r="58" spans="1:29" x14ac:dyDescent="0.25">
      <c r="A58" s="170"/>
      <c r="B58" s="872"/>
      <c r="C58" s="134" t="s">
        <v>28</v>
      </c>
      <c r="D58" s="135">
        <v>1000</v>
      </c>
      <c r="E58" s="135">
        <v>0</v>
      </c>
      <c r="F58" s="135">
        <v>0</v>
      </c>
      <c r="G58" s="136" t="s">
        <v>38</v>
      </c>
      <c r="H58" s="136" t="s">
        <v>38</v>
      </c>
      <c r="I58" s="137" t="s">
        <v>38</v>
      </c>
      <c r="J58" s="136"/>
      <c r="K58" s="138"/>
      <c r="L58" s="134" t="s">
        <v>28</v>
      </c>
      <c r="M58" s="135">
        <v>1000</v>
      </c>
      <c r="N58" s="135">
        <v>0</v>
      </c>
      <c r="O58" s="135">
        <v>0</v>
      </c>
      <c r="P58" s="136" t="s">
        <v>38</v>
      </c>
      <c r="Q58" s="136" t="s">
        <v>38</v>
      </c>
      <c r="R58" s="137" t="s">
        <v>38</v>
      </c>
      <c r="S58" s="136"/>
      <c r="T58" s="138"/>
      <c r="U58" s="134" t="s">
        <v>28</v>
      </c>
      <c r="V58" s="135">
        <v>0</v>
      </c>
      <c r="W58" s="135">
        <v>0</v>
      </c>
      <c r="X58" s="135">
        <v>0</v>
      </c>
      <c r="Y58" s="136" t="s">
        <v>38</v>
      </c>
      <c r="Z58" s="136" t="s">
        <v>38</v>
      </c>
      <c r="AA58" s="137" t="s">
        <v>38</v>
      </c>
      <c r="AB58" s="213"/>
      <c r="AC58" s="214"/>
    </row>
    <row r="59" spans="1:29" x14ac:dyDescent="0.25">
      <c r="A59" s="170"/>
      <c r="B59" s="872"/>
      <c r="C59" s="134" t="s">
        <v>29</v>
      </c>
      <c r="D59" s="135">
        <v>1000</v>
      </c>
      <c r="E59" s="135">
        <v>0</v>
      </c>
      <c r="F59" s="135">
        <v>0</v>
      </c>
      <c r="G59" s="136" t="s">
        <v>38</v>
      </c>
      <c r="H59" s="136" t="s">
        <v>38</v>
      </c>
      <c r="I59" s="137" t="s">
        <v>38</v>
      </c>
      <c r="J59" s="136"/>
      <c r="K59" s="138"/>
      <c r="L59" s="134" t="s">
        <v>29</v>
      </c>
      <c r="M59" s="135">
        <v>1000</v>
      </c>
      <c r="N59" s="135">
        <v>0</v>
      </c>
      <c r="O59" s="135">
        <v>0</v>
      </c>
      <c r="P59" s="136" t="s">
        <v>38</v>
      </c>
      <c r="Q59" s="136" t="s">
        <v>38</v>
      </c>
      <c r="R59" s="137" t="s">
        <v>38</v>
      </c>
      <c r="S59" s="136"/>
      <c r="T59" s="138"/>
      <c r="U59" s="134" t="s">
        <v>29</v>
      </c>
      <c r="V59" s="135">
        <v>0</v>
      </c>
      <c r="W59" s="135">
        <v>0</v>
      </c>
      <c r="X59" s="135">
        <v>0</v>
      </c>
      <c r="Y59" s="136" t="s">
        <v>38</v>
      </c>
      <c r="Z59" s="136" t="s">
        <v>38</v>
      </c>
      <c r="AA59" s="137" t="s">
        <v>38</v>
      </c>
      <c r="AB59" s="213"/>
      <c r="AC59" s="214"/>
    </row>
    <row r="60" spans="1:29" x14ac:dyDescent="0.25">
      <c r="A60" s="170"/>
      <c r="B60" s="872"/>
      <c r="C60" s="191" t="s">
        <v>30</v>
      </c>
      <c r="D60" s="149">
        <v>1000</v>
      </c>
      <c r="E60" s="135">
        <v>0</v>
      </c>
      <c r="F60" s="135">
        <v>0</v>
      </c>
      <c r="G60" s="136" t="s">
        <v>38</v>
      </c>
      <c r="H60" s="136" t="s">
        <v>38</v>
      </c>
      <c r="I60" s="137" t="s">
        <v>38</v>
      </c>
      <c r="J60" s="136"/>
      <c r="K60" s="138"/>
      <c r="L60" s="148" t="s">
        <v>30</v>
      </c>
      <c r="M60" s="149">
        <v>1000</v>
      </c>
      <c r="N60" s="135">
        <v>0</v>
      </c>
      <c r="O60" s="135">
        <v>0</v>
      </c>
      <c r="P60" s="136" t="s">
        <v>38</v>
      </c>
      <c r="Q60" s="136" t="s">
        <v>38</v>
      </c>
      <c r="R60" s="137" t="s">
        <v>38</v>
      </c>
      <c r="S60" s="136"/>
      <c r="T60" s="138"/>
      <c r="U60" s="191" t="s">
        <v>30</v>
      </c>
      <c r="V60" s="149">
        <v>0</v>
      </c>
      <c r="W60" s="135">
        <v>0</v>
      </c>
      <c r="X60" s="135">
        <v>0</v>
      </c>
      <c r="Y60" s="136" t="s">
        <v>38</v>
      </c>
      <c r="Z60" s="136" t="s">
        <v>38</v>
      </c>
      <c r="AA60" s="137" t="s">
        <v>38</v>
      </c>
      <c r="AB60" s="215"/>
      <c r="AC60" s="216"/>
    </row>
    <row r="61" spans="1:29" ht="21" x14ac:dyDescent="0.25">
      <c r="A61" s="171"/>
      <c r="B61" s="873"/>
      <c r="C61" s="150"/>
      <c r="D61" s="151">
        <f>SUM(D49:D60)</f>
        <v>12000</v>
      </c>
      <c r="E61" s="151">
        <f>SUM(E49:E60)</f>
        <v>0</v>
      </c>
      <c r="F61" s="151">
        <f>SUM(F49:F60)</f>
        <v>0</v>
      </c>
      <c r="G61" s="152"/>
      <c r="H61" s="152"/>
      <c r="I61" s="197"/>
      <c r="J61" s="152"/>
      <c r="K61" s="153"/>
      <c r="L61" s="150"/>
      <c r="M61" s="151">
        <f>SUM(M48:M60)</f>
        <v>24000</v>
      </c>
      <c r="N61" s="151">
        <f>SUM(N48:N60)</f>
        <v>0</v>
      </c>
      <c r="O61" s="151">
        <f>SUM(O48:O60)</f>
        <v>0</v>
      </c>
      <c r="P61" s="152"/>
      <c r="Q61" s="152"/>
      <c r="R61" s="152"/>
      <c r="S61" s="152"/>
      <c r="T61" s="153"/>
      <c r="U61" s="150"/>
      <c r="V61" s="151">
        <f>SUM(V48:V60)</f>
        <v>30000</v>
      </c>
      <c r="W61" s="151">
        <f>SUM(W48:W60)</f>
        <v>0</v>
      </c>
      <c r="X61" s="151">
        <f>SUM(X48:X60)</f>
        <v>0</v>
      </c>
      <c r="Y61" s="152"/>
      <c r="Z61" s="152"/>
      <c r="AA61" s="152"/>
      <c r="AB61" s="152"/>
      <c r="AC61" s="153"/>
    </row>
    <row r="62" spans="1:29" x14ac:dyDescent="0.25">
      <c r="A62" s="271"/>
      <c r="B62" s="192"/>
      <c r="C62" s="161"/>
      <c r="D62" s="155"/>
      <c r="E62" s="155"/>
      <c r="F62" s="155"/>
      <c r="G62" s="154"/>
      <c r="H62" s="154"/>
      <c r="I62" s="162"/>
      <c r="J62" s="154"/>
      <c r="K62" s="154"/>
      <c r="L62" s="154"/>
      <c r="M62" s="155"/>
      <c r="N62" s="155"/>
      <c r="O62" s="155"/>
      <c r="P62" s="154"/>
      <c r="Q62" s="154"/>
      <c r="R62" s="154"/>
      <c r="S62" s="154"/>
      <c r="T62" s="154"/>
      <c r="U62" s="154"/>
      <c r="V62" s="155"/>
      <c r="W62" s="155"/>
      <c r="X62" s="155"/>
      <c r="Y62" s="154"/>
      <c r="Z62" s="154"/>
      <c r="AA62" s="154"/>
      <c r="AB62" s="156"/>
      <c r="AC62" s="156"/>
    </row>
    <row r="63" spans="1:29" ht="21" x14ac:dyDescent="0.25">
      <c r="B63" s="193"/>
      <c r="C63" s="163"/>
      <c r="D63" s="164"/>
      <c r="E63" s="159"/>
      <c r="F63" s="160"/>
      <c r="G63" s="159"/>
      <c r="H63" s="160"/>
      <c r="I63" s="160"/>
      <c r="J63" s="160"/>
      <c r="K63" s="165"/>
      <c r="L63" s="157" t="s">
        <v>42</v>
      </c>
      <c r="M63" s="158">
        <f>D76</f>
        <v>12000</v>
      </c>
      <c r="N63" s="158">
        <f>E76</f>
        <v>0</v>
      </c>
      <c r="O63" s="158">
        <f>F76</f>
        <v>0</v>
      </c>
      <c r="P63" s="159"/>
      <c r="Q63" s="160"/>
      <c r="R63" s="160"/>
      <c r="S63" s="160"/>
      <c r="T63" s="165"/>
      <c r="U63" s="157" t="s">
        <v>42</v>
      </c>
      <c r="V63" s="158">
        <f>M76</f>
        <v>24000</v>
      </c>
      <c r="W63" s="158">
        <f>N76</f>
        <v>0</v>
      </c>
      <c r="X63" s="158">
        <f>O76</f>
        <v>0</v>
      </c>
      <c r="Y63" s="159"/>
      <c r="Z63" s="160"/>
      <c r="AA63" s="160"/>
      <c r="AB63" s="274" t="s">
        <v>221</v>
      </c>
      <c r="AC63" s="275" t="s">
        <v>36</v>
      </c>
    </row>
    <row r="64" spans="1:29" x14ac:dyDescent="0.25">
      <c r="A64" s="169" t="s">
        <v>130</v>
      </c>
      <c r="B64" s="194">
        <v>0</v>
      </c>
      <c r="C64" s="134" t="s">
        <v>19</v>
      </c>
      <c r="D64" s="135">
        <v>1000</v>
      </c>
      <c r="E64" s="135">
        <v>0</v>
      </c>
      <c r="F64" s="135">
        <v>0</v>
      </c>
      <c r="G64" s="136" t="s">
        <v>38</v>
      </c>
      <c r="H64" s="136" t="s">
        <v>38</v>
      </c>
      <c r="I64" s="137" t="s">
        <v>38</v>
      </c>
      <c r="J64" s="136"/>
      <c r="K64" s="138"/>
      <c r="L64" s="134" t="s">
        <v>19</v>
      </c>
      <c r="M64" s="135">
        <v>1000</v>
      </c>
      <c r="N64" s="135">
        <v>0</v>
      </c>
      <c r="O64" s="135">
        <v>0</v>
      </c>
      <c r="P64" s="136" t="s">
        <v>38</v>
      </c>
      <c r="Q64" s="136" t="s">
        <v>38</v>
      </c>
      <c r="R64" s="137" t="s">
        <v>38</v>
      </c>
      <c r="S64" s="136"/>
      <c r="T64" s="138"/>
      <c r="U64" s="134" t="s">
        <v>19</v>
      </c>
      <c r="V64" s="135">
        <v>1000</v>
      </c>
      <c r="W64" s="135">
        <v>0</v>
      </c>
      <c r="X64" s="135">
        <v>0</v>
      </c>
      <c r="Y64" s="136" t="s">
        <v>38</v>
      </c>
      <c r="Z64" s="136" t="s">
        <v>38</v>
      </c>
      <c r="AA64" s="137" t="s">
        <v>38</v>
      </c>
      <c r="AB64" s="207">
        <f>V76+W76-X76</f>
        <v>30000</v>
      </c>
      <c r="AC64" s="212"/>
    </row>
    <row r="65" spans="1:29" ht="21" customHeight="1" x14ac:dyDescent="0.25">
      <c r="A65" s="170"/>
      <c r="B65" s="872"/>
      <c r="C65" s="134" t="s">
        <v>20</v>
      </c>
      <c r="D65" s="135">
        <v>1000</v>
      </c>
      <c r="E65" s="135">
        <v>0</v>
      </c>
      <c r="F65" s="135">
        <v>0</v>
      </c>
      <c r="G65" s="136" t="s">
        <v>38</v>
      </c>
      <c r="H65" s="136" t="s">
        <v>38</v>
      </c>
      <c r="I65" s="137" t="s">
        <v>38</v>
      </c>
      <c r="J65" s="136"/>
      <c r="K65" s="138"/>
      <c r="L65" s="134" t="s">
        <v>20</v>
      </c>
      <c r="M65" s="135">
        <v>1000</v>
      </c>
      <c r="N65" s="135">
        <v>0</v>
      </c>
      <c r="O65" s="135">
        <v>0</v>
      </c>
      <c r="P65" s="136" t="s">
        <v>38</v>
      </c>
      <c r="Q65" s="136" t="s">
        <v>38</v>
      </c>
      <c r="R65" s="137" t="s">
        <v>38</v>
      </c>
      <c r="S65" s="136"/>
      <c r="T65" s="138"/>
      <c r="U65" s="134" t="s">
        <v>20</v>
      </c>
      <c r="V65" s="135">
        <v>1000</v>
      </c>
      <c r="W65" s="135">
        <v>0</v>
      </c>
      <c r="X65" s="135">
        <v>0</v>
      </c>
      <c r="Y65" s="136" t="s">
        <v>38</v>
      </c>
      <c r="Z65" s="136" t="s">
        <v>38</v>
      </c>
      <c r="AA65" s="137" t="s">
        <v>38</v>
      </c>
      <c r="AB65" s="213"/>
      <c r="AC65" s="214"/>
    </row>
    <row r="66" spans="1:29" x14ac:dyDescent="0.25">
      <c r="A66" s="170"/>
      <c r="B66" s="872"/>
      <c r="C66" s="134" t="s">
        <v>21</v>
      </c>
      <c r="D66" s="135">
        <v>1000</v>
      </c>
      <c r="E66" s="135">
        <v>0</v>
      </c>
      <c r="F66" s="135">
        <v>0</v>
      </c>
      <c r="G66" s="136" t="s">
        <v>38</v>
      </c>
      <c r="H66" s="136" t="s">
        <v>38</v>
      </c>
      <c r="I66" s="137" t="s">
        <v>38</v>
      </c>
      <c r="J66" s="136"/>
      <c r="K66" s="138"/>
      <c r="L66" s="134" t="s">
        <v>21</v>
      </c>
      <c r="M66" s="135">
        <v>1000</v>
      </c>
      <c r="N66" s="135">
        <v>0</v>
      </c>
      <c r="O66" s="135">
        <v>0</v>
      </c>
      <c r="P66" s="136" t="s">
        <v>38</v>
      </c>
      <c r="Q66" s="136" t="s">
        <v>38</v>
      </c>
      <c r="R66" s="137" t="s">
        <v>38</v>
      </c>
      <c r="S66" s="136"/>
      <c r="T66" s="138"/>
      <c r="U66" s="134" t="s">
        <v>21</v>
      </c>
      <c r="V66" s="135">
        <v>1000</v>
      </c>
      <c r="W66" s="135">
        <v>0</v>
      </c>
      <c r="X66" s="135">
        <v>0</v>
      </c>
      <c r="Y66" s="136" t="s">
        <v>38</v>
      </c>
      <c r="Z66" s="136" t="s">
        <v>38</v>
      </c>
      <c r="AA66" s="137" t="s">
        <v>38</v>
      </c>
      <c r="AB66" s="213"/>
      <c r="AC66" s="214"/>
    </row>
    <row r="67" spans="1:29" x14ac:dyDescent="0.25">
      <c r="A67" s="170"/>
      <c r="B67" s="872"/>
      <c r="C67" s="134" t="s">
        <v>22</v>
      </c>
      <c r="D67" s="135">
        <v>1000</v>
      </c>
      <c r="E67" s="135">
        <v>0</v>
      </c>
      <c r="F67" s="135">
        <v>0</v>
      </c>
      <c r="G67" s="136" t="s">
        <v>38</v>
      </c>
      <c r="H67" s="136" t="s">
        <v>38</v>
      </c>
      <c r="I67" s="137" t="s">
        <v>38</v>
      </c>
      <c r="J67" s="136"/>
      <c r="K67" s="138"/>
      <c r="L67" s="134" t="s">
        <v>22</v>
      </c>
      <c r="M67" s="135">
        <v>1000</v>
      </c>
      <c r="N67" s="135">
        <v>0</v>
      </c>
      <c r="O67" s="135">
        <v>0</v>
      </c>
      <c r="P67" s="136" t="s">
        <v>38</v>
      </c>
      <c r="Q67" s="136" t="s">
        <v>38</v>
      </c>
      <c r="R67" s="137" t="s">
        <v>38</v>
      </c>
      <c r="S67" s="136"/>
      <c r="T67" s="138"/>
      <c r="U67" s="134" t="s">
        <v>22</v>
      </c>
      <c r="V67" s="135">
        <v>1000</v>
      </c>
      <c r="W67" s="135">
        <v>0</v>
      </c>
      <c r="X67" s="135">
        <v>0</v>
      </c>
      <c r="Y67" s="136" t="s">
        <v>38</v>
      </c>
      <c r="Z67" s="136" t="s">
        <v>38</v>
      </c>
      <c r="AA67" s="137" t="s">
        <v>38</v>
      </c>
      <c r="AB67" s="213"/>
      <c r="AC67" s="214"/>
    </row>
    <row r="68" spans="1:29" x14ac:dyDescent="0.25">
      <c r="A68" s="170"/>
      <c r="B68" s="872"/>
      <c r="C68" s="134" t="s">
        <v>23</v>
      </c>
      <c r="D68" s="135">
        <v>1000</v>
      </c>
      <c r="E68" s="135">
        <v>0</v>
      </c>
      <c r="F68" s="135">
        <v>0</v>
      </c>
      <c r="G68" s="136" t="s">
        <v>38</v>
      </c>
      <c r="H68" s="136" t="s">
        <v>38</v>
      </c>
      <c r="I68" s="137" t="s">
        <v>38</v>
      </c>
      <c r="J68" s="136"/>
      <c r="K68" s="138"/>
      <c r="L68" s="134" t="s">
        <v>23</v>
      </c>
      <c r="M68" s="135">
        <v>1000</v>
      </c>
      <c r="N68" s="135">
        <v>0</v>
      </c>
      <c r="O68" s="135">
        <v>0</v>
      </c>
      <c r="P68" s="136" t="s">
        <v>38</v>
      </c>
      <c r="Q68" s="136" t="s">
        <v>38</v>
      </c>
      <c r="R68" s="137" t="s">
        <v>38</v>
      </c>
      <c r="S68" s="136"/>
      <c r="T68" s="138"/>
      <c r="U68" s="134" t="s">
        <v>23</v>
      </c>
      <c r="V68" s="135">
        <v>1000</v>
      </c>
      <c r="W68" s="135">
        <v>0</v>
      </c>
      <c r="X68" s="135">
        <v>0</v>
      </c>
      <c r="Y68" s="136" t="s">
        <v>38</v>
      </c>
      <c r="Z68" s="136" t="s">
        <v>38</v>
      </c>
      <c r="AA68" s="137" t="s">
        <v>38</v>
      </c>
      <c r="AB68" s="213"/>
      <c r="AC68" s="214"/>
    </row>
    <row r="69" spans="1:29" x14ac:dyDescent="0.25">
      <c r="A69" s="170"/>
      <c r="B69" s="872"/>
      <c r="C69" s="190" t="s">
        <v>24</v>
      </c>
      <c r="D69" s="135">
        <v>1000</v>
      </c>
      <c r="E69" s="135">
        <v>0</v>
      </c>
      <c r="F69" s="135">
        <v>0</v>
      </c>
      <c r="G69" s="136" t="s">
        <v>38</v>
      </c>
      <c r="H69" s="136" t="s">
        <v>38</v>
      </c>
      <c r="I69" s="137" t="s">
        <v>38</v>
      </c>
      <c r="J69" s="136"/>
      <c r="K69" s="138"/>
      <c r="L69" s="134" t="s">
        <v>24</v>
      </c>
      <c r="M69" s="135">
        <v>1000</v>
      </c>
      <c r="N69" s="135">
        <v>0</v>
      </c>
      <c r="O69" s="135">
        <v>0</v>
      </c>
      <c r="P69" s="136" t="s">
        <v>38</v>
      </c>
      <c r="Q69" s="136" t="s">
        <v>38</v>
      </c>
      <c r="R69" s="137" t="s">
        <v>38</v>
      </c>
      <c r="S69" s="136"/>
      <c r="T69" s="138"/>
      <c r="U69" s="190" t="s">
        <v>24</v>
      </c>
      <c r="V69" s="135">
        <v>1000</v>
      </c>
      <c r="W69" s="135">
        <v>0</v>
      </c>
      <c r="X69" s="135">
        <v>0</v>
      </c>
      <c r="Y69" s="136" t="s">
        <v>38</v>
      </c>
      <c r="Z69" s="136" t="s">
        <v>38</v>
      </c>
      <c r="AA69" s="137" t="s">
        <v>38</v>
      </c>
      <c r="AB69" s="213"/>
      <c r="AC69" s="214"/>
    </row>
    <row r="70" spans="1:29" x14ac:dyDescent="0.25">
      <c r="A70" s="170"/>
      <c r="B70" s="872"/>
      <c r="C70" s="134" t="s">
        <v>25</v>
      </c>
      <c r="D70" s="135">
        <v>1000</v>
      </c>
      <c r="E70" s="135">
        <v>0</v>
      </c>
      <c r="F70" s="135">
        <v>0</v>
      </c>
      <c r="G70" s="136" t="s">
        <v>38</v>
      </c>
      <c r="H70" s="136" t="s">
        <v>38</v>
      </c>
      <c r="I70" s="137" t="s">
        <v>38</v>
      </c>
      <c r="J70" s="136"/>
      <c r="K70" s="138"/>
      <c r="L70" s="134" t="s">
        <v>25</v>
      </c>
      <c r="M70" s="135">
        <v>1000</v>
      </c>
      <c r="N70" s="135">
        <v>0</v>
      </c>
      <c r="O70" s="135">
        <v>0</v>
      </c>
      <c r="P70" s="136" t="s">
        <v>38</v>
      </c>
      <c r="Q70" s="136" t="s">
        <v>38</v>
      </c>
      <c r="R70" s="137" t="s">
        <v>38</v>
      </c>
      <c r="S70" s="136"/>
      <c r="T70" s="138"/>
      <c r="U70" s="134" t="s">
        <v>25</v>
      </c>
      <c r="V70" s="135">
        <v>0</v>
      </c>
      <c r="W70" s="135">
        <v>0</v>
      </c>
      <c r="X70" s="135">
        <v>0</v>
      </c>
      <c r="Y70" s="136" t="s">
        <v>38</v>
      </c>
      <c r="Z70" s="136" t="s">
        <v>38</v>
      </c>
      <c r="AA70" s="137" t="s">
        <v>38</v>
      </c>
      <c r="AB70" s="213"/>
      <c r="AC70" s="214"/>
    </row>
    <row r="71" spans="1:29" x14ac:dyDescent="0.25">
      <c r="A71" s="170"/>
      <c r="B71" s="872"/>
      <c r="C71" s="134" t="s">
        <v>26</v>
      </c>
      <c r="D71" s="135">
        <v>1000</v>
      </c>
      <c r="E71" s="135">
        <v>0</v>
      </c>
      <c r="F71" s="135">
        <v>0</v>
      </c>
      <c r="G71" s="136" t="s">
        <v>38</v>
      </c>
      <c r="H71" s="136" t="s">
        <v>38</v>
      </c>
      <c r="I71" s="137" t="s">
        <v>38</v>
      </c>
      <c r="J71" s="136"/>
      <c r="K71" s="138"/>
      <c r="L71" s="134" t="s">
        <v>26</v>
      </c>
      <c r="M71" s="135">
        <v>1000</v>
      </c>
      <c r="N71" s="135">
        <v>0</v>
      </c>
      <c r="O71" s="135">
        <v>0</v>
      </c>
      <c r="P71" s="136" t="s">
        <v>38</v>
      </c>
      <c r="Q71" s="136" t="s">
        <v>38</v>
      </c>
      <c r="R71" s="137" t="s">
        <v>38</v>
      </c>
      <c r="S71" s="136"/>
      <c r="T71" s="138"/>
      <c r="U71" s="134" t="s">
        <v>26</v>
      </c>
      <c r="V71" s="135">
        <v>0</v>
      </c>
      <c r="W71" s="135">
        <v>0</v>
      </c>
      <c r="X71" s="135">
        <v>0</v>
      </c>
      <c r="Y71" s="136" t="s">
        <v>38</v>
      </c>
      <c r="Z71" s="136" t="s">
        <v>38</v>
      </c>
      <c r="AA71" s="137" t="s">
        <v>38</v>
      </c>
      <c r="AB71" s="213"/>
      <c r="AC71" s="214"/>
    </row>
    <row r="72" spans="1:29" x14ac:dyDescent="0.25">
      <c r="A72" s="170"/>
      <c r="B72" s="872"/>
      <c r="C72" s="134" t="s">
        <v>27</v>
      </c>
      <c r="D72" s="135">
        <v>1000</v>
      </c>
      <c r="E72" s="135">
        <v>0</v>
      </c>
      <c r="F72" s="135">
        <v>0</v>
      </c>
      <c r="G72" s="136" t="s">
        <v>38</v>
      </c>
      <c r="H72" s="136" t="s">
        <v>38</v>
      </c>
      <c r="I72" s="137" t="s">
        <v>38</v>
      </c>
      <c r="J72" s="136"/>
      <c r="K72" s="138"/>
      <c r="L72" s="134" t="s">
        <v>27</v>
      </c>
      <c r="M72" s="135">
        <v>1000</v>
      </c>
      <c r="N72" s="135">
        <v>0</v>
      </c>
      <c r="O72" s="135">
        <v>0</v>
      </c>
      <c r="P72" s="136" t="s">
        <v>38</v>
      </c>
      <c r="Q72" s="136" t="s">
        <v>38</v>
      </c>
      <c r="R72" s="137" t="s">
        <v>38</v>
      </c>
      <c r="S72" s="136"/>
      <c r="T72" s="138"/>
      <c r="U72" s="134" t="s">
        <v>27</v>
      </c>
      <c r="V72" s="135">
        <v>0</v>
      </c>
      <c r="W72" s="135">
        <v>0</v>
      </c>
      <c r="X72" s="135">
        <v>0</v>
      </c>
      <c r="Y72" s="136" t="s">
        <v>38</v>
      </c>
      <c r="Z72" s="136" t="s">
        <v>38</v>
      </c>
      <c r="AA72" s="137" t="s">
        <v>38</v>
      </c>
      <c r="AB72" s="213"/>
      <c r="AC72" s="214"/>
    </row>
    <row r="73" spans="1:29" x14ac:dyDescent="0.25">
      <c r="A73" s="170"/>
      <c r="B73" s="872"/>
      <c r="C73" s="134" t="s">
        <v>28</v>
      </c>
      <c r="D73" s="135">
        <v>1000</v>
      </c>
      <c r="E73" s="135">
        <v>0</v>
      </c>
      <c r="F73" s="135">
        <v>0</v>
      </c>
      <c r="G73" s="136" t="s">
        <v>38</v>
      </c>
      <c r="H73" s="136" t="s">
        <v>38</v>
      </c>
      <c r="I73" s="137" t="s">
        <v>38</v>
      </c>
      <c r="J73" s="136"/>
      <c r="K73" s="138"/>
      <c r="L73" s="134" t="s">
        <v>28</v>
      </c>
      <c r="M73" s="135">
        <v>1000</v>
      </c>
      <c r="N73" s="135">
        <v>0</v>
      </c>
      <c r="O73" s="135">
        <v>0</v>
      </c>
      <c r="P73" s="136" t="s">
        <v>38</v>
      </c>
      <c r="Q73" s="136" t="s">
        <v>38</v>
      </c>
      <c r="R73" s="137" t="s">
        <v>38</v>
      </c>
      <c r="S73" s="136"/>
      <c r="T73" s="138"/>
      <c r="U73" s="134" t="s">
        <v>28</v>
      </c>
      <c r="V73" s="135">
        <v>0</v>
      </c>
      <c r="W73" s="135">
        <v>0</v>
      </c>
      <c r="X73" s="135">
        <v>0</v>
      </c>
      <c r="Y73" s="136" t="s">
        <v>38</v>
      </c>
      <c r="Z73" s="136" t="s">
        <v>38</v>
      </c>
      <c r="AA73" s="137" t="s">
        <v>38</v>
      </c>
      <c r="AB73" s="213"/>
      <c r="AC73" s="214"/>
    </row>
    <row r="74" spans="1:29" x14ac:dyDescent="0.25">
      <c r="A74" s="170"/>
      <c r="B74" s="872"/>
      <c r="C74" s="134" t="s">
        <v>29</v>
      </c>
      <c r="D74" s="135">
        <v>1000</v>
      </c>
      <c r="E74" s="135">
        <v>0</v>
      </c>
      <c r="F74" s="135">
        <v>0</v>
      </c>
      <c r="G74" s="136" t="s">
        <v>38</v>
      </c>
      <c r="H74" s="136" t="s">
        <v>38</v>
      </c>
      <c r="I74" s="137" t="s">
        <v>38</v>
      </c>
      <c r="J74" s="136"/>
      <c r="K74" s="138"/>
      <c r="L74" s="134" t="s">
        <v>29</v>
      </c>
      <c r="M74" s="135">
        <v>1000</v>
      </c>
      <c r="N74" s="135">
        <v>0</v>
      </c>
      <c r="O74" s="135">
        <v>0</v>
      </c>
      <c r="P74" s="136" t="s">
        <v>38</v>
      </c>
      <c r="Q74" s="136" t="s">
        <v>38</v>
      </c>
      <c r="R74" s="137" t="s">
        <v>38</v>
      </c>
      <c r="S74" s="136"/>
      <c r="T74" s="138"/>
      <c r="U74" s="134" t="s">
        <v>29</v>
      </c>
      <c r="V74" s="135">
        <v>0</v>
      </c>
      <c r="W74" s="135">
        <v>0</v>
      </c>
      <c r="X74" s="135">
        <v>0</v>
      </c>
      <c r="Y74" s="136" t="s">
        <v>38</v>
      </c>
      <c r="Z74" s="136" t="s">
        <v>38</v>
      </c>
      <c r="AA74" s="137" t="s">
        <v>38</v>
      </c>
      <c r="AB74" s="213"/>
      <c r="AC74" s="214"/>
    </row>
    <row r="75" spans="1:29" x14ac:dyDescent="0.25">
      <c r="A75" s="170"/>
      <c r="B75" s="872"/>
      <c r="C75" s="191" t="s">
        <v>30</v>
      </c>
      <c r="D75" s="149">
        <v>1000</v>
      </c>
      <c r="E75" s="135">
        <v>0</v>
      </c>
      <c r="F75" s="135">
        <v>0</v>
      </c>
      <c r="G75" s="136" t="s">
        <v>38</v>
      </c>
      <c r="H75" s="136" t="s">
        <v>38</v>
      </c>
      <c r="I75" s="137" t="s">
        <v>38</v>
      </c>
      <c r="J75" s="136"/>
      <c r="K75" s="138"/>
      <c r="L75" s="148" t="s">
        <v>30</v>
      </c>
      <c r="M75" s="149">
        <v>1000</v>
      </c>
      <c r="N75" s="135">
        <v>0</v>
      </c>
      <c r="O75" s="135">
        <v>0</v>
      </c>
      <c r="P75" s="136" t="s">
        <v>38</v>
      </c>
      <c r="Q75" s="136" t="s">
        <v>38</v>
      </c>
      <c r="R75" s="137" t="s">
        <v>38</v>
      </c>
      <c r="S75" s="136"/>
      <c r="T75" s="138"/>
      <c r="U75" s="191" t="s">
        <v>30</v>
      </c>
      <c r="V75" s="149">
        <v>0</v>
      </c>
      <c r="W75" s="135">
        <v>0</v>
      </c>
      <c r="X75" s="135">
        <v>0</v>
      </c>
      <c r="Y75" s="136" t="s">
        <v>38</v>
      </c>
      <c r="Z75" s="136" t="s">
        <v>38</v>
      </c>
      <c r="AA75" s="137" t="s">
        <v>38</v>
      </c>
      <c r="AB75" s="215"/>
      <c r="AC75" s="216"/>
    </row>
    <row r="76" spans="1:29" ht="21" x14ac:dyDescent="0.25">
      <c r="A76" s="171"/>
      <c r="B76" s="873"/>
      <c r="C76" s="150"/>
      <c r="D76" s="151">
        <f>SUM(D64:D75)</f>
        <v>12000</v>
      </c>
      <c r="E76" s="151">
        <f>SUM(E64:E75)</f>
        <v>0</v>
      </c>
      <c r="F76" s="151">
        <f>SUM(F64:F75)</f>
        <v>0</v>
      </c>
      <c r="G76" s="152"/>
      <c r="H76" s="152"/>
      <c r="I76" s="197"/>
      <c r="J76" s="152"/>
      <c r="K76" s="153"/>
      <c r="L76" s="150"/>
      <c r="M76" s="151">
        <f>SUM(M63:M75)</f>
        <v>24000</v>
      </c>
      <c r="N76" s="151">
        <f>SUM(N63:N75)</f>
        <v>0</v>
      </c>
      <c r="O76" s="151">
        <f>SUM(O63:O75)</f>
        <v>0</v>
      </c>
      <c r="P76" s="152"/>
      <c r="Q76" s="152"/>
      <c r="R76" s="152"/>
      <c r="S76" s="152"/>
      <c r="T76" s="153"/>
      <c r="U76" s="150"/>
      <c r="V76" s="151">
        <f>SUM(V63:V75)</f>
        <v>30000</v>
      </c>
      <c r="W76" s="151">
        <f>SUM(W63:W75)</f>
        <v>0</v>
      </c>
      <c r="X76" s="151">
        <f>SUM(X63:X75)</f>
        <v>0</v>
      </c>
      <c r="Y76" s="152"/>
      <c r="Z76" s="152"/>
      <c r="AA76" s="152"/>
      <c r="AB76" s="152"/>
      <c r="AC76" s="153"/>
    </row>
    <row r="77" spans="1:29" x14ac:dyDescent="0.25">
      <c r="A77" s="271"/>
      <c r="B77" s="192"/>
      <c r="C77" s="161"/>
      <c r="D77" s="155"/>
      <c r="E77" s="155"/>
      <c r="F77" s="155"/>
      <c r="G77" s="154"/>
      <c r="H77" s="154"/>
      <c r="I77" s="162"/>
      <c r="J77" s="154"/>
      <c r="K77" s="154"/>
      <c r="L77" s="154"/>
      <c r="M77" s="155"/>
      <c r="N77" s="155"/>
      <c r="O77" s="155"/>
      <c r="P77" s="154"/>
      <c r="Q77" s="154"/>
      <c r="R77" s="154"/>
      <c r="S77" s="154"/>
      <c r="T77" s="154"/>
      <c r="U77" s="154"/>
      <c r="V77" s="155"/>
      <c r="W77" s="155"/>
      <c r="X77" s="155"/>
      <c r="Y77" s="154"/>
      <c r="Z77" s="154"/>
      <c r="AA77" s="154"/>
      <c r="AB77" s="156"/>
      <c r="AC77" s="156"/>
    </row>
    <row r="78" spans="1:29" ht="21" x14ac:dyDescent="0.25">
      <c r="B78" s="193"/>
      <c r="C78" s="163"/>
      <c r="D78" s="164"/>
      <c r="E78" s="159"/>
      <c r="F78" s="160"/>
      <c r="G78" s="159"/>
      <c r="H78" s="160"/>
      <c r="I78" s="160"/>
      <c r="J78" s="160"/>
      <c r="K78" s="165"/>
      <c r="L78" s="157" t="s">
        <v>42</v>
      </c>
      <c r="M78" s="158">
        <f>D91</f>
        <v>12000</v>
      </c>
      <c r="N78" s="158">
        <f>E91</f>
        <v>0</v>
      </c>
      <c r="O78" s="158">
        <f>F91</f>
        <v>0</v>
      </c>
      <c r="P78" s="159"/>
      <c r="Q78" s="160"/>
      <c r="R78" s="160"/>
      <c r="S78" s="160"/>
      <c r="T78" s="165"/>
      <c r="U78" s="157" t="s">
        <v>42</v>
      </c>
      <c r="V78" s="158">
        <f>M91</f>
        <v>24000</v>
      </c>
      <c r="W78" s="158">
        <f>N91</f>
        <v>0</v>
      </c>
      <c r="X78" s="158">
        <f>O91</f>
        <v>0</v>
      </c>
      <c r="Y78" s="159"/>
      <c r="Z78" s="160"/>
      <c r="AA78" s="160"/>
      <c r="AB78" s="274" t="s">
        <v>221</v>
      </c>
      <c r="AC78" s="275" t="s">
        <v>36</v>
      </c>
    </row>
    <row r="79" spans="1:29" x14ac:dyDescent="0.25">
      <c r="A79" s="169" t="s">
        <v>130</v>
      </c>
      <c r="B79" s="194">
        <v>0</v>
      </c>
      <c r="C79" s="134" t="s">
        <v>19</v>
      </c>
      <c r="D79" s="135">
        <v>1000</v>
      </c>
      <c r="E79" s="135">
        <v>0</v>
      </c>
      <c r="F79" s="135">
        <v>0</v>
      </c>
      <c r="G79" s="136" t="s">
        <v>38</v>
      </c>
      <c r="H79" s="136" t="s">
        <v>38</v>
      </c>
      <c r="I79" s="137" t="s">
        <v>38</v>
      </c>
      <c r="J79" s="136"/>
      <c r="K79" s="138"/>
      <c r="L79" s="134" t="s">
        <v>19</v>
      </c>
      <c r="M79" s="135">
        <v>1000</v>
      </c>
      <c r="N79" s="135">
        <v>0</v>
      </c>
      <c r="O79" s="135">
        <v>0</v>
      </c>
      <c r="P79" s="136" t="s">
        <v>38</v>
      </c>
      <c r="Q79" s="136" t="s">
        <v>38</v>
      </c>
      <c r="R79" s="137" t="s">
        <v>38</v>
      </c>
      <c r="S79" s="136"/>
      <c r="T79" s="138"/>
      <c r="U79" s="134" t="s">
        <v>19</v>
      </c>
      <c r="V79" s="135">
        <v>1000</v>
      </c>
      <c r="W79" s="135">
        <v>0</v>
      </c>
      <c r="X79" s="135">
        <v>0</v>
      </c>
      <c r="Y79" s="136" t="s">
        <v>38</v>
      </c>
      <c r="Z79" s="136" t="s">
        <v>38</v>
      </c>
      <c r="AA79" s="137" t="s">
        <v>38</v>
      </c>
      <c r="AB79" s="207">
        <f>V91+W91-X91</f>
        <v>30000</v>
      </c>
      <c r="AC79" s="212"/>
    </row>
    <row r="80" spans="1:29" ht="21" customHeight="1" x14ac:dyDescent="0.25">
      <c r="A80" s="170"/>
      <c r="B80" s="872"/>
      <c r="C80" s="134" t="s">
        <v>20</v>
      </c>
      <c r="D80" s="135">
        <v>1000</v>
      </c>
      <c r="E80" s="135">
        <v>0</v>
      </c>
      <c r="F80" s="135">
        <v>0</v>
      </c>
      <c r="G80" s="136" t="s">
        <v>38</v>
      </c>
      <c r="H80" s="136" t="s">
        <v>38</v>
      </c>
      <c r="I80" s="137" t="s">
        <v>38</v>
      </c>
      <c r="J80" s="136"/>
      <c r="K80" s="138"/>
      <c r="L80" s="134" t="s">
        <v>20</v>
      </c>
      <c r="M80" s="135">
        <v>1000</v>
      </c>
      <c r="N80" s="135">
        <v>0</v>
      </c>
      <c r="O80" s="135">
        <v>0</v>
      </c>
      <c r="P80" s="136" t="s">
        <v>38</v>
      </c>
      <c r="Q80" s="136" t="s">
        <v>38</v>
      </c>
      <c r="R80" s="137" t="s">
        <v>38</v>
      </c>
      <c r="S80" s="136"/>
      <c r="T80" s="138"/>
      <c r="U80" s="134" t="s">
        <v>20</v>
      </c>
      <c r="V80" s="135">
        <v>1000</v>
      </c>
      <c r="W80" s="135">
        <v>0</v>
      </c>
      <c r="X80" s="135">
        <v>0</v>
      </c>
      <c r="Y80" s="136" t="s">
        <v>38</v>
      </c>
      <c r="Z80" s="136" t="s">
        <v>38</v>
      </c>
      <c r="AA80" s="137" t="s">
        <v>38</v>
      </c>
      <c r="AB80" s="213"/>
      <c r="AC80" s="214"/>
    </row>
    <row r="81" spans="1:29" x14ac:dyDescent="0.25">
      <c r="A81" s="170"/>
      <c r="B81" s="872"/>
      <c r="C81" s="134" t="s">
        <v>21</v>
      </c>
      <c r="D81" s="135">
        <v>1000</v>
      </c>
      <c r="E81" s="135">
        <v>0</v>
      </c>
      <c r="F81" s="135">
        <v>0</v>
      </c>
      <c r="G81" s="136" t="s">
        <v>38</v>
      </c>
      <c r="H81" s="136" t="s">
        <v>38</v>
      </c>
      <c r="I81" s="137" t="s">
        <v>38</v>
      </c>
      <c r="J81" s="136"/>
      <c r="K81" s="138"/>
      <c r="L81" s="134" t="s">
        <v>21</v>
      </c>
      <c r="M81" s="135">
        <v>1000</v>
      </c>
      <c r="N81" s="135">
        <v>0</v>
      </c>
      <c r="O81" s="135">
        <v>0</v>
      </c>
      <c r="P81" s="136" t="s">
        <v>38</v>
      </c>
      <c r="Q81" s="136" t="s">
        <v>38</v>
      </c>
      <c r="R81" s="137" t="s">
        <v>38</v>
      </c>
      <c r="S81" s="136"/>
      <c r="T81" s="138"/>
      <c r="U81" s="134" t="s">
        <v>21</v>
      </c>
      <c r="V81" s="135">
        <v>1000</v>
      </c>
      <c r="W81" s="135">
        <v>0</v>
      </c>
      <c r="X81" s="135">
        <v>0</v>
      </c>
      <c r="Y81" s="136" t="s">
        <v>38</v>
      </c>
      <c r="Z81" s="136" t="s">
        <v>38</v>
      </c>
      <c r="AA81" s="137" t="s">
        <v>38</v>
      </c>
      <c r="AB81" s="213"/>
      <c r="AC81" s="214"/>
    </row>
    <row r="82" spans="1:29" x14ac:dyDescent="0.25">
      <c r="A82" s="170"/>
      <c r="B82" s="872"/>
      <c r="C82" s="134" t="s">
        <v>22</v>
      </c>
      <c r="D82" s="135">
        <v>1000</v>
      </c>
      <c r="E82" s="135">
        <v>0</v>
      </c>
      <c r="F82" s="135">
        <v>0</v>
      </c>
      <c r="G82" s="136" t="s">
        <v>38</v>
      </c>
      <c r="H82" s="136" t="s">
        <v>38</v>
      </c>
      <c r="I82" s="137" t="s">
        <v>38</v>
      </c>
      <c r="J82" s="136"/>
      <c r="K82" s="138"/>
      <c r="L82" s="134" t="s">
        <v>22</v>
      </c>
      <c r="M82" s="135">
        <v>1000</v>
      </c>
      <c r="N82" s="135">
        <v>0</v>
      </c>
      <c r="O82" s="135">
        <v>0</v>
      </c>
      <c r="P82" s="136" t="s">
        <v>38</v>
      </c>
      <c r="Q82" s="136" t="s">
        <v>38</v>
      </c>
      <c r="R82" s="137" t="s">
        <v>38</v>
      </c>
      <c r="S82" s="136"/>
      <c r="T82" s="138"/>
      <c r="U82" s="134" t="s">
        <v>22</v>
      </c>
      <c r="V82" s="135">
        <v>1000</v>
      </c>
      <c r="W82" s="135">
        <v>0</v>
      </c>
      <c r="X82" s="135">
        <v>0</v>
      </c>
      <c r="Y82" s="136" t="s">
        <v>38</v>
      </c>
      <c r="Z82" s="136" t="s">
        <v>38</v>
      </c>
      <c r="AA82" s="137" t="s">
        <v>38</v>
      </c>
      <c r="AB82" s="213"/>
      <c r="AC82" s="214"/>
    </row>
    <row r="83" spans="1:29" x14ac:dyDescent="0.25">
      <c r="A83" s="170"/>
      <c r="B83" s="872"/>
      <c r="C83" s="134" t="s">
        <v>23</v>
      </c>
      <c r="D83" s="135">
        <v>1000</v>
      </c>
      <c r="E83" s="135">
        <v>0</v>
      </c>
      <c r="F83" s="135">
        <v>0</v>
      </c>
      <c r="G83" s="136" t="s">
        <v>38</v>
      </c>
      <c r="H83" s="136" t="s">
        <v>38</v>
      </c>
      <c r="I83" s="137" t="s">
        <v>38</v>
      </c>
      <c r="J83" s="136"/>
      <c r="K83" s="138"/>
      <c r="L83" s="134" t="s">
        <v>23</v>
      </c>
      <c r="M83" s="135">
        <v>1000</v>
      </c>
      <c r="N83" s="135">
        <v>0</v>
      </c>
      <c r="O83" s="135">
        <v>0</v>
      </c>
      <c r="P83" s="136" t="s">
        <v>38</v>
      </c>
      <c r="Q83" s="136" t="s">
        <v>38</v>
      </c>
      <c r="R83" s="137" t="s">
        <v>38</v>
      </c>
      <c r="S83" s="136"/>
      <c r="T83" s="138"/>
      <c r="U83" s="134" t="s">
        <v>23</v>
      </c>
      <c r="V83" s="135">
        <v>1000</v>
      </c>
      <c r="W83" s="135">
        <v>0</v>
      </c>
      <c r="X83" s="135">
        <v>0</v>
      </c>
      <c r="Y83" s="136" t="s">
        <v>38</v>
      </c>
      <c r="Z83" s="136" t="s">
        <v>38</v>
      </c>
      <c r="AA83" s="137" t="s">
        <v>38</v>
      </c>
      <c r="AB83" s="213"/>
      <c r="AC83" s="214"/>
    </row>
    <row r="84" spans="1:29" x14ac:dyDescent="0.25">
      <c r="A84" s="170"/>
      <c r="B84" s="872"/>
      <c r="C84" s="190" t="s">
        <v>24</v>
      </c>
      <c r="D84" s="135">
        <v>1000</v>
      </c>
      <c r="E84" s="135">
        <v>0</v>
      </c>
      <c r="F84" s="135">
        <v>0</v>
      </c>
      <c r="G84" s="136" t="s">
        <v>38</v>
      </c>
      <c r="H84" s="136" t="s">
        <v>38</v>
      </c>
      <c r="I84" s="137" t="s">
        <v>38</v>
      </c>
      <c r="J84" s="136"/>
      <c r="K84" s="138"/>
      <c r="L84" s="134" t="s">
        <v>24</v>
      </c>
      <c r="M84" s="135">
        <v>1000</v>
      </c>
      <c r="N84" s="135">
        <v>0</v>
      </c>
      <c r="O84" s="135">
        <v>0</v>
      </c>
      <c r="P84" s="136" t="s">
        <v>38</v>
      </c>
      <c r="Q84" s="136" t="s">
        <v>38</v>
      </c>
      <c r="R84" s="137" t="s">
        <v>38</v>
      </c>
      <c r="S84" s="136"/>
      <c r="T84" s="138"/>
      <c r="U84" s="190" t="s">
        <v>24</v>
      </c>
      <c r="V84" s="135">
        <v>1000</v>
      </c>
      <c r="W84" s="135">
        <v>0</v>
      </c>
      <c r="X84" s="135">
        <v>0</v>
      </c>
      <c r="Y84" s="136" t="s">
        <v>38</v>
      </c>
      <c r="Z84" s="136" t="s">
        <v>38</v>
      </c>
      <c r="AA84" s="137" t="s">
        <v>38</v>
      </c>
      <c r="AB84" s="213"/>
      <c r="AC84" s="214"/>
    </row>
    <row r="85" spans="1:29" x14ac:dyDescent="0.25">
      <c r="A85" s="170"/>
      <c r="B85" s="872"/>
      <c r="C85" s="134" t="s">
        <v>25</v>
      </c>
      <c r="D85" s="135">
        <v>1000</v>
      </c>
      <c r="E85" s="135">
        <v>0</v>
      </c>
      <c r="F85" s="135">
        <v>0</v>
      </c>
      <c r="G85" s="136" t="s">
        <v>38</v>
      </c>
      <c r="H85" s="136" t="s">
        <v>38</v>
      </c>
      <c r="I85" s="137" t="s">
        <v>38</v>
      </c>
      <c r="J85" s="136"/>
      <c r="K85" s="138"/>
      <c r="L85" s="134" t="s">
        <v>25</v>
      </c>
      <c r="M85" s="135">
        <v>1000</v>
      </c>
      <c r="N85" s="135">
        <v>0</v>
      </c>
      <c r="O85" s="135">
        <v>0</v>
      </c>
      <c r="P85" s="136" t="s">
        <v>38</v>
      </c>
      <c r="Q85" s="136" t="s">
        <v>38</v>
      </c>
      <c r="R85" s="137" t="s">
        <v>38</v>
      </c>
      <c r="S85" s="136"/>
      <c r="T85" s="138"/>
      <c r="U85" s="134" t="s">
        <v>25</v>
      </c>
      <c r="V85" s="135">
        <v>0</v>
      </c>
      <c r="W85" s="135">
        <v>0</v>
      </c>
      <c r="X85" s="135">
        <v>0</v>
      </c>
      <c r="Y85" s="136" t="s">
        <v>38</v>
      </c>
      <c r="Z85" s="136" t="s">
        <v>38</v>
      </c>
      <c r="AA85" s="137" t="s">
        <v>38</v>
      </c>
      <c r="AB85" s="213"/>
      <c r="AC85" s="214"/>
    </row>
    <row r="86" spans="1:29" x14ac:dyDescent="0.25">
      <c r="A86" s="170"/>
      <c r="B86" s="872"/>
      <c r="C86" s="134" t="s">
        <v>26</v>
      </c>
      <c r="D86" s="135">
        <v>1000</v>
      </c>
      <c r="E86" s="135">
        <v>0</v>
      </c>
      <c r="F86" s="135">
        <v>0</v>
      </c>
      <c r="G86" s="136" t="s">
        <v>38</v>
      </c>
      <c r="H86" s="136" t="s">
        <v>38</v>
      </c>
      <c r="I86" s="137" t="s">
        <v>38</v>
      </c>
      <c r="J86" s="136"/>
      <c r="K86" s="138"/>
      <c r="L86" s="134" t="s">
        <v>26</v>
      </c>
      <c r="M86" s="135">
        <v>1000</v>
      </c>
      <c r="N86" s="135">
        <v>0</v>
      </c>
      <c r="O86" s="135">
        <v>0</v>
      </c>
      <c r="P86" s="136" t="s">
        <v>38</v>
      </c>
      <c r="Q86" s="136" t="s">
        <v>38</v>
      </c>
      <c r="R86" s="137" t="s">
        <v>38</v>
      </c>
      <c r="S86" s="136"/>
      <c r="T86" s="138"/>
      <c r="U86" s="134" t="s">
        <v>26</v>
      </c>
      <c r="V86" s="135">
        <v>0</v>
      </c>
      <c r="W86" s="135">
        <v>0</v>
      </c>
      <c r="X86" s="135">
        <v>0</v>
      </c>
      <c r="Y86" s="136" t="s">
        <v>38</v>
      </c>
      <c r="Z86" s="136" t="s">
        <v>38</v>
      </c>
      <c r="AA86" s="137" t="s">
        <v>38</v>
      </c>
      <c r="AB86" s="213"/>
      <c r="AC86" s="214"/>
    </row>
    <row r="87" spans="1:29" x14ac:dyDescent="0.25">
      <c r="A87" s="170"/>
      <c r="B87" s="872"/>
      <c r="C87" s="134" t="s">
        <v>27</v>
      </c>
      <c r="D87" s="135">
        <v>1000</v>
      </c>
      <c r="E87" s="135">
        <v>0</v>
      </c>
      <c r="F87" s="135">
        <v>0</v>
      </c>
      <c r="G87" s="136" t="s">
        <v>38</v>
      </c>
      <c r="H87" s="136" t="s">
        <v>38</v>
      </c>
      <c r="I87" s="137" t="s">
        <v>38</v>
      </c>
      <c r="J87" s="136"/>
      <c r="K87" s="138"/>
      <c r="L87" s="134" t="s">
        <v>27</v>
      </c>
      <c r="M87" s="135">
        <v>1000</v>
      </c>
      <c r="N87" s="135">
        <v>0</v>
      </c>
      <c r="O87" s="135">
        <v>0</v>
      </c>
      <c r="P87" s="136" t="s">
        <v>38</v>
      </c>
      <c r="Q87" s="136" t="s">
        <v>38</v>
      </c>
      <c r="R87" s="137" t="s">
        <v>38</v>
      </c>
      <c r="S87" s="136"/>
      <c r="T87" s="138"/>
      <c r="U87" s="134" t="s">
        <v>27</v>
      </c>
      <c r="V87" s="135">
        <v>0</v>
      </c>
      <c r="W87" s="135">
        <v>0</v>
      </c>
      <c r="X87" s="135">
        <v>0</v>
      </c>
      <c r="Y87" s="136" t="s">
        <v>38</v>
      </c>
      <c r="Z87" s="136" t="s">
        <v>38</v>
      </c>
      <c r="AA87" s="137" t="s">
        <v>38</v>
      </c>
      <c r="AB87" s="213"/>
      <c r="AC87" s="214"/>
    </row>
    <row r="88" spans="1:29" x14ac:dyDescent="0.25">
      <c r="A88" s="170"/>
      <c r="B88" s="872"/>
      <c r="C88" s="134" t="s">
        <v>28</v>
      </c>
      <c r="D88" s="135">
        <v>1000</v>
      </c>
      <c r="E88" s="135">
        <v>0</v>
      </c>
      <c r="F88" s="135">
        <v>0</v>
      </c>
      <c r="G88" s="136" t="s">
        <v>38</v>
      </c>
      <c r="H88" s="136" t="s">
        <v>38</v>
      </c>
      <c r="I88" s="137" t="s">
        <v>38</v>
      </c>
      <c r="J88" s="136"/>
      <c r="K88" s="138"/>
      <c r="L88" s="134" t="s">
        <v>28</v>
      </c>
      <c r="M88" s="135">
        <v>1000</v>
      </c>
      <c r="N88" s="135">
        <v>0</v>
      </c>
      <c r="O88" s="135">
        <v>0</v>
      </c>
      <c r="P88" s="136" t="s">
        <v>38</v>
      </c>
      <c r="Q88" s="136" t="s">
        <v>38</v>
      </c>
      <c r="R88" s="137" t="s">
        <v>38</v>
      </c>
      <c r="S88" s="136"/>
      <c r="T88" s="138"/>
      <c r="U88" s="134" t="s">
        <v>28</v>
      </c>
      <c r="V88" s="135">
        <v>0</v>
      </c>
      <c r="W88" s="135">
        <v>0</v>
      </c>
      <c r="X88" s="135">
        <v>0</v>
      </c>
      <c r="Y88" s="136" t="s">
        <v>38</v>
      </c>
      <c r="Z88" s="136" t="s">
        <v>38</v>
      </c>
      <c r="AA88" s="137" t="s">
        <v>38</v>
      </c>
      <c r="AB88" s="213"/>
      <c r="AC88" s="214"/>
    </row>
    <row r="89" spans="1:29" x14ac:dyDescent="0.25">
      <c r="A89" s="170"/>
      <c r="B89" s="872"/>
      <c r="C89" s="134" t="s">
        <v>29</v>
      </c>
      <c r="D89" s="135">
        <v>1000</v>
      </c>
      <c r="E89" s="135">
        <v>0</v>
      </c>
      <c r="F89" s="135">
        <v>0</v>
      </c>
      <c r="G89" s="136" t="s">
        <v>38</v>
      </c>
      <c r="H89" s="136" t="s">
        <v>38</v>
      </c>
      <c r="I89" s="137" t="s">
        <v>38</v>
      </c>
      <c r="J89" s="136"/>
      <c r="K89" s="138"/>
      <c r="L89" s="134" t="s">
        <v>29</v>
      </c>
      <c r="M89" s="135">
        <v>1000</v>
      </c>
      <c r="N89" s="135">
        <v>0</v>
      </c>
      <c r="O89" s="135">
        <v>0</v>
      </c>
      <c r="P89" s="136" t="s">
        <v>38</v>
      </c>
      <c r="Q89" s="136" t="s">
        <v>38</v>
      </c>
      <c r="R89" s="137" t="s">
        <v>38</v>
      </c>
      <c r="S89" s="136"/>
      <c r="T89" s="138"/>
      <c r="U89" s="134" t="s">
        <v>29</v>
      </c>
      <c r="V89" s="135">
        <v>0</v>
      </c>
      <c r="W89" s="135">
        <v>0</v>
      </c>
      <c r="X89" s="135">
        <v>0</v>
      </c>
      <c r="Y89" s="136" t="s">
        <v>38</v>
      </c>
      <c r="Z89" s="136" t="s">
        <v>38</v>
      </c>
      <c r="AA89" s="137" t="s">
        <v>38</v>
      </c>
      <c r="AB89" s="213"/>
      <c r="AC89" s="214"/>
    </row>
    <row r="90" spans="1:29" x14ac:dyDescent="0.25">
      <c r="A90" s="170"/>
      <c r="B90" s="872"/>
      <c r="C90" s="191" t="s">
        <v>30</v>
      </c>
      <c r="D90" s="149">
        <v>1000</v>
      </c>
      <c r="E90" s="135">
        <v>0</v>
      </c>
      <c r="F90" s="135">
        <v>0</v>
      </c>
      <c r="G90" s="136" t="s">
        <v>38</v>
      </c>
      <c r="H90" s="136" t="s">
        <v>38</v>
      </c>
      <c r="I90" s="137" t="s">
        <v>38</v>
      </c>
      <c r="J90" s="136"/>
      <c r="K90" s="138"/>
      <c r="L90" s="148" t="s">
        <v>30</v>
      </c>
      <c r="M90" s="149">
        <v>1000</v>
      </c>
      <c r="N90" s="135">
        <v>0</v>
      </c>
      <c r="O90" s="135">
        <v>0</v>
      </c>
      <c r="P90" s="136" t="s">
        <v>38</v>
      </c>
      <c r="Q90" s="136" t="s">
        <v>38</v>
      </c>
      <c r="R90" s="137" t="s">
        <v>38</v>
      </c>
      <c r="S90" s="136"/>
      <c r="T90" s="138"/>
      <c r="U90" s="191" t="s">
        <v>30</v>
      </c>
      <c r="V90" s="149">
        <v>0</v>
      </c>
      <c r="W90" s="135">
        <v>0</v>
      </c>
      <c r="X90" s="135">
        <v>0</v>
      </c>
      <c r="Y90" s="136" t="s">
        <v>38</v>
      </c>
      <c r="Z90" s="136" t="s">
        <v>38</v>
      </c>
      <c r="AA90" s="137" t="s">
        <v>38</v>
      </c>
      <c r="AB90" s="215"/>
      <c r="AC90" s="216"/>
    </row>
    <row r="91" spans="1:29" ht="21" x14ac:dyDescent="0.25">
      <c r="A91" s="171"/>
      <c r="B91" s="873"/>
      <c r="C91" s="150"/>
      <c r="D91" s="151">
        <f>SUM(D79:D90)</f>
        <v>12000</v>
      </c>
      <c r="E91" s="151">
        <f>SUM(E79:E90)</f>
        <v>0</v>
      </c>
      <c r="F91" s="151">
        <f>SUM(F79:F90)</f>
        <v>0</v>
      </c>
      <c r="G91" s="152"/>
      <c r="H91" s="152"/>
      <c r="I91" s="197"/>
      <c r="J91" s="152"/>
      <c r="K91" s="153"/>
      <c r="L91" s="150"/>
      <c r="M91" s="151">
        <f>SUM(M78:M90)</f>
        <v>24000</v>
      </c>
      <c r="N91" s="151">
        <f>SUM(N78:N90)</f>
        <v>0</v>
      </c>
      <c r="O91" s="151">
        <f>SUM(O78:O90)</f>
        <v>0</v>
      </c>
      <c r="P91" s="152"/>
      <c r="Q91" s="152"/>
      <c r="R91" s="152"/>
      <c r="S91" s="152"/>
      <c r="T91" s="153"/>
      <c r="U91" s="150"/>
      <c r="V91" s="151">
        <f>SUM(V78:V90)</f>
        <v>30000</v>
      </c>
      <c r="W91" s="151">
        <f>SUM(W78:W90)</f>
        <v>0</v>
      </c>
      <c r="X91" s="151">
        <f>SUM(X78:X90)</f>
        <v>0</v>
      </c>
      <c r="Y91" s="152"/>
      <c r="Z91" s="152"/>
      <c r="AA91" s="152"/>
      <c r="AB91" s="152"/>
      <c r="AC91" s="153"/>
    </row>
    <row r="92" spans="1:29" x14ac:dyDescent="0.25">
      <c r="A92" s="271"/>
      <c r="B92" s="192"/>
      <c r="C92" s="161"/>
      <c r="D92" s="155"/>
      <c r="E92" s="155"/>
      <c r="F92" s="155"/>
      <c r="G92" s="154"/>
      <c r="H92" s="154"/>
      <c r="I92" s="162"/>
      <c r="J92" s="154"/>
      <c r="K92" s="154"/>
      <c r="L92" s="154"/>
      <c r="M92" s="155"/>
      <c r="N92" s="155"/>
      <c r="O92" s="155"/>
      <c r="P92" s="154"/>
      <c r="Q92" s="154"/>
      <c r="R92" s="154"/>
      <c r="S92" s="154"/>
      <c r="T92" s="154"/>
      <c r="U92" s="154"/>
      <c r="V92" s="155"/>
      <c r="W92" s="155"/>
      <c r="X92" s="155"/>
      <c r="Y92" s="154"/>
      <c r="Z92" s="154"/>
      <c r="AA92" s="154"/>
      <c r="AB92" s="156"/>
      <c r="AC92" s="156"/>
    </row>
    <row r="93" spans="1:29" ht="21" x14ac:dyDescent="0.25">
      <c r="B93" s="193"/>
      <c r="C93" s="163"/>
      <c r="D93" s="164"/>
      <c r="E93" s="159"/>
      <c r="F93" s="160"/>
      <c r="G93" s="159"/>
      <c r="H93" s="160"/>
      <c r="I93" s="160"/>
      <c r="J93" s="160"/>
      <c r="K93" s="165"/>
      <c r="L93" s="157" t="s">
        <v>42</v>
      </c>
      <c r="M93" s="158">
        <f>D106</f>
        <v>12000</v>
      </c>
      <c r="N93" s="158">
        <f>E106</f>
        <v>0</v>
      </c>
      <c r="O93" s="158">
        <f>F106</f>
        <v>0</v>
      </c>
      <c r="P93" s="159"/>
      <c r="Q93" s="160"/>
      <c r="R93" s="160"/>
      <c r="S93" s="160"/>
      <c r="T93" s="165"/>
      <c r="U93" s="157" t="s">
        <v>42</v>
      </c>
      <c r="V93" s="158">
        <f>M106</f>
        <v>24000</v>
      </c>
      <c r="W93" s="158">
        <f>N106</f>
        <v>0</v>
      </c>
      <c r="X93" s="158">
        <f>O106</f>
        <v>0</v>
      </c>
      <c r="Y93" s="159"/>
      <c r="Z93" s="160"/>
      <c r="AA93" s="160"/>
      <c r="AB93" s="274" t="s">
        <v>221</v>
      </c>
      <c r="AC93" s="275" t="s">
        <v>36</v>
      </c>
    </row>
    <row r="94" spans="1:29" x14ac:dyDescent="0.25">
      <c r="A94" s="169" t="s">
        <v>130</v>
      </c>
      <c r="B94" s="194">
        <v>0</v>
      </c>
      <c r="C94" s="134" t="s">
        <v>19</v>
      </c>
      <c r="D94" s="135">
        <v>1000</v>
      </c>
      <c r="E94" s="135">
        <v>0</v>
      </c>
      <c r="F94" s="135">
        <v>0</v>
      </c>
      <c r="G94" s="136" t="s">
        <v>38</v>
      </c>
      <c r="H94" s="136" t="s">
        <v>38</v>
      </c>
      <c r="I94" s="137" t="s">
        <v>38</v>
      </c>
      <c r="J94" s="136"/>
      <c r="K94" s="138"/>
      <c r="L94" s="134" t="s">
        <v>19</v>
      </c>
      <c r="M94" s="135">
        <v>1000</v>
      </c>
      <c r="N94" s="135">
        <v>0</v>
      </c>
      <c r="O94" s="135">
        <v>0</v>
      </c>
      <c r="P94" s="136" t="s">
        <v>38</v>
      </c>
      <c r="Q94" s="136" t="s">
        <v>38</v>
      </c>
      <c r="R94" s="137" t="s">
        <v>38</v>
      </c>
      <c r="S94" s="136"/>
      <c r="T94" s="138"/>
      <c r="U94" s="134" t="s">
        <v>19</v>
      </c>
      <c r="V94" s="135">
        <v>1000</v>
      </c>
      <c r="W94" s="135">
        <v>0</v>
      </c>
      <c r="X94" s="135">
        <v>0</v>
      </c>
      <c r="Y94" s="136" t="s">
        <v>38</v>
      </c>
      <c r="Z94" s="136" t="s">
        <v>38</v>
      </c>
      <c r="AA94" s="137" t="s">
        <v>38</v>
      </c>
      <c r="AB94" s="207">
        <f>V106+W106-X106</f>
        <v>30000</v>
      </c>
      <c r="AC94" s="212"/>
    </row>
    <row r="95" spans="1:29" ht="21" customHeight="1" x14ac:dyDescent="0.25">
      <c r="A95" s="170"/>
      <c r="B95" s="872"/>
      <c r="C95" s="134" t="s">
        <v>20</v>
      </c>
      <c r="D95" s="135">
        <v>1000</v>
      </c>
      <c r="E95" s="135">
        <v>0</v>
      </c>
      <c r="F95" s="135">
        <v>0</v>
      </c>
      <c r="G95" s="136" t="s">
        <v>38</v>
      </c>
      <c r="H95" s="136" t="s">
        <v>38</v>
      </c>
      <c r="I95" s="137" t="s">
        <v>38</v>
      </c>
      <c r="J95" s="136"/>
      <c r="K95" s="138"/>
      <c r="L95" s="134" t="s">
        <v>20</v>
      </c>
      <c r="M95" s="135">
        <v>1000</v>
      </c>
      <c r="N95" s="135">
        <v>0</v>
      </c>
      <c r="O95" s="135">
        <v>0</v>
      </c>
      <c r="P95" s="136" t="s">
        <v>38</v>
      </c>
      <c r="Q95" s="136" t="s">
        <v>38</v>
      </c>
      <c r="R95" s="137" t="s">
        <v>38</v>
      </c>
      <c r="S95" s="136"/>
      <c r="T95" s="138"/>
      <c r="U95" s="134" t="s">
        <v>20</v>
      </c>
      <c r="V95" s="135">
        <v>1000</v>
      </c>
      <c r="W95" s="135">
        <v>0</v>
      </c>
      <c r="X95" s="135">
        <v>0</v>
      </c>
      <c r="Y95" s="136" t="s">
        <v>38</v>
      </c>
      <c r="Z95" s="136" t="s">
        <v>38</v>
      </c>
      <c r="AA95" s="137" t="s">
        <v>38</v>
      </c>
      <c r="AB95" s="213"/>
      <c r="AC95" s="214"/>
    </row>
    <row r="96" spans="1:29" x14ac:dyDescent="0.25">
      <c r="A96" s="170"/>
      <c r="B96" s="872"/>
      <c r="C96" s="134" t="s">
        <v>21</v>
      </c>
      <c r="D96" s="135">
        <v>1000</v>
      </c>
      <c r="E96" s="135">
        <v>0</v>
      </c>
      <c r="F96" s="135">
        <v>0</v>
      </c>
      <c r="G96" s="136" t="s">
        <v>38</v>
      </c>
      <c r="H96" s="136" t="s">
        <v>38</v>
      </c>
      <c r="I96" s="137" t="s">
        <v>38</v>
      </c>
      <c r="J96" s="136"/>
      <c r="K96" s="138"/>
      <c r="L96" s="134" t="s">
        <v>21</v>
      </c>
      <c r="M96" s="135">
        <v>1000</v>
      </c>
      <c r="N96" s="135">
        <v>0</v>
      </c>
      <c r="O96" s="135">
        <v>0</v>
      </c>
      <c r="P96" s="136" t="s">
        <v>38</v>
      </c>
      <c r="Q96" s="136" t="s">
        <v>38</v>
      </c>
      <c r="R96" s="137" t="s">
        <v>38</v>
      </c>
      <c r="S96" s="136"/>
      <c r="T96" s="138"/>
      <c r="U96" s="134" t="s">
        <v>21</v>
      </c>
      <c r="V96" s="135">
        <v>1000</v>
      </c>
      <c r="W96" s="135">
        <v>0</v>
      </c>
      <c r="X96" s="135">
        <v>0</v>
      </c>
      <c r="Y96" s="136" t="s">
        <v>38</v>
      </c>
      <c r="Z96" s="136" t="s">
        <v>38</v>
      </c>
      <c r="AA96" s="137" t="s">
        <v>38</v>
      </c>
      <c r="AB96" s="213"/>
      <c r="AC96" s="214"/>
    </row>
    <row r="97" spans="1:29" x14ac:dyDescent="0.25">
      <c r="A97" s="170"/>
      <c r="B97" s="872"/>
      <c r="C97" s="134" t="s">
        <v>22</v>
      </c>
      <c r="D97" s="135">
        <v>1000</v>
      </c>
      <c r="E97" s="135">
        <v>0</v>
      </c>
      <c r="F97" s="135">
        <v>0</v>
      </c>
      <c r="G97" s="136" t="s">
        <v>38</v>
      </c>
      <c r="H97" s="136" t="s">
        <v>38</v>
      </c>
      <c r="I97" s="137" t="s">
        <v>38</v>
      </c>
      <c r="J97" s="136"/>
      <c r="K97" s="138"/>
      <c r="L97" s="134" t="s">
        <v>22</v>
      </c>
      <c r="M97" s="135">
        <v>1000</v>
      </c>
      <c r="N97" s="135">
        <v>0</v>
      </c>
      <c r="O97" s="135">
        <v>0</v>
      </c>
      <c r="P97" s="136" t="s">
        <v>38</v>
      </c>
      <c r="Q97" s="136" t="s">
        <v>38</v>
      </c>
      <c r="R97" s="137" t="s">
        <v>38</v>
      </c>
      <c r="S97" s="136"/>
      <c r="T97" s="138"/>
      <c r="U97" s="134" t="s">
        <v>22</v>
      </c>
      <c r="V97" s="135">
        <v>1000</v>
      </c>
      <c r="W97" s="135">
        <v>0</v>
      </c>
      <c r="X97" s="135">
        <v>0</v>
      </c>
      <c r="Y97" s="136" t="s">
        <v>38</v>
      </c>
      <c r="Z97" s="136" t="s">
        <v>38</v>
      </c>
      <c r="AA97" s="137" t="s">
        <v>38</v>
      </c>
      <c r="AB97" s="213"/>
      <c r="AC97" s="214"/>
    </row>
    <row r="98" spans="1:29" x14ac:dyDescent="0.25">
      <c r="A98" s="170"/>
      <c r="B98" s="872"/>
      <c r="C98" s="134" t="s">
        <v>23</v>
      </c>
      <c r="D98" s="135">
        <v>1000</v>
      </c>
      <c r="E98" s="135">
        <v>0</v>
      </c>
      <c r="F98" s="135">
        <v>0</v>
      </c>
      <c r="G98" s="136" t="s">
        <v>38</v>
      </c>
      <c r="H98" s="136" t="s">
        <v>38</v>
      </c>
      <c r="I98" s="137" t="s">
        <v>38</v>
      </c>
      <c r="J98" s="136"/>
      <c r="K98" s="138"/>
      <c r="L98" s="134" t="s">
        <v>23</v>
      </c>
      <c r="M98" s="135">
        <v>1000</v>
      </c>
      <c r="N98" s="135">
        <v>0</v>
      </c>
      <c r="O98" s="135">
        <v>0</v>
      </c>
      <c r="P98" s="136" t="s">
        <v>38</v>
      </c>
      <c r="Q98" s="136" t="s">
        <v>38</v>
      </c>
      <c r="R98" s="137" t="s">
        <v>38</v>
      </c>
      <c r="S98" s="136"/>
      <c r="T98" s="138"/>
      <c r="U98" s="134" t="s">
        <v>23</v>
      </c>
      <c r="V98" s="135">
        <v>1000</v>
      </c>
      <c r="W98" s="135">
        <v>0</v>
      </c>
      <c r="X98" s="135">
        <v>0</v>
      </c>
      <c r="Y98" s="136" t="s">
        <v>38</v>
      </c>
      <c r="Z98" s="136" t="s">
        <v>38</v>
      </c>
      <c r="AA98" s="137" t="s">
        <v>38</v>
      </c>
      <c r="AB98" s="213"/>
      <c r="AC98" s="214"/>
    </row>
    <row r="99" spans="1:29" x14ac:dyDescent="0.25">
      <c r="A99" s="170"/>
      <c r="B99" s="872"/>
      <c r="C99" s="190" t="s">
        <v>24</v>
      </c>
      <c r="D99" s="135">
        <v>1000</v>
      </c>
      <c r="E99" s="135">
        <v>0</v>
      </c>
      <c r="F99" s="135">
        <v>0</v>
      </c>
      <c r="G99" s="136" t="s">
        <v>38</v>
      </c>
      <c r="H99" s="136" t="s">
        <v>38</v>
      </c>
      <c r="I99" s="137" t="s">
        <v>38</v>
      </c>
      <c r="J99" s="136"/>
      <c r="K99" s="138"/>
      <c r="L99" s="134" t="s">
        <v>24</v>
      </c>
      <c r="M99" s="135">
        <v>1000</v>
      </c>
      <c r="N99" s="135">
        <v>0</v>
      </c>
      <c r="O99" s="135">
        <v>0</v>
      </c>
      <c r="P99" s="136" t="s">
        <v>38</v>
      </c>
      <c r="Q99" s="136" t="s">
        <v>38</v>
      </c>
      <c r="R99" s="137" t="s">
        <v>38</v>
      </c>
      <c r="S99" s="136"/>
      <c r="T99" s="138"/>
      <c r="U99" s="190" t="s">
        <v>24</v>
      </c>
      <c r="V99" s="135">
        <v>1000</v>
      </c>
      <c r="W99" s="135">
        <v>0</v>
      </c>
      <c r="X99" s="135">
        <v>0</v>
      </c>
      <c r="Y99" s="136" t="s">
        <v>38</v>
      </c>
      <c r="Z99" s="136" t="s">
        <v>38</v>
      </c>
      <c r="AA99" s="137" t="s">
        <v>38</v>
      </c>
      <c r="AB99" s="213"/>
      <c r="AC99" s="214"/>
    </row>
    <row r="100" spans="1:29" x14ac:dyDescent="0.25">
      <c r="A100" s="170"/>
      <c r="B100" s="872"/>
      <c r="C100" s="134" t="s">
        <v>25</v>
      </c>
      <c r="D100" s="135">
        <v>1000</v>
      </c>
      <c r="E100" s="135">
        <v>0</v>
      </c>
      <c r="F100" s="135">
        <v>0</v>
      </c>
      <c r="G100" s="136" t="s">
        <v>38</v>
      </c>
      <c r="H100" s="136" t="s">
        <v>38</v>
      </c>
      <c r="I100" s="137" t="s">
        <v>38</v>
      </c>
      <c r="J100" s="136"/>
      <c r="K100" s="138"/>
      <c r="L100" s="134" t="s">
        <v>25</v>
      </c>
      <c r="M100" s="135">
        <v>1000</v>
      </c>
      <c r="N100" s="135">
        <v>0</v>
      </c>
      <c r="O100" s="135">
        <v>0</v>
      </c>
      <c r="P100" s="136" t="s">
        <v>38</v>
      </c>
      <c r="Q100" s="136" t="s">
        <v>38</v>
      </c>
      <c r="R100" s="137" t="s">
        <v>38</v>
      </c>
      <c r="S100" s="136"/>
      <c r="T100" s="138"/>
      <c r="U100" s="134" t="s">
        <v>25</v>
      </c>
      <c r="V100" s="135">
        <v>0</v>
      </c>
      <c r="W100" s="135">
        <v>0</v>
      </c>
      <c r="X100" s="135">
        <v>0</v>
      </c>
      <c r="Y100" s="136" t="s">
        <v>38</v>
      </c>
      <c r="Z100" s="136" t="s">
        <v>38</v>
      </c>
      <c r="AA100" s="137" t="s">
        <v>38</v>
      </c>
      <c r="AB100" s="213"/>
      <c r="AC100" s="214"/>
    </row>
    <row r="101" spans="1:29" x14ac:dyDescent="0.25">
      <c r="A101" s="170"/>
      <c r="B101" s="872"/>
      <c r="C101" s="134" t="s">
        <v>26</v>
      </c>
      <c r="D101" s="135">
        <v>1000</v>
      </c>
      <c r="E101" s="135">
        <v>0</v>
      </c>
      <c r="F101" s="135">
        <v>0</v>
      </c>
      <c r="G101" s="136" t="s">
        <v>38</v>
      </c>
      <c r="H101" s="136" t="s">
        <v>38</v>
      </c>
      <c r="I101" s="137" t="s">
        <v>38</v>
      </c>
      <c r="J101" s="136"/>
      <c r="K101" s="138"/>
      <c r="L101" s="134" t="s">
        <v>26</v>
      </c>
      <c r="M101" s="135">
        <v>1000</v>
      </c>
      <c r="N101" s="135">
        <v>0</v>
      </c>
      <c r="O101" s="135">
        <v>0</v>
      </c>
      <c r="P101" s="136" t="s">
        <v>38</v>
      </c>
      <c r="Q101" s="136" t="s">
        <v>38</v>
      </c>
      <c r="R101" s="137" t="s">
        <v>38</v>
      </c>
      <c r="S101" s="136"/>
      <c r="T101" s="138"/>
      <c r="U101" s="134" t="s">
        <v>26</v>
      </c>
      <c r="V101" s="135">
        <v>0</v>
      </c>
      <c r="W101" s="135">
        <v>0</v>
      </c>
      <c r="X101" s="135">
        <v>0</v>
      </c>
      <c r="Y101" s="136" t="s">
        <v>38</v>
      </c>
      <c r="Z101" s="136" t="s">
        <v>38</v>
      </c>
      <c r="AA101" s="137" t="s">
        <v>38</v>
      </c>
      <c r="AB101" s="213"/>
      <c r="AC101" s="214"/>
    </row>
    <row r="102" spans="1:29" x14ac:dyDescent="0.25">
      <c r="A102" s="170"/>
      <c r="B102" s="872"/>
      <c r="C102" s="134" t="s">
        <v>27</v>
      </c>
      <c r="D102" s="135">
        <v>1000</v>
      </c>
      <c r="E102" s="135">
        <v>0</v>
      </c>
      <c r="F102" s="135">
        <v>0</v>
      </c>
      <c r="G102" s="136" t="s">
        <v>38</v>
      </c>
      <c r="H102" s="136" t="s">
        <v>38</v>
      </c>
      <c r="I102" s="137" t="s">
        <v>38</v>
      </c>
      <c r="J102" s="136"/>
      <c r="K102" s="138"/>
      <c r="L102" s="134" t="s">
        <v>27</v>
      </c>
      <c r="M102" s="135">
        <v>1000</v>
      </c>
      <c r="N102" s="135">
        <v>0</v>
      </c>
      <c r="O102" s="135">
        <v>0</v>
      </c>
      <c r="P102" s="136" t="s">
        <v>38</v>
      </c>
      <c r="Q102" s="136" t="s">
        <v>38</v>
      </c>
      <c r="R102" s="137" t="s">
        <v>38</v>
      </c>
      <c r="S102" s="136"/>
      <c r="T102" s="138"/>
      <c r="U102" s="134" t="s">
        <v>27</v>
      </c>
      <c r="V102" s="135">
        <v>0</v>
      </c>
      <c r="W102" s="135">
        <v>0</v>
      </c>
      <c r="X102" s="135">
        <v>0</v>
      </c>
      <c r="Y102" s="136" t="s">
        <v>38</v>
      </c>
      <c r="Z102" s="136" t="s">
        <v>38</v>
      </c>
      <c r="AA102" s="137" t="s">
        <v>38</v>
      </c>
      <c r="AB102" s="213"/>
      <c r="AC102" s="214"/>
    </row>
    <row r="103" spans="1:29" x14ac:dyDescent="0.25">
      <c r="A103" s="170"/>
      <c r="B103" s="872"/>
      <c r="C103" s="134" t="s">
        <v>28</v>
      </c>
      <c r="D103" s="135">
        <v>1000</v>
      </c>
      <c r="E103" s="135">
        <v>0</v>
      </c>
      <c r="F103" s="135">
        <v>0</v>
      </c>
      <c r="G103" s="136" t="s">
        <v>38</v>
      </c>
      <c r="H103" s="136" t="s">
        <v>38</v>
      </c>
      <c r="I103" s="137" t="s">
        <v>38</v>
      </c>
      <c r="J103" s="136"/>
      <c r="K103" s="138"/>
      <c r="L103" s="134" t="s">
        <v>28</v>
      </c>
      <c r="M103" s="135">
        <v>1000</v>
      </c>
      <c r="N103" s="135">
        <v>0</v>
      </c>
      <c r="O103" s="135">
        <v>0</v>
      </c>
      <c r="P103" s="136" t="s">
        <v>38</v>
      </c>
      <c r="Q103" s="136" t="s">
        <v>38</v>
      </c>
      <c r="R103" s="137" t="s">
        <v>38</v>
      </c>
      <c r="S103" s="136"/>
      <c r="T103" s="138"/>
      <c r="U103" s="134" t="s">
        <v>28</v>
      </c>
      <c r="V103" s="135">
        <v>0</v>
      </c>
      <c r="W103" s="135">
        <v>0</v>
      </c>
      <c r="X103" s="135">
        <v>0</v>
      </c>
      <c r="Y103" s="136" t="s">
        <v>38</v>
      </c>
      <c r="Z103" s="136" t="s">
        <v>38</v>
      </c>
      <c r="AA103" s="137" t="s">
        <v>38</v>
      </c>
      <c r="AB103" s="213"/>
      <c r="AC103" s="214"/>
    </row>
    <row r="104" spans="1:29" x14ac:dyDescent="0.25">
      <c r="A104" s="170"/>
      <c r="B104" s="872"/>
      <c r="C104" s="134" t="s">
        <v>29</v>
      </c>
      <c r="D104" s="135">
        <v>1000</v>
      </c>
      <c r="E104" s="135">
        <v>0</v>
      </c>
      <c r="F104" s="135">
        <v>0</v>
      </c>
      <c r="G104" s="136" t="s">
        <v>38</v>
      </c>
      <c r="H104" s="136" t="s">
        <v>38</v>
      </c>
      <c r="I104" s="137" t="s">
        <v>38</v>
      </c>
      <c r="J104" s="136"/>
      <c r="K104" s="138"/>
      <c r="L104" s="134" t="s">
        <v>29</v>
      </c>
      <c r="M104" s="135">
        <v>1000</v>
      </c>
      <c r="N104" s="135">
        <v>0</v>
      </c>
      <c r="O104" s="135">
        <v>0</v>
      </c>
      <c r="P104" s="136" t="s">
        <v>38</v>
      </c>
      <c r="Q104" s="136" t="s">
        <v>38</v>
      </c>
      <c r="R104" s="137" t="s">
        <v>38</v>
      </c>
      <c r="S104" s="136"/>
      <c r="T104" s="138"/>
      <c r="U104" s="134" t="s">
        <v>29</v>
      </c>
      <c r="V104" s="135">
        <v>0</v>
      </c>
      <c r="W104" s="135">
        <v>0</v>
      </c>
      <c r="X104" s="135">
        <v>0</v>
      </c>
      <c r="Y104" s="136" t="s">
        <v>38</v>
      </c>
      <c r="Z104" s="136" t="s">
        <v>38</v>
      </c>
      <c r="AA104" s="137" t="s">
        <v>38</v>
      </c>
      <c r="AB104" s="213"/>
      <c r="AC104" s="214"/>
    </row>
    <row r="105" spans="1:29" x14ac:dyDescent="0.25">
      <c r="A105" s="170"/>
      <c r="B105" s="872"/>
      <c r="C105" s="191" t="s">
        <v>30</v>
      </c>
      <c r="D105" s="149">
        <v>1000</v>
      </c>
      <c r="E105" s="135">
        <v>0</v>
      </c>
      <c r="F105" s="135">
        <v>0</v>
      </c>
      <c r="G105" s="136" t="s">
        <v>38</v>
      </c>
      <c r="H105" s="136" t="s">
        <v>38</v>
      </c>
      <c r="I105" s="137" t="s">
        <v>38</v>
      </c>
      <c r="J105" s="136"/>
      <c r="K105" s="138"/>
      <c r="L105" s="148" t="s">
        <v>30</v>
      </c>
      <c r="M105" s="149">
        <v>1000</v>
      </c>
      <c r="N105" s="135">
        <v>0</v>
      </c>
      <c r="O105" s="135">
        <v>0</v>
      </c>
      <c r="P105" s="136" t="s">
        <v>38</v>
      </c>
      <c r="Q105" s="136" t="s">
        <v>38</v>
      </c>
      <c r="R105" s="137" t="s">
        <v>38</v>
      </c>
      <c r="S105" s="136"/>
      <c r="T105" s="138"/>
      <c r="U105" s="191" t="s">
        <v>30</v>
      </c>
      <c r="V105" s="149">
        <v>0</v>
      </c>
      <c r="W105" s="135">
        <v>0</v>
      </c>
      <c r="X105" s="135">
        <v>0</v>
      </c>
      <c r="Y105" s="136" t="s">
        <v>38</v>
      </c>
      <c r="Z105" s="136" t="s">
        <v>38</v>
      </c>
      <c r="AA105" s="137" t="s">
        <v>38</v>
      </c>
      <c r="AB105" s="215"/>
      <c r="AC105" s="216"/>
    </row>
    <row r="106" spans="1:29" ht="21" x14ac:dyDescent="0.25">
      <c r="A106" s="171"/>
      <c r="B106" s="873"/>
      <c r="C106" s="150"/>
      <c r="D106" s="151">
        <f>SUM(D94:D105)</f>
        <v>12000</v>
      </c>
      <c r="E106" s="151">
        <f>SUM(E94:E105)</f>
        <v>0</v>
      </c>
      <c r="F106" s="151">
        <f>SUM(F94:F105)</f>
        <v>0</v>
      </c>
      <c r="G106" s="152"/>
      <c r="H106" s="152"/>
      <c r="I106" s="197"/>
      <c r="J106" s="152"/>
      <c r="K106" s="153"/>
      <c r="L106" s="150"/>
      <c r="M106" s="151">
        <f>SUM(M93:M105)</f>
        <v>24000</v>
      </c>
      <c r="N106" s="151">
        <f>SUM(N93:N105)</f>
        <v>0</v>
      </c>
      <c r="O106" s="151">
        <f>SUM(O93:O105)</f>
        <v>0</v>
      </c>
      <c r="P106" s="152"/>
      <c r="Q106" s="152"/>
      <c r="R106" s="152"/>
      <c r="S106" s="152"/>
      <c r="T106" s="153"/>
      <c r="U106" s="150"/>
      <c r="V106" s="151">
        <f>SUM(V93:V105)</f>
        <v>30000</v>
      </c>
      <c r="W106" s="151">
        <f>SUM(W93:W105)</f>
        <v>0</v>
      </c>
      <c r="X106" s="151">
        <f>SUM(X93:X105)</f>
        <v>0</v>
      </c>
      <c r="Y106" s="152"/>
      <c r="Z106" s="152"/>
      <c r="AA106" s="152"/>
      <c r="AB106" s="152"/>
      <c r="AC106" s="153"/>
    </row>
    <row r="107" spans="1:29" x14ac:dyDescent="0.25">
      <c r="A107" s="271"/>
      <c r="B107" s="192"/>
      <c r="C107" s="161"/>
      <c r="D107" s="155"/>
      <c r="E107" s="155"/>
      <c r="F107" s="155"/>
      <c r="G107" s="154"/>
      <c r="H107" s="154"/>
      <c r="I107" s="162"/>
      <c r="J107" s="154"/>
      <c r="K107" s="154"/>
      <c r="L107" s="154"/>
      <c r="M107" s="155"/>
      <c r="N107" s="155"/>
      <c r="O107" s="155"/>
      <c r="P107" s="154"/>
      <c r="Q107" s="154"/>
      <c r="R107" s="154"/>
      <c r="S107" s="154"/>
      <c r="T107" s="154"/>
      <c r="U107" s="154"/>
      <c r="V107" s="155"/>
      <c r="W107" s="155"/>
      <c r="X107" s="155"/>
      <c r="Y107" s="154"/>
      <c r="Z107" s="154"/>
      <c r="AA107" s="154"/>
      <c r="AB107" s="156"/>
      <c r="AC107" s="156"/>
    </row>
    <row r="108" spans="1:29" ht="21" x14ac:dyDescent="0.25">
      <c r="B108" s="193"/>
      <c r="C108" s="163"/>
      <c r="D108" s="164"/>
      <c r="E108" s="159"/>
      <c r="F108" s="160"/>
      <c r="G108" s="159"/>
      <c r="H108" s="160"/>
      <c r="I108" s="160"/>
      <c r="J108" s="160"/>
      <c r="K108" s="165"/>
      <c r="L108" s="157" t="s">
        <v>42</v>
      </c>
      <c r="M108" s="158">
        <f>D121</f>
        <v>12000</v>
      </c>
      <c r="N108" s="158">
        <f>E121</f>
        <v>0</v>
      </c>
      <c r="O108" s="158">
        <f>F121</f>
        <v>0</v>
      </c>
      <c r="P108" s="159"/>
      <c r="Q108" s="160"/>
      <c r="R108" s="160"/>
      <c r="S108" s="160"/>
      <c r="T108" s="165"/>
      <c r="U108" s="157" t="s">
        <v>42</v>
      </c>
      <c r="V108" s="158">
        <f>M121</f>
        <v>24000</v>
      </c>
      <c r="W108" s="158">
        <f>N121</f>
        <v>0</v>
      </c>
      <c r="X108" s="158">
        <f>O121</f>
        <v>0</v>
      </c>
      <c r="Y108" s="159"/>
      <c r="Z108" s="160"/>
      <c r="AA108" s="160"/>
      <c r="AB108" s="274" t="s">
        <v>221</v>
      </c>
      <c r="AC108" s="275" t="s">
        <v>36</v>
      </c>
    </row>
    <row r="109" spans="1:29" x14ac:dyDescent="0.25">
      <c r="A109" s="169" t="s">
        <v>130</v>
      </c>
      <c r="B109" s="194">
        <v>0</v>
      </c>
      <c r="C109" s="134" t="s">
        <v>19</v>
      </c>
      <c r="D109" s="135">
        <v>1000</v>
      </c>
      <c r="E109" s="135">
        <v>0</v>
      </c>
      <c r="F109" s="135">
        <v>0</v>
      </c>
      <c r="G109" s="136" t="s">
        <v>38</v>
      </c>
      <c r="H109" s="136" t="s">
        <v>38</v>
      </c>
      <c r="I109" s="137" t="s">
        <v>38</v>
      </c>
      <c r="J109" s="136"/>
      <c r="K109" s="138"/>
      <c r="L109" s="134" t="s">
        <v>19</v>
      </c>
      <c r="M109" s="135">
        <v>1000</v>
      </c>
      <c r="N109" s="135">
        <v>0</v>
      </c>
      <c r="O109" s="135">
        <v>0</v>
      </c>
      <c r="P109" s="136" t="s">
        <v>38</v>
      </c>
      <c r="Q109" s="136" t="s">
        <v>38</v>
      </c>
      <c r="R109" s="137" t="s">
        <v>38</v>
      </c>
      <c r="S109" s="136"/>
      <c r="T109" s="138"/>
      <c r="U109" s="134" t="s">
        <v>19</v>
      </c>
      <c r="V109" s="135">
        <v>1000</v>
      </c>
      <c r="W109" s="135">
        <v>0</v>
      </c>
      <c r="X109" s="135">
        <v>0</v>
      </c>
      <c r="Y109" s="136" t="s">
        <v>38</v>
      </c>
      <c r="Z109" s="136" t="s">
        <v>38</v>
      </c>
      <c r="AA109" s="137" t="s">
        <v>38</v>
      </c>
      <c r="AB109" s="207">
        <f>V121+W121-X121</f>
        <v>30000</v>
      </c>
      <c r="AC109" s="212"/>
    </row>
    <row r="110" spans="1:29" ht="21" customHeight="1" x14ac:dyDescent="0.25">
      <c r="A110" s="170"/>
      <c r="B110" s="872"/>
      <c r="C110" s="134" t="s">
        <v>20</v>
      </c>
      <c r="D110" s="135">
        <v>1000</v>
      </c>
      <c r="E110" s="135">
        <v>0</v>
      </c>
      <c r="F110" s="135">
        <v>0</v>
      </c>
      <c r="G110" s="136" t="s">
        <v>38</v>
      </c>
      <c r="H110" s="136" t="s">
        <v>38</v>
      </c>
      <c r="I110" s="137" t="s">
        <v>38</v>
      </c>
      <c r="J110" s="136"/>
      <c r="K110" s="138"/>
      <c r="L110" s="134" t="s">
        <v>20</v>
      </c>
      <c r="M110" s="135">
        <v>1000</v>
      </c>
      <c r="N110" s="135">
        <v>0</v>
      </c>
      <c r="O110" s="135">
        <v>0</v>
      </c>
      <c r="P110" s="136" t="s">
        <v>38</v>
      </c>
      <c r="Q110" s="136" t="s">
        <v>38</v>
      </c>
      <c r="R110" s="137" t="s">
        <v>38</v>
      </c>
      <c r="S110" s="136"/>
      <c r="T110" s="138"/>
      <c r="U110" s="134" t="s">
        <v>20</v>
      </c>
      <c r="V110" s="135">
        <v>1000</v>
      </c>
      <c r="W110" s="135">
        <v>0</v>
      </c>
      <c r="X110" s="135">
        <v>0</v>
      </c>
      <c r="Y110" s="136" t="s">
        <v>38</v>
      </c>
      <c r="Z110" s="136" t="s">
        <v>38</v>
      </c>
      <c r="AA110" s="137" t="s">
        <v>38</v>
      </c>
      <c r="AB110" s="213"/>
      <c r="AC110" s="214"/>
    </row>
    <row r="111" spans="1:29" x14ac:dyDescent="0.25">
      <c r="A111" s="170"/>
      <c r="B111" s="872"/>
      <c r="C111" s="134" t="s">
        <v>21</v>
      </c>
      <c r="D111" s="135">
        <v>1000</v>
      </c>
      <c r="E111" s="135">
        <v>0</v>
      </c>
      <c r="F111" s="135">
        <v>0</v>
      </c>
      <c r="G111" s="136" t="s">
        <v>38</v>
      </c>
      <c r="H111" s="136" t="s">
        <v>38</v>
      </c>
      <c r="I111" s="137" t="s">
        <v>38</v>
      </c>
      <c r="J111" s="136"/>
      <c r="K111" s="138"/>
      <c r="L111" s="134" t="s">
        <v>21</v>
      </c>
      <c r="M111" s="135">
        <v>1000</v>
      </c>
      <c r="N111" s="135">
        <v>0</v>
      </c>
      <c r="O111" s="135">
        <v>0</v>
      </c>
      <c r="P111" s="136" t="s">
        <v>38</v>
      </c>
      <c r="Q111" s="136" t="s">
        <v>38</v>
      </c>
      <c r="R111" s="137" t="s">
        <v>38</v>
      </c>
      <c r="S111" s="136"/>
      <c r="T111" s="138"/>
      <c r="U111" s="134" t="s">
        <v>21</v>
      </c>
      <c r="V111" s="135">
        <v>1000</v>
      </c>
      <c r="W111" s="135">
        <v>0</v>
      </c>
      <c r="X111" s="135">
        <v>0</v>
      </c>
      <c r="Y111" s="136" t="s">
        <v>38</v>
      </c>
      <c r="Z111" s="136" t="s">
        <v>38</v>
      </c>
      <c r="AA111" s="137" t="s">
        <v>38</v>
      </c>
      <c r="AB111" s="213"/>
      <c r="AC111" s="214"/>
    </row>
    <row r="112" spans="1:29" x14ac:dyDescent="0.25">
      <c r="A112" s="170"/>
      <c r="B112" s="872"/>
      <c r="C112" s="134" t="s">
        <v>22</v>
      </c>
      <c r="D112" s="135">
        <v>1000</v>
      </c>
      <c r="E112" s="135">
        <v>0</v>
      </c>
      <c r="F112" s="135">
        <v>0</v>
      </c>
      <c r="G112" s="136" t="s">
        <v>38</v>
      </c>
      <c r="H112" s="136" t="s">
        <v>38</v>
      </c>
      <c r="I112" s="137" t="s">
        <v>38</v>
      </c>
      <c r="J112" s="136"/>
      <c r="K112" s="138"/>
      <c r="L112" s="134" t="s">
        <v>22</v>
      </c>
      <c r="M112" s="135">
        <v>1000</v>
      </c>
      <c r="N112" s="135">
        <v>0</v>
      </c>
      <c r="O112" s="135">
        <v>0</v>
      </c>
      <c r="P112" s="136" t="s">
        <v>38</v>
      </c>
      <c r="Q112" s="136" t="s">
        <v>38</v>
      </c>
      <c r="R112" s="137" t="s">
        <v>38</v>
      </c>
      <c r="S112" s="136"/>
      <c r="T112" s="138"/>
      <c r="U112" s="134" t="s">
        <v>22</v>
      </c>
      <c r="V112" s="135">
        <v>1000</v>
      </c>
      <c r="W112" s="135">
        <v>0</v>
      </c>
      <c r="X112" s="135">
        <v>0</v>
      </c>
      <c r="Y112" s="136" t="s">
        <v>38</v>
      </c>
      <c r="Z112" s="136" t="s">
        <v>38</v>
      </c>
      <c r="AA112" s="137" t="s">
        <v>38</v>
      </c>
      <c r="AB112" s="213"/>
      <c r="AC112" s="214"/>
    </row>
    <row r="113" spans="1:29" x14ac:dyDescent="0.25">
      <c r="A113" s="170"/>
      <c r="B113" s="872"/>
      <c r="C113" s="134" t="s">
        <v>23</v>
      </c>
      <c r="D113" s="135">
        <v>1000</v>
      </c>
      <c r="E113" s="135">
        <v>0</v>
      </c>
      <c r="F113" s="135">
        <v>0</v>
      </c>
      <c r="G113" s="136" t="s">
        <v>38</v>
      </c>
      <c r="H113" s="136" t="s">
        <v>38</v>
      </c>
      <c r="I113" s="137" t="s">
        <v>38</v>
      </c>
      <c r="J113" s="136"/>
      <c r="K113" s="138"/>
      <c r="L113" s="134" t="s">
        <v>23</v>
      </c>
      <c r="M113" s="135">
        <v>1000</v>
      </c>
      <c r="N113" s="135">
        <v>0</v>
      </c>
      <c r="O113" s="135">
        <v>0</v>
      </c>
      <c r="P113" s="136" t="s">
        <v>38</v>
      </c>
      <c r="Q113" s="136" t="s">
        <v>38</v>
      </c>
      <c r="R113" s="137" t="s">
        <v>38</v>
      </c>
      <c r="S113" s="136"/>
      <c r="T113" s="138"/>
      <c r="U113" s="134" t="s">
        <v>23</v>
      </c>
      <c r="V113" s="135">
        <v>1000</v>
      </c>
      <c r="W113" s="135">
        <v>0</v>
      </c>
      <c r="X113" s="135">
        <v>0</v>
      </c>
      <c r="Y113" s="136" t="s">
        <v>38</v>
      </c>
      <c r="Z113" s="136" t="s">
        <v>38</v>
      </c>
      <c r="AA113" s="137" t="s">
        <v>38</v>
      </c>
      <c r="AB113" s="213"/>
      <c r="AC113" s="214"/>
    </row>
    <row r="114" spans="1:29" x14ac:dyDescent="0.25">
      <c r="A114" s="170"/>
      <c r="B114" s="872"/>
      <c r="C114" s="190" t="s">
        <v>24</v>
      </c>
      <c r="D114" s="135">
        <v>1000</v>
      </c>
      <c r="E114" s="135">
        <v>0</v>
      </c>
      <c r="F114" s="135">
        <v>0</v>
      </c>
      <c r="G114" s="136" t="s">
        <v>38</v>
      </c>
      <c r="H114" s="136" t="s">
        <v>38</v>
      </c>
      <c r="I114" s="137" t="s">
        <v>38</v>
      </c>
      <c r="J114" s="136"/>
      <c r="K114" s="138"/>
      <c r="L114" s="134" t="s">
        <v>24</v>
      </c>
      <c r="M114" s="135">
        <v>1000</v>
      </c>
      <c r="N114" s="135">
        <v>0</v>
      </c>
      <c r="O114" s="135">
        <v>0</v>
      </c>
      <c r="P114" s="136" t="s">
        <v>38</v>
      </c>
      <c r="Q114" s="136" t="s">
        <v>38</v>
      </c>
      <c r="R114" s="137" t="s">
        <v>38</v>
      </c>
      <c r="S114" s="136"/>
      <c r="T114" s="138"/>
      <c r="U114" s="190" t="s">
        <v>24</v>
      </c>
      <c r="V114" s="135">
        <v>1000</v>
      </c>
      <c r="W114" s="135">
        <v>0</v>
      </c>
      <c r="X114" s="135">
        <v>0</v>
      </c>
      <c r="Y114" s="136" t="s">
        <v>38</v>
      </c>
      <c r="Z114" s="136" t="s">
        <v>38</v>
      </c>
      <c r="AA114" s="137" t="s">
        <v>38</v>
      </c>
      <c r="AB114" s="213"/>
      <c r="AC114" s="214"/>
    </row>
    <row r="115" spans="1:29" x14ac:dyDescent="0.25">
      <c r="A115" s="170"/>
      <c r="B115" s="872"/>
      <c r="C115" s="134" t="s">
        <v>25</v>
      </c>
      <c r="D115" s="135">
        <v>1000</v>
      </c>
      <c r="E115" s="135">
        <v>0</v>
      </c>
      <c r="F115" s="135">
        <v>0</v>
      </c>
      <c r="G115" s="136" t="s">
        <v>38</v>
      </c>
      <c r="H115" s="136" t="s">
        <v>38</v>
      </c>
      <c r="I115" s="137" t="s">
        <v>38</v>
      </c>
      <c r="J115" s="136"/>
      <c r="K115" s="138"/>
      <c r="L115" s="134" t="s">
        <v>25</v>
      </c>
      <c r="M115" s="135">
        <v>1000</v>
      </c>
      <c r="N115" s="135">
        <v>0</v>
      </c>
      <c r="O115" s="135">
        <v>0</v>
      </c>
      <c r="P115" s="136" t="s">
        <v>38</v>
      </c>
      <c r="Q115" s="136" t="s">
        <v>38</v>
      </c>
      <c r="R115" s="137" t="s">
        <v>38</v>
      </c>
      <c r="S115" s="136"/>
      <c r="T115" s="138"/>
      <c r="U115" s="134" t="s">
        <v>25</v>
      </c>
      <c r="V115" s="135">
        <v>0</v>
      </c>
      <c r="W115" s="135">
        <v>0</v>
      </c>
      <c r="X115" s="135">
        <v>0</v>
      </c>
      <c r="Y115" s="136" t="s">
        <v>38</v>
      </c>
      <c r="Z115" s="136" t="s">
        <v>38</v>
      </c>
      <c r="AA115" s="137" t="s">
        <v>38</v>
      </c>
      <c r="AB115" s="213"/>
      <c r="AC115" s="214"/>
    </row>
    <row r="116" spans="1:29" x14ac:dyDescent="0.25">
      <c r="A116" s="170"/>
      <c r="B116" s="872"/>
      <c r="C116" s="134" t="s">
        <v>26</v>
      </c>
      <c r="D116" s="135">
        <v>1000</v>
      </c>
      <c r="E116" s="135">
        <v>0</v>
      </c>
      <c r="F116" s="135">
        <v>0</v>
      </c>
      <c r="G116" s="136" t="s">
        <v>38</v>
      </c>
      <c r="H116" s="136" t="s">
        <v>38</v>
      </c>
      <c r="I116" s="137" t="s">
        <v>38</v>
      </c>
      <c r="J116" s="136"/>
      <c r="K116" s="138"/>
      <c r="L116" s="134" t="s">
        <v>26</v>
      </c>
      <c r="M116" s="135">
        <v>1000</v>
      </c>
      <c r="N116" s="135">
        <v>0</v>
      </c>
      <c r="O116" s="135">
        <v>0</v>
      </c>
      <c r="P116" s="136" t="s">
        <v>38</v>
      </c>
      <c r="Q116" s="136" t="s">
        <v>38</v>
      </c>
      <c r="R116" s="137" t="s">
        <v>38</v>
      </c>
      <c r="S116" s="136"/>
      <c r="T116" s="138"/>
      <c r="U116" s="134" t="s">
        <v>26</v>
      </c>
      <c r="V116" s="135">
        <v>0</v>
      </c>
      <c r="W116" s="135">
        <v>0</v>
      </c>
      <c r="X116" s="135">
        <v>0</v>
      </c>
      <c r="Y116" s="136" t="s">
        <v>38</v>
      </c>
      <c r="Z116" s="136" t="s">
        <v>38</v>
      </c>
      <c r="AA116" s="137" t="s">
        <v>38</v>
      </c>
      <c r="AB116" s="213"/>
      <c r="AC116" s="214"/>
    </row>
    <row r="117" spans="1:29" x14ac:dyDescent="0.25">
      <c r="A117" s="170"/>
      <c r="B117" s="872"/>
      <c r="C117" s="134" t="s">
        <v>27</v>
      </c>
      <c r="D117" s="135">
        <v>1000</v>
      </c>
      <c r="E117" s="135">
        <v>0</v>
      </c>
      <c r="F117" s="135">
        <v>0</v>
      </c>
      <c r="G117" s="136" t="s">
        <v>38</v>
      </c>
      <c r="H117" s="136" t="s">
        <v>38</v>
      </c>
      <c r="I117" s="137" t="s">
        <v>38</v>
      </c>
      <c r="J117" s="136"/>
      <c r="K117" s="138"/>
      <c r="L117" s="134" t="s">
        <v>27</v>
      </c>
      <c r="M117" s="135">
        <v>1000</v>
      </c>
      <c r="N117" s="135">
        <v>0</v>
      </c>
      <c r="O117" s="135">
        <v>0</v>
      </c>
      <c r="P117" s="136" t="s">
        <v>38</v>
      </c>
      <c r="Q117" s="136" t="s">
        <v>38</v>
      </c>
      <c r="R117" s="137" t="s">
        <v>38</v>
      </c>
      <c r="S117" s="136"/>
      <c r="T117" s="138"/>
      <c r="U117" s="134" t="s">
        <v>27</v>
      </c>
      <c r="V117" s="135">
        <v>0</v>
      </c>
      <c r="W117" s="135">
        <v>0</v>
      </c>
      <c r="X117" s="135">
        <v>0</v>
      </c>
      <c r="Y117" s="136" t="s">
        <v>38</v>
      </c>
      <c r="Z117" s="136" t="s">
        <v>38</v>
      </c>
      <c r="AA117" s="137" t="s">
        <v>38</v>
      </c>
      <c r="AB117" s="213"/>
      <c r="AC117" s="214"/>
    </row>
    <row r="118" spans="1:29" x14ac:dyDescent="0.25">
      <c r="A118" s="170"/>
      <c r="B118" s="872"/>
      <c r="C118" s="134" t="s">
        <v>28</v>
      </c>
      <c r="D118" s="135">
        <v>1000</v>
      </c>
      <c r="E118" s="135">
        <v>0</v>
      </c>
      <c r="F118" s="135">
        <v>0</v>
      </c>
      <c r="G118" s="136" t="s">
        <v>38</v>
      </c>
      <c r="H118" s="136" t="s">
        <v>38</v>
      </c>
      <c r="I118" s="137" t="s">
        <v>38</v>
      </c>
      <c r="J118" s="136"/>
      <c r="K118" s="138"/>
      <c r="L118" s="134" t="s">
        <v>28</v>
      </c>
      <c r="M118" s="135">
        <v>1000</v>
      </c>
      <c r="N118" s="135">
        <v>0</v>
      </c>
      <c r="O118" s="135">
        <v>0</v>
      </c>
      <c r="P118" s="136" t="s">
        <v>38</v>
      </c>
      <c r="Q118" s="136" t="s">
        <v>38</v>
      </c>
      <c r="R118" s="137" t="s">
        <v>38</v>
      </c>
      <c r="S118" s="136"/>
      <c r="T118" s="138"/>
      <c r="U118" s="134" t="s">
        <v>28</v>
      </c>
      <c r="V118" s="135">
        <v>0</v>
      </c>
      <c r="W118" s="135">
        <v>0</v>
      </c>
      <c r="X118" s="135">
        <v>0</v>
      </c>
      <c r="Y118" s="136" t="s">
        <v>38</v>
      </c>
      <c r="Z118" s="136" t="s">
        <v>38</v>
      </c>
      <c r="AA118" s="137" t="s">
        <v>38</v>
      </c>
      <c r="AB118" s="213"/>
      <c r="AC118" s="214"/>
    </row>
    <row r="119" spans="1:29" x14ac:dyDescent="0.25">
      <c r="A119" s="170"/>
      <c r="B119" s="872"/>
      <c r="C119" s="134" t="s">
        <v>29</v>
      </c>
      <c r="D119" s="135">
        <v>1000</v>
      </c>
      <c r="E119" s="135">
        <v>0</v>
      </c>
      <c r="F119" s="135">
        <v>0</v>
      </c>
      <c r="G119" s="136" t="s">
        <v>38</v>
      </c>
      <c r="H119" s="136" t="s">
        <v>38</v>
      </c>
      <c r="I119" s="137" t="s">
        <v>38</v>
      </c>
      <c r="J119" s="136"/>
      <c r="K119" s="138"/>
      <c r="L119" s="134" t="s">
        <v>29</v>
      </c>
      <c r="M119" s="135">
        <v>1000</v>
      </c>
      <c r="N119" s="135">
        <v>0</v>
      </c>
      <c r="O119" s="135">
        <v>0</v>
      </c>
      <c r="P119" s="136" t="s">
        <v>38</v>
      </c>
      <c r="Q119" s="136" t="s">
        <v>38</v>
      </c>
      <c r="R119" s="137" t="s">
        <v>38</v>
      </c>
      <c r="S119" s="136"/>
      <c r="T119" s="138"/>
      <c r="U119" s="134" t="s">
        <v>29</v>
      </c>
      <c r="V119" s="135">
        <v>0</v>
      </c>
      <c r="W119" s="135">
        <v>0</v>
      </c>
      <c r="X119" s="135">
        <v>0</v>
      </c>
      <c r="Y119" s="136" t="s">
        <v>38</v>
      </c>
      <c r="Z119" s="136" t="s">
        <v>38</v>
      </c>
      <c r="AA119" s="137" t="s">
        <v>38</v>
      </c>
      <c r="AB119" s="213"/>
      <c r="AC119" s="214"/>
    </row>
    <row r="120" spans="1:29" x14ac:dyDescent="0.25">
      <c r="A120" s="170"/>
      <c r="B120" s="872"/>
      <c r="C120" s="191" t="s">
        <v>30</v>
      </c>
      <c r="D120" s="149">
        <v>1000</v>
      </c>
      <c r="E120" s="135">
        <v>0</v>
      </c>
      <c r="F120" s="135">
        <v>0</v>
      </c>
      <c r="G120" s="136" t="s">
        <v>38</v>
      </c>
      <c r="H120" s="136" t="s">
        <v>38</v>
      </c>
      <c r="I120" s="137" t="s">
        <v>38</v>
      </c>
      <c r="J120" s="136"/>
      <c r="K120" s="138"/>
      <c r="L120" s="148" t="s">
        <v>30</v>
      </c>
      <c r="M120" s="149">
        <v>1000</v>
      </c>
      <c r="N120" s="135">
        <v>0</v>
      </c>
      <c r="O120" s="135">
        <v>0</v>
      </c>
      <c r="P120" s="136" t="s">
        <v>38</v>
      </c>
      <c r="Q120" s="136" t="s">
        <v>38</v>
      </c>
      <c r="R120" s="137" t="s">
        <v>38</v>
      </c>
      <c r="S120" s="136"/>
      <c r="T120" s="138"/>
      <c r="U120" s="191" t="s">
        <v>30</v>
      </c>
      <c r="V120" s="149">
        <v>0</v>
      </c>
      <c r="W120" s="135">
        <v>0</v>
      </c>
      <c r="X120" s="135">
        <v>0</v>
      </c>
      <c r="Y120" s="136" t="s">
        <v>38</v>
      </c>
      <c r="Z120" s="136" t="s">
        <v>38</v>
      </c>
      <c r="AA120" s="137" t="s">
        <v>38</v>
      </c>
      <c r="AB120" s="215"/>
      <c r="AC120" s="216"/>
    </row>
    <row r="121" spans="1:29" ht="21" x14ac:dyDescent="0.25">
      <c r="A121" s="171"/>
      <c r="B121" s="873"/>
      <c r="C121" s="150"/>
      <c r="D121" s="151">
        <f>SUM(D109:D120)</f>
        <v>12000</v>
      </c>
      <c r="E121" s="151">
        <f>SUM(E109:E120)</f>
        <v>0</v>
      </c>
      <c r="F121" s="151">
        <f>SUM(F109:F120)</f>
        <v>0</v>
      </c>
      <c r="G121" s="152"/>
      <c r="H121" s="152"/>
      <c r="I121" s="197"/>
      <c r="J121" s="152"/>
      <c r="K121" s="153"/>
      <c r="L121" s="150"/>
      <c r="M121" s="151">
        <f>SUM(M108:M120)</f>
        <v>24000</v>
      </c>
      <c r="N121" s="151">
        <f>SUM(N108:N120)</f>
        <v>0</v>
      </c>
      <c r="O121" s="151">
        <f>SUM(O108:O120)</f>
        <v>0</v>
      </c>
      <c r="P121" s="152"/>
      <c r="Q121" s="152"/>
      <c r="R121" s="152"/>
      <c r="S121" s="152"/>
      <c r="T121" s="153"/>
      <c r="U121" s="150"/>
      <c r="V121" s="151">
        <f>SUM(V108:V120)</f>
        <v>30000</v>
      </c>
      <c r="W121" s="151">
        <f>SUM(W108:W120)</f>
        <v>0</v>
      </c>
      <c r="X121" s="151">
        <f>SUM(X108:X120)</f>
        <v>0</v>
      </c>
      <c r="Y121" s="152"/>
      <c r="Z121" s="152"/>
      <c r="AA121" s="152"/>
      <c r="AB121" s="152"/>
      <c r="AC121" s="153"/>
    </row>
    <row r="122" spans="1:29" x14ac:dyDescent="0.25">
      <c r="A122" s="271"/>
      <c r="B122" s="192"/>
      <c r="C122" s="161"/>
      <c r="D122" s="155"/>
      <c r="E122" s="155"/>
      <c r="F122" s="155"/>
      <c r="G122" s="154"/>
      <c r="H122" s="154"/>
      <c r="I122" s="162"/>
      <c r="J122" s="154"/>
      <c r="K122" s="154"/>
      <c r="L122" s="154"/>
      <c r="M122" s="155"/>
      <c r="N122" s="155"/>
      <c r="O122" s="155"/>
      <c r="P122" s="154"/>
      <c r="Q122" s="154"/>
      <c r="R122" s="154"/>
      <c r="S122" s="154"/>
      <c r="T122" s="154"/>
      <c r="U122" s="154"/>
      <c r="V122" s="155"/>
      <c r="W122" s="155"/>
      <c r="X122" s="155"/>
      <c r="Y122" s="154"/>
      <c r="Z122" s="154"/>
      <c r="AA122" s="154"/>
      <c r="AB122" s="156"/>
      <c r="AC122" s="156"/>
    </row>
    <row r="123" spans="1:29" ht="21" x14ac:dyDescent="0.25">
      <c r="B123" s="193"/>
      <c r="C123" s="163"/>
      <c r="D123" s="164"/>
      <c r="E123" s="159"/>
      <c r="F123" s="160"/>
      <c r="G123" s="159"/>
      <c r="H123" s="160"/>
      <c r="I123" s="160"/>
      <c r="J123" s="160"/>
      <c r="K123" s="165"/>
      <c r="L123" s="157" t="s">
        <v>42</v>
      </c>
      <c r="M123" s="158">
        <f>D136</f>
        <v>12000</v>
      </c>
      <c r="N123" s="158">
        <f>E136</f>
        <v>0</v>
      </c>
      <c r="O123" s="158">
        <f>F136</f>
        <v>0</v>
      </c>
      <c r="P123" s="159"/>
      <c r="Q123" s="160"/>
      <c r="R123" s="160"/>
      <c r="S123" s="160"/>
      <c r="T123" s="165"/>
      <c r="U123" s="157" t="s">
        <v>42</v>
      </c>
      <c r="V123" s="158">
        <f>M136</f>
        <v>24000</v>
      </c>
      <c r="W123" s="158">
        <f>N136</f>
        <v>0</v>
      </c>
      <c r="X123" s="158">
        <f>O136</f>
        <v>0</v>
      </c>
      <c r="Y123" s="159"/>
      <c r="Z123" s="160"/>
      <c r="AA123" s="160"/>
      <c r="AB123" s="274" t="s">
        <v>221</v>
      </c>
      <c r="AC123" s="275" t="s">
        <v>36</v>
      </c>
    </row>
    <row r="124" spans="1:29" x14ac:dyDescent="0.25">
      <c r="A124" s="169" t="s">
        <v>130</v>
      </c>
      <c r="B124" s="194">
        <v>0</v>
      </c>
      <c r="C124" s="134" t="s">
        <v>19</v>
      </c>
      <c r="D124" s="135">
        <v>1000</v>
      </c>
      <c r="E124" s="135">
        <v>0</v>
      </c>
      <c r="F124" s="135">
        <v>0</v>
      </c>
      <c r="G124" s="136" t="s">
        <v>38</v>
      </c>
      <c r="H124" s="136" t="s">
        <v>38</v>
      </c>
      <c r="I124" s="137" t="s">
        <v>38</v>
      </c>
      <c r="J124" s="136"/>
      <c r="K124" s="138"/>
      <c r="L124" s="134" t="s">
        <v>19</v>
      </c>
      <c r="M124" s="135">
        <v>1000</v>
      </c>
      <c r="N124" s="135">
        <v>0</v>
      </c>
      <c r="O124" s="135">
        <v>0</v>
      </c>
      <c r="P124" s="136" t="s">
        <v>38</v>
      </c>
      <c r="Q124" s="136" t="s">
        <v>38</v>
      </c>
      <c r="R124" s="137" t="s">
        <v>38</v>
      </c>
      <c r="S124" s="136"/>
      <c r="T124" s="138"/>
      <c r="U124" s="134" t="s">
        <v>19</v>
      </c>
      <c r="V124" s="135">
        <v>1000</v>
      </c>
      <c r="W124" s="135">
        <v>0</v>
      </c>
      <c r="X124" s="135">
        <v>0</v>
      </c>
      <c r="Y124" s="136" t="s">
        <v>38</v>
      </c>
      <c r="Z124" s="136" t="s">
        <v>38</v>
      </c>
      <c r="AA124" s="137" t="s">
        <v>38</v>
      </c>
      <c r="AB124" s="207">
        <f>V136+W136-X136</f>
        <v>30000</v>
      </c>
      <c r="AC124" s="212"/>
    </row>
    <row r="125" spans="1:29" ht="21" customHeight="1" x14ac:dyDescent="0.25">
      <c r="A125" s="170"/>
      <c r="B125" s="872"/>
      <c r="C125" s="134" t="s">
        <v>20</v>
      </c>
      <c r="D125" s="135">
        <v>1000</v>
      </c>
      <c r="E125" s="135">
        <v>0</v>
      </c>
      <c r="F125" s="135">
        <v>0</v>
      </c>
      <c r="G125" s="136" t="s">
        <v>38</v>
      </c>
      <c r="H125" s="136" t="s">
        <v>38</v>
      </c>
      <c r="I125" s="137" t="s">
        <v>38</v>
      </c>
      <c r="J125" s="136"/>
      <c r="K125" s="138"/>
      <c r="L125" s="134" t="s">
        <v>20</v>
      </c>
      <c r="M125" s="135">
        <v>1000</v>
      </c>
      <c r="N125" s="135">
        <v>0</v>
      </c>
      <c r="O125" s="135">
        <v>0</v>
      </c>
      <c r="P125" s="136" t="s">
        <v>38</v>
      </c>
      <c r="Q125" s="136" t="s">
        <v>38</v>
      </c>
      <c r="R125" s="137" t="s">
        <v>38</v>
      </c>
      <c r="S125" s="136"/>
      <c r="T125" s="138"/>
      <c r="U125" s="134" t="s">
        <v>20</v>
      </c>
      <c r="V125" s="135">
        <v>1000</v>
      </c>
      <c r="W125" s="135">
        <v>0</v>
      </c>
      <c r="X125" s="135">
        <v>0</v>
      </c>
      <c r="Y125" s="136" t="s">
        <v>38</v>
      </c>
      <c r="Z125" s="136" t="s">
        <v>38</v>
      </c>
      <c r="AA125" s="137" t="s">
        <v>38</v>
      </c>
      <c r="AB125" s="213"/>
      <c r="AC125" s="214"/>
    </row>
    <row r="126" spans="1:29" x14ac:dyDescent="0.25">
      <c r="A126" s="170"/>
      <c r="B126" s="872"/>
      <c r="C126" s="134" t="s">
        <v>21</v>
      </c>
      <c r="D126" s="135">
        <v>1000</v>
      </c>
      <c r="E126" s="135">
        <v>0</v>
      </c>
      <c r="F126" s="135">
        <v>0</v>
      </c>
      <c r="G126" s="136" t="s">
        <v>38</v>
      </c>
      <c r="H126" s="136" t="s">
        <v>38</v>
      </c>
      <c r="I126" s="137" t="s">
        <v>38</v>
      </c>
      <c r="J126" s="136"/>
      <c r="K126" s="138"/>
      <c r="L126" s="134" t="s">
        <v>21</v>
      </c>
      <c r="M126" s="135">
        <v>1000</v>
      </c>
      <c r="N126" s="135">
        <v>0</v>
      </c>
      <c r="O126" s="135">
        <v>0</v>
      </c>
      <c r="P126" s="136" t="s">
        <v>38</v>
      </c>
      <c r="Q126" s="136" t="s">
        <v>38</v>
      </c>
      <c r="R126" s="137" t="s">
        <v>38</v>
      </c>
      <c r="S126" s="136"/>
      <c r="T126" s="138"/>
      <c r="U126" s="134" t="s">
        <v>21</v>
      </c>
      <c r="V126" s="135">
        <v>1000</v>
      </c>
      <c r="W126" s="135">
        <v>0</v>
      </c>
      <c r="X126" s="135">
        <v>0</v>
      </c>
      <c r="Y126" s="136" t="s">
        <v>38</v>
      </c>
      <c r="Z126" s="136" t="s">
        <v>38</v>
      </c>
      <c r="AA126" s="137" t="s">
        <v>38</v>
      </c>
      <c r="AB126" s="213"/>
      <c r="AC126" s="214"/>
    </row>
    <row r="127" spans="1:29" x14ac:dyDescent="0.25">
      <c r="A127" s="170"/>
      <c r="B127" s="872"/>
      <c r="C127" s="134" t="s">
        <v>22</v>
      </c>
      <c r="D127" s="135">
        <v>1000</v>
      </c>
      <c r="E127" s="135">
        <v>0</v>
      </c>
      <c r="F127" s="135">
        <v>0</v>
      </c>
      <c r="G127" s="136" t="s">
        <v>38</v>
      </c>
      <c r="H127" s="136" t="s">
        <v>38</v>
      </c>
      <c r="I127" s="137" t="s">
        <v>38</v>
      </c>
      <c r="J127" s="136"/>
      <c r="K127" s="138"/>
      <c r="L127" s="134" t="s">
        <v>22</v>
      </c>
      <c r="M127" s="135">
        <v>1000</v>
      </c>
      <c r="N127" s="135">
        <v>0</v>
      </c>
      <c r="O127" s="135">
        <v>0</v>
      </c>
      <c r="P127" s="136" t="s">
        <v>38</v>
      </c>
      <c r="Q127" s="136" t="s">
        <v>38</v>
      </c>
      <c r="R127" s="137" t="s">
        <v>38</v>
      </c>
      <c r="S127" s="136"/>
      <c r="T127" s="138"/>
      <c r="U127" s="134" t="s">
        <v>22</v>
      </c>
      <c r="V127" s="135">
        <v>1000</v>
      </c>
      <c r="W127" s="135">
        <v>0</v>
      </c>
      <c r="X127" s="135">
        <v>0</v>
      </c>
      <c r="Y127" s="136" t="s">
        <v>38</v>
      </c>
      <c r="Z127" s="136" t="s">
        <v>38</v>
      </c>
      <c r="AA127" s="137" t="s">
        <v>38</v>
      </c>
      <c r="AB127" s="213"/>
      <c r="AC127" s="214"/>
    </row>
    <row r="128" spans="1:29" x14ac:dyDescent="0.25">
      <c r="A128" s="170"/>
      <c r="B128" s="872"/>
      <c r="C128" s="134" t="s">
        <v>23</v>
      </c>
      <c r="D128" s="135">
        <v>1000</v>
      </c>
      <c r="E128" s="135">
        <v>0</v>
      </c>
      <c r="F128" s="135">
        <v>0</v>
      </c>
      <c r="G128" s="136" t="s">
        <v>38</v>
      </c>
      <c r="H128" s="136" t="s">
        <v>38</v>
      </c>
      <c r="I128" s="137" t="s">
        <v>38</v>
      </c>
      <c r="J128" s="136"/>
      <c r="K128" s="138"/>
      <c r="L128" s="134" t="s">
        <v>23</v>
      </c>
      <c r="M128" s="135">
        <v>1000</v>
      </c>
      <c r="N128" s="135">
        <v>0</v>
      </c>
      <c r="O128" s="135">
        <v>0</v>
      </c>
      <c r="P128" s="136" t="s">
        <v>38</v>
      </c>
      <c r="Q128" s="136" t="s">
        <v>38</v>
      </c>
      <c r="R128" s="137" t="s">
        <v>38</v>
      </c>
      <c r="S128" s="136"/>
      <c r="T128" s="138"/>
      <c r="U128" s="134" t="s">
        <v>23</v>
      </c>
      <c r="V128" s="135">
        <v>1000</v>
      </c>
      <c r="W128" s="135">
        <v>0</v>
      </c>
      <c r="X128" s="135">
        <v>0</v>
      </c>
      <c r="Y128" s="136" t="s">
        <v>38</v>
      </c>
      <c r="Z128" s="136" t="s">
        <v>38</v>
      </c>
      <c r="AA128" s="137" t="s">
        <v>38</v>
      </c>
      <c r="AB128" s="213"/>
      <c r="AC128" s="214"/>
    </row>
    <row r="129" spans="1:29" x14ac:dyDescent="0.25">
      <c r="A129" s="170"/>
      <c r="B129" s="872"/>
      <c r="C129" s="190" t="s">
        <v>24</v>
      </c>
      <c r="D129" s="135">
        <v>1000</v>
      </c>
      <c r="E129" s="135">
        <v>0</v>
      </c>
      <c r="F129" s="135">
        <v>0</v>
      </c>
      <c r="G129" s="136" t="s">
        <v>38</v>
      </c>
      <c r="H129" s="136" t="s">
        <v>38</v>
      </c>
      <c r="I129" s="137" t="s">
        <v>38</v>
      </c>
      <c r="J129" s="136"/>
      <c r="K129" s="138"/>
      <c r="L129" s="134" t="s">
        <v>24</v>
      </c>
      <c r="M129" s="135">
        <v>1000</v>
      </c>
      <c r="N129" s="135">
        <v>0</v>
      </c>
      <c r="O129" s="135">
        <v>0</v>
      </c>
      <c r="P129" s="136" t="s">
        <v>38</v>
      </c>
      <c r="Q129" s="136" t="s">
        <v>38</v>
      </c>
      <c r="R129" s="137" t="s">
        <v>38</v>
      </c>
      <c r="S129" s="136"/>
      <c r="T129" s="138"/>
      <c r="U129" s="190" t="s">
        <v>24</v>
      </c>
      <c r="V129" s="135">
        <v>1000</v>
      </c>
      <c r="W129" s="135">
        <v>0</v>
      </c>
      <c r="X129" s="135">
        <v>0</v>
      </c>
      <c r="Y129" s="136" t="s">
        <v>38</v>
      </c>
      <c r="Z129" s="136" t="s">
        <v>38</v>
      </c>
      <c r="AA129" s="137" t="s">
        <v>38</v>
      </c>
      <c r="AB129" s="213"/>
      <c r="AC129" s="214"/>
    </row>
    <row r="130" spans="1:29" x14ac:dyDescent="0.25">
      <c r="A130" s="170"/>
      <c r="B130" s="872"/>
      <c r="C130" s="134" t="s">
        <v>25</v>
      </c>
      <c r="D130" s="135">
        <v>1000</v>
      </c>
      <c r="E130" s="135">
        <v>0</v>
      </c>
      <c r="F130" s="135">
        <v>0</v>
      </c>
      <c r="G130" s="136" t="s">
        <v>38</v>
      </c>
      <c r="H130" s="136" t="s">
        <v>38</v>
      </c>
      <c r="I130" s="137" t="s">
        <v>38</v>
      </c>
      <c r="J130" s="136"/>
      <c r="K130" s="138"/>
      <c r="L130" s="134" t="s">
        <v>25</v>
      </c>
      <c r="M130" s="135">
        <v>1000</v>
      </c>
      <c r="N130" s="135">
        <v>0</v>
      </c>
      <c r="O130" s="135">
        <v>0</v>
      </c>
      <c r="P130" s="136" t="s">
        <v>38</v>
      </c>
      <c r="Q130" s="136" t="s">
        <v>38</v>
      </c>
      <c r="R130" s="137" t="s">
        <v>38</v>
      </c>
      <c r="S130" s="136"/>
      <c r="T130" s="138"/>
      <c r="U130" s="134" t="s">
        <v>25</v>
      </c>
      <c r="V130" s="135">
        <v>0</v>
      </c>
      <c r="W130" s="135">
        <v>0</v>
      </c>
      <c r="X130" s="135">
        <v>0</v>
      </c>
      <c r="Y130" s="136" t="s">
        <v>38</v>
      </c>
      <c r="Z130" s="136" t="s">
        <v>38</v>
      </c>
      <c r="AA130" s="137" t="s">
        <v>38</v>
      </c>
      <c r="AB130" s="213"/>
      <c r="AC130" s="214"/>
    </row>
    <row r="131" spans="1:29" x14ac:dyDescent="0.25">
      <c r="A131" s="170"/>
      <c r="B131" s="872"/>
      <c r="C131" s="134" t="s">
        <v>26</v>
      </c>
      <c r="D131" s="135">
        <v>1000</v>
      </c>
      <c r="E131" s="135">
        <v>0</v>
      </c>
      <c r="F131" s="135">
        <v>0</v>
      </c>
      <c r="G131" s="136" t="s">
        <v>38</v>
      </c>
      <c r="H131" s="136" t="s">
        <v>38</v>
      </c>
      <c r="I131" s="137" t="s">
        <v>38</v>
      </c>
      <c r="J131" s="136"/>
      <c r="K131" s="138"/>
      <c r="L131" s="134" t="s">
        <v>26</v>
      </c>
      <c r="M131" s="135">
        <v>1000</v>
      </c>
      <c r="N131" s="135">
        <v>0</v>
      </c>
      <c r="O131" s="135">
        <v>0</v>
      </c>
      <c r="P131" s="136" t="s">
        <v>38</v>
      </c>
      <c r="Q131" s="136" t="s">
        <v>38</v>
      </c>
      <c r="R131" s="137" t="s">
        <v>38</v>
      </c>
      <c r="S131" s="136"/>
      <c r="T131" s="138"/>
      <c r="U131" s="134" t="s">
        <v>26</v>
      </c>
      <c r="V131" s="135">
        <v>0</v>
      </c>
      <c r="W131" s="135">
        <v>0</v>
      </c>
      <c r="X131" s="135">
        <v>0</v>
      </c>
      <c r="Y131" s="136" t="s">
        <v>38</v>
      </c>
      <c r="Z131" s="136" t="s">
        <v>38</v>
      </c>
      <c r="AA131" s="137" t="s">
        <v>38</v>
      </c>
      <c r="AB131" s="213"/>
      <c r="AC131" s="214"/>
    </row>
    <row r="132" spans="1:29" x14ac:dyDescent="0.25">
      <c r="A132" s="170"/>
      <c r="B132" s="872"/>
      <c r="C132" s="134" t="s">
        <v>27</v>
      </c>
      <c r="D132" s="135">
        <v>1000</v>
      </c>
      <c r="E132" s="135">
        <v>0</v>
      </c>
      <c r="F132" s="135">
        <v>0</v>
      </c>
      <c r="G132" s="136" t="s">
        <v>38</v>
      </c>
      <c r="H132" s="136" t="s">
        <v>38</v>
      </c>
      <c r="I132" s="137" t="s">
        <v>38</v>
      </c>
      <c r="J132" s="136"/>
      <c r="K132" s="138"/>
      <c r="L132" s="134" t="s">
        <v>27</v>
      </c>
      <c r="M132" s="135">
        <v>1000</v>
      </c>
      <c r="N132" s="135">
        <v>0</v>
      </c>
      <c r="O132" s="135">
        <v>0</v>
      </c>
      <c r="P132" s="136" t="s">
        <v>38</v>
      </c>
      <c r="Q132" s="136" t="s">
        <v>38</v>
      </c>
      <c r="R132" s="137" t="s">
        <v>38</v>
      </c>
      <c r="S132" s="136"/>
      <c r="T132" s="138"/>
      <c r="U132" s="134" t="s">
        <v>27</v>
      </c>
      <c r="V132" s="135">
        <v>0</v>
      </c>
      <c r="W132" s="135">
        <v>0</v>
      </c>
      <c r="X132" s="135">
        <v>0</v>
      </c>
      <c r="Y132" s="136" t="s">
        <v>38</v>
      </c>
      <c r="Z132" s="136" t="s">
        <v>38</v>
      </c>
      <c r="AA132" s="137" t="s">
        <v>38</v>
      </c>
      <c r="AB132" s="213"/>
      <c r="AC132" s="214"/>
    </row>
    <row r="133" spans="1:29" x14ac:dyDescent="0.25">
      <c r="A133" s="170"/>
      <c r="B133" s="872"/>
      <c r="C133" s="134" t="s">
        <v>28</v>
      </c>
      <c r="D133" s="135">
        <v>1000</v>
      </c>
      <c r="E133" s="135">
        <v>0</v>
      </c>
      <c r="F133" s="135">
        <v>0</v>
      </c>
      <c r="G133" s="136" t="s">
        <v>38</v>
      </c>
      <c r="H133" s="136" t="s">
        <v>38</v>
      </c>
      <c r="I133" s="137" t="s">
        <v>38</v>
      </c>
      <c r="J133" s="136"/>
      <c r="K133" s="138"/>
      <c r="L133" s="134" t="s">
        <v>28</v>
      </c>
      <c r="M133" s="135">
        <v>1000</v>
      </c>
      <c r="N133" s="135">
        <v>0</v>
      </c>
      <c r="O133" s="135">
        <v>0</v>
      </c>
      <c r="P133" s="136" t="s">
        <v>38</v>
      </c>
      <c r="Q133" s="136" t="s">
        <v>38</v>
      </c>
      <c r="R133" s="137" t="s">
        <v>38</v>
      </c>
      <c r="S133" s="136"/>
      <c r="T133" s="138"/>
      <c r="U133" s="134" t="s">
        <v>28</v>
      </c>
      <c r="V133" s="135">
        <v>0</v>
      </c>
      <c r="W133" s="135">
        <v>0</v>
      </c>
      <c r="X133" s="135">
        <v>0</v>
      </c>
      <c r="Y133" s="136" t="s">
        <v>38</v>
      </c>
      <c r="Z133" s="136" t="s">
        <v>38</v>
      </c>
      <c r="AA133" s="137" t="s">
        <v>38</v>
      </c>
      <c r="AB133" s="213"/>
      <c r="AC133" s="214"/>
    </row>
    <row r="134" spans="1:29" x14ac:dyDescent="0.25">
      <c r="A134" s="170"/>
      <c r="B134" s="872"/>
      <c r="C134" s="134" t="s">
        <v>29</v>
      </c>
      <c r="D134" s="135">
        <v>1000</v>
      </c>
      <c r="E134" s="135">
        <v>0</v>
      </c>
      <c r="F134" s="135">
        <v>0</v>
      </c>
      <c r="G134" s="136" t="s">
        <v>38</v>
      </c>
      <c r="H134" s="136" t="s">
        <v>38</v>
      </c>
      <c r="I134" s="137" t="s">
        <v>38</v>
      </c>
      <c r="J134" s="136"/>
      <c r="K134" s="138"/>
      <c r="L134" s="134" t="s">
        <v>29</v>
      </c>
      <c r="M134" s="135">
        <v>1000</v>
      </c>
      <c r="N134" s="135">
        <v>0</v>
      </c>
      <c r="O134" s="135">
        <v>0</v>
      </c>
      <c r="P134" s="136" t="s">
        <v>38</v>
      </c>
      <c r="Q134" s="136" t="s">
        <v>38</v>
      </c>
      <c r="R134" s="137" t="s">
        <v>38</v>
      </c>
      <c r="S134" s="136"/>
      <c r="T134" s="138"/>
      <c r="U134" s="134" t="s">
        <v>29</v>
      </c>
      <c r="V134" s="135">
        <v>0</v>
      </c>
      <c r="W134" s="135">
        <v>0</v>
      </c>
      <c r="X134" s="135">
        <v>0</v>
      </c>
      <c r="Y134" s="136" t="s">
        <v>38</v>
      </c>
      <c r="Z134" s="136" t="s">
        <v>38</v>
      </c>
      <c r="AA134" s="137" t="s">
        <v>38</v>
      </c>
      <c r="AB134" s="213"/>
      <c r="AC134" s="214"/>
    </row>
    <row r="135" spans="1:29" x14ac:dyDescent="0.25">
      <c r="A135" s="170"/>
      <c r="B135" s="872"/>
      <c r="C135" s="191" t="s">
        <v>30</v>
      </c>
      <c r="D135" s="149">
        <v>1000</v>
      </c>
      <c r="E135" s="135">
        <v>0</v>
      </c>
      <c r="F135" s="135">
        <v>0</v>
      </c>
      <c r="G135" s="136" t="s">
        <v>38</v>
      </c>
      <c r="H135" s="136" t="s">
        <v>38</v>
      </c>
      <c r="I135" s="137" t="s">
        <v>38</v>
      </c>
      <c r="J135" s="136"/>
      <c r="K135" s="138"/>
      <c r="L135" s="148" t="s">
        <v>30</v>
      </c>
      <c r="M135" s="149">
        <v>1000</v>
      </c>
      <c r="N135" s="135">
        <v>0</v>
      </c>
      <c r="O135" s="135">
        <v>0</v>
      </c>
      <c r="P135" s="136" t="s">
        <v>38</v>
      </c>
      <c r="Q135" s="136" t="s">
        <v>38</v>
      </c>
      <c r="R135" s="137" t="s">
        <v>38</v>
      </c>
      <c r="S135" s="136"/>
      <c r="T135" s="138"/>
      <c r="U135" s="191" t="s">
        <v>30</v>
      </c>
      <c r="V135" s="149">
        <v>0</v>
      </c>
      <c r="W135" s="135">
        <v>0</v>
      </c>
      <c r="X135" s="135">
        <v>0</v>
      </c>
      <c r="Y135" s="136" t="s">
        <v>38</v>
      </c>
      <c r="Z135" s="136" t="s">
        <v>38</v>
      </c>
      <c r="AA135" s="137" t="s">
        <v>38</v>
      </c>
      <c r="AB135" s="215"/>
      <c r="AC135" s="216"/>
    </row>
    <row r="136" spans="1:29" ht="21" x14ac:dyDescent="0.25">
      <c r="A136" s="171"/>
      <c r="B136" s="873"/>
      <c r="C136" s="150"/>
      <c r="D136" s="151">
        <f>SUM(D124:D135)</f>
        <v>12000</v>
      </c>
      <c r="E136" s="151">
        <f>SUM(E124:E135)</f>
        <v>0</v>
      </c>
      <c r="F136" s="151">
        <f>SUM(F124:F135)</f>
        <v>0</v>
      </c>
      <c r="G136" s="152"/>
      <c r="H136" s="152"/>
      <c r="I136" s="197"/>
      <c r="J136" s="152"/>
      <c r="K136" s="153"/>
      <c r="L136" s="150"/>
      <c r="M136" s="151">
        <f>SUM(M123:M135)</f>
        <v>24000</v>
      </c>
      <c r="N136" s="151">
        <f>SUM(N123:N135)</f>
        <v>0</v>
      </c>
      <c r="O136" s="151">
        <f>SUM(O123:O135)</f>
        <v>0</v>
      </c>
      <c r="P136" s="152"/>
      <c r="Q136" s="152"/>
      <c r="R136" s="152"/>
      <c r="S136" s="152"/>
      <c r="T136" s="153"/>
      <c r="U136" s="150"/>
      <c r="V136" s="151">
        <f>SUM(V123:V135)</f>
        <v>30000</v>
      </c>
      <c r="W136" s="151">
        <f>SUM(W123:W135)</f>
        <v>0</v>
      </c>
      <c r="X136" s="151">
        <f>SUM(X123:X135)</f>
        <v>0</v>
      </c>
      <c r="Y136" s="152"/>
      <c r="Z136" s="152"/>
      <c r="AA136" s="152"/>
      <c r="AB136" s="152"/>
      <c r="AC136" s="153"/>
    </row>
    <row r="137" spans="1:29" x14ac:dyDescent="0.25">
      <c r="A137" s="271"/>
      <c r="B137" s="192"/>
      <c r="C137" s="161"/>
      <c r="D137" s="155"/>
      <c r="E137" s="155"/>
      <c r="F137" s="155"/>
      <c r="G137" s="154"/>
      <c r="H137" s="154"/>
      <c r="I137" s="162"/>
      <c r="J137" s="154"/>
      <c r="K137" s="154"/>
      <c r="L137" s="154"/>
      <c r="M137" s="155"/>
      <c r="N137" s="155"/>
      <c r="O137" s="155"/>
      <c r="P137" s="154"/>
      <c r="Q137" s="154"/>
      <c r="R137" s="154"/>
      <c r="S137" s="154"/>
      <c r="T137" s="154"/>
      <c r="U137" s="154"/>
      <c r="V137" s="155"/>
      <c r="W137" s="155"/>
      <c r="X137" s="155"/>
      <c r="Y137" s="154"/>
      <c r="Z137" s="154"/>
      <c r="AA137" s="154"/>
      <c r="AB137" s="156"/>
      <c r="AC137" s="156"/>
    </row>
    <row r="138" spans="1:29" ht="21" x14ac:dyDescent="0.25">
      <c r="B138" s="193"/>
      <c r="C138" s="163"/>
      <c r="D138" s="164"/>
      <c r="E138" s="159"/>
      <c r="F138" s="160"/>
      <c r="G138" s="159"/>
      <c r="H138" s="160"/>
      <c r="I138" s="160"/>
      <c r="J138" s="160"/>
      <c r="K138" s="165"/>
      <c r="L138" s="157" t="s">
        <v>42</v>
      </c>
      <c r="M138" s="158">
        <f>D151</f>
        <v>12000</v>
      </c>
      <c r="N138" s="158">
        <f>E151</f>
        <v>0</v>
      </c>
      <c r="O138" s="158">
        <f>F151</f>
        <v>0</v>
      </c>
      <c r="P138" s="159"/>
      <c r="Q138" s="160"/>
      <c r="R138" s="160"/>
      <c r="S138" s="160"/>
      <c r="T138" s="165"/>
      <c r="U138" s="157" t="s">
        <v>42</v>
      </c>
      <c r="V138" s="158">
        <f>M151</f>
        <v>24000</v>
      </c>
      <c r="W138" s="158">
        <f>N151</f>
        <v>0</v>
      </c>
      <c r="X138" s="158">
        <f>O151</f>
        <v>0</v>
      </c>
      <c r="Y138" s="159"/>
      <c r="Z138" s="160"/>
      <c r="AA138" s="160"/>
      <c r="AB138" s="274" t="s">
        <v>221</v>
      </c>
      <c r="AC138" s="275" t="s">
        <v>36</v>
      </c>
    </row>
    <row r="139" spans="1:29" x14ac:dyDescent="0.25">
      <c r="A139" s="169" t="s">
        <v>130</v>
      </c>
      <c r="B139" s="194">
        <v>0</v>
      </c>
      <c r="C139" s="134" t="s">
        <v>19</v>
      </c>
      <c r="D139" s="135">
        <v>1000</v>
      </c>
      <c r="E139" s="135">
        <v>0</v>
      </c>
      <c r="F139" s="135">
        <v>0</v>
      </c>
      <c r="G139" s="136" t="s">
        <v>38</v>
      </c>
      <c r="H139" s="136" t="s">
        <v>38</v>
      </c>
      <c r="I139" s="137" t="s">
        <v>38</v>
      </c>
      <c r="J139" s="136"/>
      <c r="K139" s="138"/>
      <c r="L139" s="134" t="s">
        <v>19</v>
      </c>
      <c r="M139" s="135">
        <v>1000</v>
      </c>
      <c r="N139" s="135">
        <v>0</v>
      </c>
      <c r="O139" s="135">
        <v>0</v>
      </c>
      <c r="P139" s="136" t="s">
        <v>38</v>
      </c>
      <c r="Q139" s="136" t="s">
        <v>38</v>
      </c>
      <c r="R139" s="137" t="s">
        <v>38</v>
      </c>
      <c r="S139" s="136"/>
      <c r="T139" s="138"/>
      <c r="U139" s="134" t="s">
        <v>19</v>
      </c>
      <c r="V139" s="135">
        <v>1000</v>
      </c>
      <c r="W139" s="135">
        <v>0</v>
      </c>
      <c r="X139" s="135">
        <v>0</v>
      </c>
      <c r="Y139" s="136" t="s">
        <v>38</v>
      </c>
      <c r="Z139" s="136" t="s">
        <v>38</v>
      </c>
      <c r="AA139" s="137" t="s">
        <v>38</v>
      </c>
      <c r="AB139" s="207">
        <f>V151+W151-X151</f>
        <v>30000</v>
      </c>
      <c r="AC139" s="212"/>
    </row>
    <row r="140" spans="1:29" ht="21" customHeight="1" x14ac:dyDescent="0.25">
      <c r="A140" s="170"/>
      <c r="B140" s="872"/>
      <c r="C140" s="134" t="s">
        <v>20</v>
      </c>
      <c r="D140" s="135">
        <v>1000</v>
      </c>
      <c r="E140" s="135">
        <v>0</v>
      </c>
      <c r="F140" s="135">
        <v>0</v>
      </c>
      <c r="G140" s="136" t="s">
        <v>38</v>
      </c>
      <c r="H140" s="136" t="s">
        <v>38</v>
      </c>
      <c r="I140" s="137" t="s">
        <v>38</v>
      </c>
      <c r="J140" s="136"/>
      <c r="K140" s="138"/>
      <c r="L140" s="134" t="s">
        <v>20</v>
      </c>
      <c r="M140" s="135">
        <v>1000</v>
      </c>
      <c r="N140" s="135">
        <v>0</v>
      </c>
      <c r="O140" s="135">
        <v>0</v>
      </c>
      <c r="P140" s="136" t="s">
        <v>38</v>
      </c>
      <c r="Q140" s="136" t="s">
        <v>38</v>
      </c>
      <c r="R140" s="137" t="s">
        <v>38</v>
      </c>
      <c r="S140" s="136"/>
      <c r="T140" s="138"/>
      <c r="U140" s="134" t="s">
        <v>20</v>
      </c>
      <c r="V140" s="135">
        <v>1000</v>
      </c>
      <c r="W140" s="135">
        <v>0</v>
      </c>
      <c r="X140" s="135">
        <v>0</v>
      </c>
      <c r="Y140" s="136" t="s">
        <v>38</v>
      </c>
      <c r="Z140" s="136" t="s">
        <v>38</v>
      </c>
      <c r="AA140" s="137" t="s">
        <v>38</v>
      </c>
      <c r="AB140" s="213"/>
      <c r="AC140" s="214"/>
    </row>
    <row r="141" spans="1:29" x14ac:dyDescent="0.25">
      <c r="A141" s="170"/>
      <c r="B141" s="872"/>
      <c r="C141" s="134" t="s">
        <v>21</v>
      </c>
      <c r="D141" s="135">
        <v>1000</v>
      </c>
      <c r="E141" s="135">
        <v>0</v>
      </c>
      <c r="F141" s="135">
        <v>0</v>
      </c>
      <c r="G141" s="136" t="s">
        <v>38</v>
      </c>
      <c r="H141" s="136" t="s">
        <v>38</v>
      </c>
      <c r="I141" s="137" t="s">
        <v>38</v>
      </c>
      <c r="J141" s="136"/>
      <c r="K141" s="138"/>
      <c r="L141" s="134" t="s">
        <v>21</v>
      </c>
      <c r="M141" s="135">
        <v>1000</v>
      </c>
      <c r="N141" s="135">
        <v>0</v>
      </c>
      <c r="O141" s="135">
        <v>0</v>
      </c>
      <c r="P141" s="136" t="s">
        <v>38</v>
      </c>
      <c r="Q141" s="136" t="s">
        <v>38</v>
      </c>
      <c r="R141" s="137" t="s">
        <v>38</v>
      </c>
      <c r="S141" s="136"/>
      <c r="T141" s="138"/>
      <c r="U141" s="134" t="s">
        <v>21</v>
      </c>
      <c r="V141" s="135">
        <v>1000</v>
      </c>
      <c r="W141" s="135">
        <v>0</v>
      </c>
      <c r="X141" s="135">
        <v>0</v>
      </c>
      <c r="Y141" s="136" t="s">
        <v>38</v>
      </c>
      <c r="Z141" s="136" t="s">
        <v>38</v>
      </c>
      <c r="AA141" s="137" t="s">
        <v>38</v>
      </c>
      <c r="AB141" s="213"/>
      <c r="AC141" s="214"/>
    </row>
    <row r="142" spans="1:29" x14ac:dyDescent="0.25">
      <c r="A142" s="170"/>
      <c r="B142" s="872"/>
      <c r="C142" s="134" t="s">
        <v>22</v>
      </c>
      <c r="D142" s="135">
        <v>1000</v>
      </c>
      <c r="E142" s="135">
        <v>0</v>
      </c>
      <c r="F142" s="135">
        <v>0</v>
      </c>
      <c r="G142" s="136" t="s">
        <v>38</v>
      </c>
      <c r="H142" s="136" t="s">
        <v>38</v>
      </c>
      <c r="I142" s="137" t="s">
        <v>38</v>
      </c>
      <c r="J142" s="136"/>
      <c r="K142" s="138"/>
      <c r="L142" s="134" t="s">
        <v>22</v>
      </c>
      <c r="M142" s="135">
        <v>1000</v>
      </c>
      <c r="N142" s="135">
        <v>0</v>
      </c>
      <c r="O142" s="135">
        <v>0</v>
      </c>
      <c r="P142" s="136" t="s">
        <v>38</v>
      </c>
      <c r="Q142" s="136" t="s">
        <v>38</v>
      </c>
      <c r="R142" s="137" t="s">
        <v>38</v>
      </c>
      <c r="S142" s="136"/>
      <c r="T142" s="138"/>
      <c r="U142" s="134" t="s">
        <v>22</v>
      </c>
      <c r="V142" s="135">
        <v>1000</v>
      </c>
      <c r="W142" s="135">
        <v>0</v>
      </c>
      <c r="X142" s="135">
        <v>0</v>
      </c>
      <c r="Y142" s="136" t="s">
        <v>38</v>
      </c>
      <c r="Z142" s="136" t="s">
        <v>38</v>
      </c>
      <c r="AA142" s="137" t="s">
        <v>38</v>
      </c>
      <c r="AB142" s="213"/>
      <c r="AC142" s="214"/>
    </row>
    <row r="143" spans="1:29" x14ac:dyDescent="0.25">
      <c r="A143" s="170"/>
      <c r="B143" s="872"/>
      <c r="C143" s="134" t="s">
        <v>23</v>
      </c>
      <c r="D143" s="135">
        <v>1000</v>
      </c>
      <c r="E143" s="135">
        <v>0</v>
      </c>
      <c r="F143" s="135">
        <v>0</v>
      </c>
      <c r="G143" s="136" t="s">
        <v>38</v>
      </c>
      <c r="H143" s="136" t="s">
        <v>38</v>
      </c>
      <c r="I143" s="137" t="s">
        <v>38</v>
      </c>
      <c r="J143" s="136"/>
      <c r="K143" s="138"/>
      <c r="L143" s="134" t="s">
        <v>23</v>
      </c>
      <c r="M143" s="135">
        <v>1000</v>
      </c>
      <c r="N143" s="135">
        <v>0</v>
      </c>
      <c r="O143" s="135">
        <v>0</v>
      </c>
      <c r="P143" s="136" t="s">
        <v>38</v>
      </c>
      <c r="Q143" s="136" t="s">
        <v>38</v>
      </c>
      <c r="R143" s="137" t="s">
        <v>38</v>
      </c>
      <c r="S143" s="136"/>
      <c r="T143" s="138"/>
      <c r="U143" s="134" t="s">
        <v>23</v>
      </c>
      <c r="V143" s="135">
        <v>1000</v>
      </c>
      <c r="W143" s="135">
        <v>0</v>
      </c>
      <c r="X143" s="135">
        <v>0</v>
      </c>
      <c r="Y143" s="136" t="s">
        <v>38</v>
      </c>
      <c r="Z143" s="136" t="s">
        <v>38</v>
      </c>
      <c r="AA143" s="137" t="s">
        <v>38</v>
      </c>
      <c r="AB143" s="213"/>
      <c r="AC143" s="214"/>
    </row>
    <row r="144" spans="1:29" x14ac:dyDescent="0.25">
      <c r="A144" s="170"/>
      <c r="B144" s="872"/>
      <c r="C144" s="190" t="s">
        <v>24</v>
      </c>
      <c r="D144" s="135">
        <v>1000</v>
      </c>
      <c r="E144" s="135">
        <v>0</v>
      </c>
      <c r="F144" s="135">
        <v>0</v>
      </c>
      <c r="G144" s="136" t="s">
        <v>38</v>
      </c>
      <c r="H144" s="136" t="s">
        <v>38</v>
      </c>
      <c r="I144" s="137" t="s">
        <v>38</v>
      </c>
      <c r="J144" s="136"/>
      <c r="K144" s="138"/>
      <c r="L144" s="134" t="s">
        <v>24</v>
      </c>
      <c r="M144" s="135">
        <v>1000</v>
      </c>
      <c r="N144" s="135">
        <v>0</v>
      </c>
      <c r="O144" s="135">
        <v>0</v>
      </c>
      <c r="P144" s="136" t="s">
        <v>38</v>
      </c>
      <c r="Q144" s="136" t="s">
        <v>38</v>
      </c>
      <c r="R144" s="137" t="s">
        <v>38</v>
      </c>
      <c r="S144" s="136"/>
      <c r="T144" s="138"/>
      <c r="U144" s="190" t="s">
        <v>24</v>
      </c>
      <c r="V144" s="135">
        <v>1000</v>
      </c>
      <c r="W144" s="135">
        <v>0</v>
      </c>
      <c r="X144" s="135">
        <v>0</v>
      </c>
      <c r="Y144" s="136" t="s">
        <v>38</v>
      </c>
      <c r="Z144" s="136" t="s">
        <v>38</v>
      </c>
      <c r="AA144" s="137" t="s">
        <v>38</v>
      </c>
      <c r="AB144" s="213"/>
      <c r="AC144" s="214"/>
    </row>
    <row r="145" spans="1:29" x14ac:dyDescent="0.25">
      <c r="A145" s="170"/>
      <c r="B145" s="872"/>
      <c r="C145" s="134" t="s">
        <v>25</v>
      </c>
      <c r="D145" s="135">
        <v>1000</v>
      </c>
      <c r="E145" s="135">
        <v>0</v>
      </c>
      <c r="F145" s="135">
        <v>0</v>
      </c>
      <c r="G145" s="136" t="s">
        <v>38</v>
      </c>
      <c r="H145" s="136" t="s">
        <v>38</v>
      </c>
      <c r="I145" s="137" t="s">
        <v>38</v>
      </c>
      <c r="J145" s="136"/>
      <c r="K145" s="138"/>
      <c r="L145" s="134" t="s">
        <v>25</v>
      </c>
      <c r="M145" s="135">
        <v>1000</v>
      </c>
      <c r="N145" s="135">
        <v>0</v>
      </c>
      <c r="O145" s="135">
        <v>0</v>
      </c>
      <c r="P145" s="136" t="s">
        <v>38</v>
      </c>
      <c r="Q145" s="136" t="s">
        <v>38</v>
      </c>
      <c r="R145" s="137" t="s">
        <v>38</v>
      </c>
      <c r="S145" s="136"/>
      <c r="T145" s="138"/>
      <c r="U145" s="134" t="s">
        <v>25</v>
      </c>
      <c r="V145" s="135">
        <v>0</v>
      </c>
      <c r="W145" s="135">
        <v>0</v>
      </c>
      <c r="X145" s="135">
        <v>0</v>
      </c>
      <c r="Y145" s="136" t="s">
        <v>38</v>
      </c>
      <c r="Z145" s="136" t="s">
        <v>38</v>
      </c>
      <c r="AA145" s="137" t="s">
        <v>38</v>
      </c>
      <c r="AB145" s="213"/>
      <c r="AC145" s="214"/>
    </row>
    <row r="146" spans="1:29" x14ac:dyDescent="0.25">
      <c r="A146" s="170"/>
      <c r="B146" s="872"/>
      <c r="C146" s="134" t="s">
        <v>26</v>
      </c>
      <c r="D146" s="135">
        <v>1000</v>
      </c>
      <c r="E146" s="135">
        <v>0</v>
      </c>
      <c r="F146" s="135">
        <v>0</v>
      </c>
      <c r="G146" s="136" t="s">
        <v>38</v>
      </c>
      <c r="H146" s="136" t="s">
        <v>38</v>
      </c>
      <c r="I146" s="137" t="s">
        <v>38</v>
      </c>
      <c r="J146" s="136"/>
      <c r="K146" s="138"/>
      <c r="L146" s="134" t="s">
        <v>26</v>
      </c>
      <c r="M146" s="135">
        <v>1000</v>
      </c>
      <c r="N146" s="135">
        <v>0</v>
      </c>
      <c r="O146" s="135">
        <v>0</v>
      </c>
      <c r="P146" s="136" t="s">
        <v>38</v>
      </c>
      <c r="Q146" s="136" t="s">
        <v>38</v>
      </c>
      <c r="R146" s="137" t="s">
        <v>38</v>
      </c>
      <c r="S146" s="136"/>
      <c r="T146" s="138"/>
      <c r="U146" s="134" t="s">
        <v>26</v>
      </c>
      <c r="V146" s="135">
        <v>0</v>
      </c>
      <c r="W146" s="135">
        <v>0</v>
      </c>
      <c r="X146" s="135">
        <v>0</v>
      </c>
      <c r="Y146" s="136" t="s">
        <v>38</v>
      </c>
      <c r="Z146" s="136" t="s">
        <v>38</v>
      </c>
      <c r="AA146" s="137" t="s">
        <v>38</v>
      </c>
      <c r="AB146" s="213"/>
      <c r="AC146" s="214"/>
    </row>
    <row r="147" spans="1:29" x14ac:dyDescent="0.25">
      <c r="A147" s="170"/>
      <c r="B147" s="872"/>
      <c r="C147" s="134" t="s">
        <v>27</v>
      </c>
      <c r="D147" s="135">
        <v>1000</v>
      </c>
      <c r="E147" s="135">
        <v>0</v>
      </c>
      <c r="F147" s="135">
        <v>0</v>
      </c>
      <c r="G147" s="136" t="s">
        <v>38</v>
      </c>
      <c r="H147" s="136" t="s">
        <v>38</v>
      </c>
      <c r="I147" s="137" t="s">
        <v>38</v>
      </c>
      <c r="J147" s="136"/>
      <c r="K147" s="138"/>
      <c r="L147" s="134" t="s">
        <v>27</v>
      </c>
      <c r="M147" s="135">
        <v>1000</v>
      </c>
      <c r="N147" s="135">
        <v>0</v>
      </c>
      <c r="O147" s="135">
        <v>0</v>
      </c>
      <c r="P147" s="136" t="s">
        <v>38</v>
      </c>
      <c r="Q147" s="136" t="s">
        <v>38</v>
      </c>
      <c r="R147" s="137" t="s">
        <v>38</v>
      </c>
      <c r="S147" s="136"/>
      <c r="T147" s="138"/>
      <c r="U147" s="134" t="s">
        <v>27</v>
      </c>
      <c r="V147" s="135">
        <v>0</v>
      </c>
      <c r="W147" s="135">
        <v>0</v>
      </c>
      <c r="X147" s="135">
        <v>0</v>
      </c>
      <c r="Y147" s="136" t="s">
        <v>38</v>
      </c>
      <c r="Z147" s="136" t="s">
        <v>38</v>
      </c>
      <c r="AA147" s="137" t="s">
        <v>38</v>
      </c>
      <c r="AB147" s="213"/>
      <c r="AC147" s="214"/>
    </row>
    <row r="148" spans="1:29" x14ac:dyDescent="0.25">
      <c r="A148" s="170"/>
      <c r="B148" s="872"/>
      <c r="C148" s="134" t="s">
        <v>28</v>
      </c>
      <c r="D148" s="135">
        <v>1000</v>
      </c>
      <c r="E148" s="135">
        <v>0</v>
      </c>
      <c r="F148" s="135">
        <v>0</v>
      </c>
      <c r="G148" s="136" t="s">
        <v>38</v>
      </c>
      <c r="H148" s="136" t="s">
        <v>38</v>
      </c>
      <c r="I148" s="137" t="s">
        <v>38</v>
      </c>
      <c r="J148" s="136"/>
      <c r="K148" s="138"/>
      <c r="L148" s="134" t="s">
        <v>28</v>
      </c>
      <c r="M148" s="135">
        <v>1000</v>
      </c>
      <c r="N148" s="135">
        <v>0</v>
      </c>
      <c r="O148" s="135">
        <v>0</v>
      </c>
      <c r="P148" s="136" t="s">
        <v>38</v>
      </c>
      <c r="Q148" s="136" t="s">
        <v>38</v>
      </c>
      <c r="R148" s="137" t="s">
        <v>38</v>
      </c>
      <c r="S148" s="136"/>
      <c r="T148" s="138"/>
      <c r="U148" s="134" t="s">
        <v>28</v>
      </c>
      <c r="V148" s="135">
        <v>0</v>
      </c>
      <c r="W148" s="135">
        <v>0</v>
      </c>
      <c r="X148" s="135">
        <v>0</v>
      </c>
      <c r="Y148" s="136" t="s">
        <v>38</v>
      </c>
      <c r="Z148" s="136" t="s">
        <v>38</v>
      </c>
      <c r="AA148" s="137" t="s">
        <v>38</v>
      </c>
      <c r="AB148" s="213"/>
      <c r="AC148" s="214"/>
    </row>
    <row r="149" spans="1:29" x14ac:dyDescent="0.25">
      <c r="A149" s="170"/>
      <c r="B149" s="872"/>
      <c r="C149" s="134" t="s">
        <v>29</v>
      </c>
      <c r="D149" s="135">
        <v>1000</v>
      </c>
      <c r="E149" s="135">
        <v>0</v>
      </c>
      <c r="F149" s="135">
        <v>0</v>
      </c>
      <c r="G149" s="136" t="s">
        <v>38</v>
      </c>
      <c r="H149" s="136" t="s">
        <v>38</v>
      </c>
      <c r="I149" s="137" t="s">
        <v>38</v>
      </c>
      <c r="J149" s="136"/>
      <c r="K149" s="138"/>
      <c r="L149" s="134" t="s">
        <v>29</v>
      </c>
      <c r="M149" s="135">
        <v>1000</v>
      </c>
      <c r="N149" s="135">
        <v>0</v>
      </c>
      <c r="O149" s="135">
        <v>0</v>
      </c>
      <c r="P149" s="136" t="s">
        <v>38</v>
      </c>
      <c r="Q149" s="136" t="s">
        <v>38</v>
      </c>
      <c r="R149" s="137" t="s">
        <v>38</v>
      </c>
      <c r="S149" s="136"/>
      <c r="T149" s="138"/>
      <c r="U149" s="134" t="s">
        <v>29</v>
      </c>
      <c r="V149" s="135">
        <v>0</v>
      </c>
      <c r="W149" s="135">
        <v>0</v>
      </c>
      <c r="X149" s="135">
        <v>0</v>
      </c>
      <c r="Y149" s="136" t="s">
        <v>38</v>
      </c>
      <c r="Z149" s="136" t="s">
        <v>38</v>
      </c>
      <c r="AA149" s="137" t="s">
        <v>38</v>
      </c>
      <c r="AB149" s="213"/>
      <c r="AC149" s="214"/>
    </row>
    <row r="150" spans="1:29" x14ac:dyDescent="0.25">
      <c r="A150" s="170"/>
      <c r="B150" s="872"/>
      <c r="C150" s="191" t="s">
        <v>30</v>
      </c>
      <c r="D150" s="149">
        <v>1000</v>
      </c>
      <c r="E150" s="135">
        <v>0</v>
      </c>
      <c r="F150" s="135">
        <v>0</v>
      </c>
      <c r="G150" s="136" t="s">
        <v>38</v>
      </c>
      <c r="H150" s="136" t="s">
        <v>38</v>
      </c>
      <c r="I150" s="137" t="s">
        <v>38</v>
      </c>
      <c r="J150" s="136"/>
      <c r="K150" s="138"/>
      <c r="L150" s="148" t="s">
        <v>30</v>
      </c>
      <c r="M150" s="149">
        <v>1000</v>
      </c>
      <c r="N150" s="135">
        <v>0</v>
      </c>
      <c r="O150" s="135">
        <v>0</v>
      </c>
      <c r="P150" s="136" t="s">
        <v>38</v>
      </c>
      <c r="Q150" s="136" t="s">
        <v>38</v>
      </c>
      <c r="R150" s="137" t="s">
        <v>38</v>
      </c>
      <c r="S150" s="136"/>
      <c r="T150" s="138"/>
      <c r="U150" s="191" t="s">
        <v>30</v>
      </c>
      <c r="V150" s="149">
        <v>0</v>
      </c>
      <c r="W150" s="135">
        <v>0</v>
      </c>
      <c r="X150" s="135">
        <v>0</v>
      </c>
      <c r="Y150" s="136" t="s">
        <v>38</v>
      </c>
      <c r="Z150" s="136" t="s">
        <v>38</v>
      </c>
      <c r="AA150" s="137" t="s">
        <v>38</v>
      </c>
      <c r="AB150" s="215"/>
      <c r="AC150" s="216"/>
    </row>
    <row r="151" spans="1:29" ht="21" x14ac:dyDescent="0.25">
      <c r="A151" s="171"/>
      <c r="B151" s="873"/>
      <c r="C151" s="150"/>
      <c r="D151" s="151">
        <f>SUM(D139:D150)</f>
        <v>12000</v>
      </c>
      <c r="E151" s="151">
        <f>SUM(E139:E150)</f>
        <v>0</v>
      </c>
      <c r="F151" s="151">
        <f>SUM(F139:F150)</f>
        <v>0</v>
      </c>
      <c r="G151" s="152"/>
      <c r="H151" s="152"/>
      <c r="I151" s="197"/>
      <c r="J151" s="152"/>
      <c r="K151" s="153"/>
      <c r="L151" s="150"/>
      <c r="M151" s="151">
        <f>SUM(M138:M150)</f>
        <v>24000</v>
      </c>
      <c r="N151" s="151">
        <f>SUM(N138:N150)</f>
        <v>0</v>
      </c>
      <c r="O151" s="151">
        <f>SUM(O138:O150)</f>
        <v>0</v>
      </c>
      <c r="P151" s="152"/>
      <c r="Q151" s="152"/>
      <c r="R151" s="152"/>
      <c r="S151" s="152"/>
      <c r="T151" s="153"/>
      <c r="U151" s="150"/>
      <c r="V151" s="151">
        <f>SUM(V138:V150)</f>
        <v>30000</v>
      </c>
      <c r="W151" s="151">
        <f>SUM(W138:W150)</f>
        <v>0</v>
      </c>
      <c r="X151" s="151">
        <f>SUM(X138:X150)</f>
        <v>0</v>
      </c>
      <c r="Y151" s="152"/>
      <c r="Z151" s="152"/>
      <c r="AA151" s="152"/>
      <c r="AB151" s="152"/>
      <c r="AC151" s="153"/>
    </row>
    <row r="152" spans="1:29" x14ac:dyDescent="0.25">
      <c r="A152" s="271"/>
      <c r="B152" s="192"/>
      <c r="C152" s="161"/>
      <c r="D152" s="155"/>
      <c r="E152" s="155"/>
      <c r="F152" s="155"/>
      <c r="G152" s="154"/>
      <c r="H152" s="154"/>
      <c r="I152" s="162"/>
      <c r="J152" s="154"/>
      <c r="K152" s="154"/>
      <c r="L152" s="154"/>
      <c r="M152" s="155"/>
      <c r="N152" s="155"/>
      <c r="O152" s="155"/>
      <c r="P152" s="154"/>
      <c r="Q152" s="154"/>
      <c r="R152" s="154"/>
      <c r="S152" s="154"/>
      <c r="T152" s="154"/>
      <c r="U152" s="154"/>
      <c r="V152" s="155"/>
      <c r="W152" s="155"/>
      <c r="X152" s="155"/>
      <c r="Y152" s="154"/>
      <c r="Z152" s="154"/>
      <c r="AA152" s="154"/>
      <c r="AB152" s="156"/>
      <c r="AC152" s="156"/>
    </row>
    <row r="153" spans="1:29" ht="21" x14ac:dyDescent="0.25">
      <c r="B153" s="193"/>
      <c r="C153" s="163"/>
      <c r="D153" s="164"/>
      <c r="E153" s="159"/>
      <c r="F153" s="160"/>
      <c r="G153" s="159"/>
      <c r="H153" s="160"/>
      <c r="I153" s="160"/>
      <c r="J153" s="160"/>
      <c r="K153" s="165"/>
      <c r="L153" s="157" t="s">
        <v>42</v>
      </c>
      <c r="M153" s="158">
        <f>D166</f>
        <v>12000</v>
      </c>
      <c r="N153" s="158">
        <f>E166</f>
        <v>0</v>
      </c>
      <c r="O153" s="158">
        <f>F166</f>
        <v>0</v>
      </c>
      <c r="P153" s="159"/>
      <c r="Q153" s="160"/>
      <c r="R153" s="160"/>
      <c r="S153" s="160"/>
      <c r="T153" s="165"/>
      <c r="U153" s="157" t="s">
        <v>42</v>
      </c>
      <c r="V153" s="158">
        <f>M166</f>
        <v>24000</v>
      </c>
      <c r="W153" s="158">
        <f>N166</f>
        <v>0</v>
      </c>
      <c r="X153" s="158">
        <f>O166</f>
        <v>0</v>
      </c>
      <c r="Y153" s="159"/>
      <c r="Z153" s="160"/>
      <c r="AA153" s="160"/>
      <c r="AB153" s="274" t="s">
        <v>221</v>
      </c>
      <c r="AC153" s="275" t="s">
        <v>36</v>
      </c>
    </row>
    <row r="154" spans="1:29" x14ac:dyDescent="0.25">
      <c r="A154" s="169" t="s">
        <v>130</v>
      </c>
      <c r="B154" s="194">
        <v>0</v>
      </c>
      <c r="C154" s="134" t="s">
        <v>19</v>
      </c>
      <c r="D154" s="135">
        <v>1000</v>
      </c>
      <c r="E154" s="135">
        <v>0</v>
      </c>
      <c r="F154" s="135">
        <v>0</v>
      </c>
      <c r="G154" s="136" t="s">
        <v>38</v>
      </c>
      <c r="H154" s="136" t="s">
        <v>38</v>
      </c>
      <c r="I154" s="137" t="s">
        <v>38</v>
      </c>
      <c r="J154" s="136"/>
      <c r="K154" s="138"/>
      <c r="L154" s="134" t="s">
        <v>19</v>
      </c>
      <c r="M154" s="135">
        <v>1000</v>
      </c>
      <c r="N154" s="135">
        <v>0</v>
      </c>
      <c r="O154" s="135">
        <v>0</v>
      </c>
      <c r="P154" s="136" t="s">
        <v>38</v>
      </c>
      <c r="Q154" s="136" t="s">
        <v>38</v>
      </c>
      <c r="R154" s="137" t="s">
        <v>38</v>
      </c>
      <c r="S154" s="136"/>
      <c r="T154" s="138"/>
      <c r="U154" s="134" t="s">
        <v>19</v>
      </c>
      <c r="V154" s="135">
        <v>1000</v>
      </c>
      <c r="W154" s="135">
        <v>0</v>
      </c>
      <c r="X154" s="135">
        <v>0</v>
      </c>
      <c r="Y154" s="136" t="s">
        <v>38</v>
      </c>
      <c r="Z154" s="136" t="s">
        <v>38</v>
      </c>
      <c r="AA154" s="137" t="s">
        <v>38</v>
      </c>
      <c r="AB154" s="207">
        <f>V166+W166-X166</f>
        <v>30000</v>
      </c>
      <c r="AC154" s="212"/>
    </row>
    <row r="155" spans="1:29" ht="21" customHeight="1" x14ac:dyDescent="0.25">
      <c r="A155" s="170"/>
      <c r="B155" s="872"/>
      <c r="C155" s="134" t="s">
        <v>20</v>
      </c>
      <c r="D155" s="135">
        <v>1000</v>
      </c>
      <c r="E155" s="135">
        <v>0</v>
      </c>
      <c r="F155" s="135">
        <v>0</v>
      </c>
      <c r="G155" s="136" t="s">
        <v>38</v>
      </c>
      <c r="H155" s="136" t="s">
        <v>38</v>
      </c>
      <c r="I155" s="137" t="s">
        <v>38</v>
      </c>
      <c r="J155" s="136"/>
      <c r="K155" s="138"/>
      <c r="L155" s="134" t="s">
        <v>20</v>
      </c>
      <c r="M155" s="135">
        <v>1000</v>
      </c>
      <c r="N155" s="135">
        <v>0</v>
      </c>
      <c r="O155" s="135">
        <v>0</v>
      </c>
      <c r="P155" s="136" t="s">
        <v>38</v>
      </c>
      <c r="Q155" s="136" t="s">
        <v>38</v>
      </c>
      <c r="R155" s="137" t="s">
        <v>38</v>
      </c>
      <c r="S155" s="136"/>
      <c r="T155" s="138"/>
      <c r="U155" s="134" t="s">
        <v>20</v>
      </c>
      <c r="V155" s="135">
        <v>1000</v>
      </c>
      <c r="W155" s="135">
        <v>0</v>
      </c>
      <c r="X155" s="135">
        <v>0</v>
      </c>
      <c r="Y155" s="136" t="s">
        <v>38</v>
      </c>
      <c r="Z155" s="136" t="s">
        <v>38</v>
      </c>
      <c r="AA155" s="137" t="s">
        <v>38</v>
      </c>
      <c r="AB155" s="213"/>
      <c r="AC155" s="214"/>
    </row>
    <row r="156" spans="1:29" x14ac:dyDescent="0.25">
      <c r="A156" s="170"/>
      <c r="B156" s="872"/>
      <c r="C156" s="134" t="s">
        <v>21</v>
      </c>
      <c r="D156" s="135">
        <v>1000</v>
      </c>
      <c r="E156" s="135">
        <v>0</v>
      </c>
      <c r="F156" s="135">
        <v>0</v>
      </c>
      <c r="G156" s="136" t="s">
        <v>38</v>
      </c>
      <c r="H156" s="136" t="s">
        <v>38</v>
      </c>
      <c r="I156" s="137" t="s">
        <v>38</v>
      </c>
      <c r="J156" s="136"/>
      <c r="K156" s="138"/>
      <c r="L156" s="134" t="s">
        <v>21</v>
      </c>
      <c r="M156" s="135">
        <v>1000</v>
      </c>
      <c r="N156" s="135">
        <v>0</v>
      </c>
      <c r="O156" s="135">
        <v>0</v>
      </c>
      <c r="P156" s="136" t="s">
        <v>38</v>
      </c>
      <c r="Q156" s="136" t="s">
        <v>38</v>
      </c>
      <c r="R156" s="137" t="s">
        <v>38</v>
      </c>
      <c r="S156" s="136"/>
      <c r="T156" s="138"/>
      <c r="U156" s="134" t="s">
        <v>21</v>
      </c>
      <c r="V156" s="135">
        <v>1000</v>
      </c>
      <c r="W156" s="135">
        <v>0</v>
      </c>
      <c r="X156" s="135">
        <v>0</v>
      </c>
      <c r="Y156" s="136" t="s">
        <v>38</v>
      </c>
      <c r="Z156" s="136" t="s">
        <v>38</v>
      </c>
      <c r="AA156" s="137" t="s">
        <v>38</v>
      </c>
      <c r="AB156" s="213"/>
      <c r="AC156" s="214"/>
    </row>
    <row r="157" spans="1:29" x14ac:dyDescent="0.25">
      <c r="A157" s="170"/>
      <c r="B157" s="872"/>
      <c r="C157" s="134" t="s">
        <v>22</v>
      </c>
      <c r="D157" s="135">
        <v>1000</v>
      </c>
      <c r="E157" s="135">
        <v>0</v>
      </c>
      <c r="F157" s="135">
        <v>0</v>
      </c>
      <c r="G157" s="136" t="s">
        <v>38</v>
      </c>
      <c r="H157" s="136" t="s">
        <v>38</v>
      </c>
      <c r="I157" s="137" t="s">
        <v>38</v>
      </c>
      <c r="J157" s="136"/>
      <c r="K157" s="138"/>
      <c r="L157" s="134" t="s">
        <v>22</v>
      </c>
      <c r="M157" s="135">
        <v>1000</v>
      </c>
      <c r="N157" s="135">
        <v>0</v>
      </c>
      <c r="O157" s="135">
        <v>0</v>
      </c>
      <c r="P157" s="136" t="s">
        <v>38</v>
      </c>
      <c r="Q157" s="136" t="s">
        <v>38</v>
      </c>
      <c r="R157" s="137" t="s">
        <v>38</v>
      </c>
      <c r="S157" s="136"/>
      <c r="T157" s="138"/>
      <c r="U157" s="134" t="s">
        <v>22</v>
      </c>
      <c r="V157" s="135">
        <v>1000</v>
      </c>
      <c r="W157" s="135">
        <v>0</v>
      </c>
      <c r="X157" s="135">
        <v>0</v>
      </c>
      <c r="Y157" s="136" t="s">
        <v>38</v>
      </c>
      <c r="Z157" s="136" t="s">
        <v>38</v>
      </c>
      <c r="AA157" s="137" t="s">
        <v>38</v>
      </c>
      <c r="AB157" s="213"/>
      <c r="AC157" s="214"/>
    </row>
    <row r="158" spans="1:29" x14ac:dyDescent="0.25">
      <c r="A158" s="170"/>
      <c r="B158" s="872"/>
      <c r="C158" s="134" t="s">
        <v>23</v>
      </c>
      <c r="D158" s="135">
        <v>1000</v>
      </c>
      <c r="E158" s="135">
        <v>0</v>
      </c>
      <c r="F158" s="135">
        <v>0</v>
      </c>
      <c r="G158" s="136" t="s">
        <v>38</v>
      </c>
      <c r="H158" s="136" t="s">
        <v>38</v>
      </c>
      <c r="I158" s="137" t="s">
        <v>38</v>
      </c>
      <c r="J158" s="136"/>
      <c r="K158" s="138"/>
      <c r="L158" s="134" t="s">
        <v>23</v>
      </c>
      <c r="M158" s="135">
        <v>1000</v>
      </c>
      <c r="N158" s="135">
        <v>0</v>
      </c>
      <c r="O158" s="135">
        <v>0</v>
      </c>
      <c r="P158" s="136" t="s">
        <v>38</v>
      </c>
      <c r="Q158" s="136" t="s">
        <v>38</v>
      </c>
      <c r="R158" s="137" t="s">
        <v>38</v>
      </c>
      <c r="S158" s="136"/>
      <c r="T158" s="138"/>
      <c r="U158" s="134" t="s">
        <v>23</v>
      </c>
      <c r="V158" s="135">
        <v>1000</v>
      </c>
      <c r="W158" s="135">
        <v>0</v>
      </c>
      <c r="X158" s="135">
        <v>0</v>
      </c>
      <c r="Y158" s="136" t="s">
        <v>38</v>
      </c>
      <c r="Z158" s="136" t="s">
        <v>38</v>
      </c>
      <c r="AA158" s="137" t="s">
        <v>38</v>
      </c>
      <c r="AB158" s="213"/>
      <c r="AC158" s="214"/>
    </row>
    <row r="159" spans="1:29" x14ac:dyDescent="0.25">
      <c r="A159" s="170"/>
      <c r="B159" s="872"/>
      <c r="C159" s="190" t="s">
        <v>24</v>
      </c>
      <c r="D159" s="135">
        <v>1000</v>
      </c>
      <c r="E159" s="135">
        <v>0</v>
      </c>
      <c r="F159" s="135">
        <v>0</v>
      </c>
      <c r="G159" s="136" t="s">
        <v>38</v>
      </c>
      <c r="H159" s="136" t="s">
        <v>38</v>
      </c>
      <c r="I159" s="137" t="s">
        <v>38</v>
      </c>
      <c r="J159" s="136"/>
      <c r="K159" s="138"/>
      <c r="L159" s="134" t="s">
        <v>24</v>
      </c>
      <c r="M159" s="135">
        <v>1000</v>
      </c>
      <c r="N159" s="135">
        <v>0</v>
      </c>
      <c r="O159" s="135">
        <v>0</v>
      </c>
      <c r="P159" s="136" t="s">
        <v>38</v>
      </c>
      <c r="Q159" s="136" t="s">
        <v>38</v>
      </c>
      <c r="R159" s="137" t="s">
        <v>38</v>
      </c>
      <c r="S159" s="136"/>
      <c r="T159" s="138"/>
      <c r="U159" s="190" t="s">
        <v>24</v>
      </c>
      <c r="V159" s="135">
        <v>1000</v>
      </c>
      <c r="W159" s="135">
        <v>0</v>
      </c>
      <c r="X159" s="135">
        <v>0</v>
      </c>
      <c r="Y159" s="136" t="s">
        <v>38</v>
      </c>
      <c r="Z159" s="136" t="s">
        <v>38</v>
      </c>
      <c r="AA159" s="137" t="s">
        <v>38</v>
      </c>
      <c r="AB159" s="213"/>
      <c r="AC159" s="214"/>
    </row>
    <row r="160" spans="1:29" x14ac:dyDescent="0.25">
      <c r="A160" s="170"/>
      <c r="B160" s="872"/>
      <c r="C160" s="134" t="s">
        <v>25</v>
      </c>
      <c r="D160" s="135">
        <v>1000</v>
      </c>
      <c r="E160" s="135">
        <v>0</v>
      </c>
      <c r="F160" s="135">
        <v>0</v>
      </c>
      <c r="G160" s="136" t="s">
        <v>38</v>
      </c>
      <c r="H160" s="136" t="s">
        <v>38</v>
      </c>
      <c r="I160" s="137" t="s">
        <v>38</v>
      </c>
      <c r="J160" s="136"/>
      <c r="K160" s="138"/>
      <c r="L160" s="134" t="s">
        <v>25</v>
      </c>
      <c r="M160" s="135">
        <v>1000</v>
      </c>
      <c r="N160" s="135">
        <v>0</v>
      </c>
      <c r="O160" s="135">
        <v>0</v>
      </c>
      <c r="P160" s="136" t="s">
        <v>38</v>
      </c>
      <c r="Q160" s="136" t="s">
        <v>38</v>
      </c>
      <c r="R160" s="137" t="s">
        <v>38</v>
      </c>
      <c r="S160" s="136"/>
      <c r="T160" s="138"/>
      <c r="U160" s="134" t="s">
        <v>25</v>
      </c>
      <c r="V160" s="135">
        <v>0</v>
      </c>
      <c r="W160" s="135">
        <v>0</v>
      </c>
      <c r="X160" s="135">
        <v>0</v>
      </c>
      <c r="Y160" s="136" t="s">
        <v>38</v>
      </c>
      <c r="Z160" s="136" t="s">
        <v>38</v>
      </c>
      <c r="AA160" s="137" t="s">
        <v>38</v>
      </c>
      <c r="AB160" s="213"/>
      <c r="AC160" s="214"/>
    </row>
    <row r="161" spans="1:29" x14ac:dyDescent="0.25">
      <c r="A161" s="170"/>
      <c r="B161" s="872"/>
      <c r="C161" s="134" t="s">
        <v>26</v>
      </c>
      <c r="D161" s="135">
        <v>1000</v>
      </c>
      <c r="E161" s="135">
        <v>0</v>
      </c>
      <c r="F161" s="135">
        <v>0</v>
      </c>
      <c r="G161" s="136" t="s">
        <v>38</v>
      </c>
      <c r="H161" s="136" t="s">
        <v>38</v>
      </c>
      <c r="I161" s="137" t="s">
        <v>38</v>
      </c>
      <c r="J161" s="136"/>
      <c r="K161" s="138"/>
      <c r="L161" s="134" t="s">
        <v>26</v>
      </c>
      <c r="M161" s="135">
        <v>1000</v>
      </c>
      <c r="N161" s="135">
        <v>0</v>
      </c>
      <c r="O161" s="135">
        <v>0</v>
      </c>
      <c r="P161" s="136" t="s">
        <v>38</v>
      </c>
      <c r="Q161" s="136" t="s">
        <v>38</v>
      </c>
      <c r="R161" s="137" t="s">
        <v>38</v>
      </c>
      <c r="S161" s="136"/>
      <c r="T161" s="138"/>
      <c r="U161" s="134" t="s">
        <v>26</v>
      </c>
      <c r="V161" s="135">
        <v>0</v>
      </c>
      <c r="W161" s="135">
        <v>0</v>
      </c>
      <c r="X161" s="135">
        <v>0</v>
      </c>
      <c r="Y161" s="136" t="s">
        <v>38</v>
      </c>
      <c r="Z161" s="136" t="s">
        <v>38</v>
      </c>
      <c r="AA161" s="137" t="s">
        <v>38</v>
      </c>
      <c r="AB161" s="213"/>
      <c r="AC161" s="214"/>
    </row>
    <row r="162" spans="1:29" x14ac:dyDescent="0.25">
      <c r="A162" s="170"/>
      <c r="B162" s="872"/>
      <c r="C162" s="134" t="s">
        <v>27</v>
      </c>
      <c r="D162" s="135">
        <v>1000</v>
      </c>
      <c r="E162" s="135">
        <v>0</v>
      </c>
      <c r="F162" s="135">
        <v>0</v>
      </c>
      <c r="G162" s="136" t="s">
        <v>38</v>
      </c>
      <c r="H162" s="136" t="s">
        <v>38</v>
      </c>
      <c r="I162" s="137" t="s">
        <v>38</v>
      </c>
      <c r="J162" s="136"/>
      <c r="K162" s="138"/>
      <c r="L162" s="134" t="s">
        <v>27</v>
      </c>
      <c r="M162" s="135">
        <v>1000</v>
      </c>
      <c r="N162" s="135">
        <v>0</v>
      </c>
      <c r="O162" s="135">
        <v>0</v>
      </c>
      <c r="P162" s="136" t="s">
        <v>38</v>
      </c>
      <c r="Q162" s="136" t="s">
        <v>38</v>
      </c>
      <c r="R162" s="137" t="s">
        <v>38</v>
      </c>
      <c r="S162" s="136"/>
      <c r="T162" s="138"/>
      <c r="U162" s="134" t="s">
        <v>27</v>
      </c>
      <c r="V162" s="135">
        <v>0</v>
      </c>
      <c r="W162" s="135">
        <v>0</v>
      </c>
      <c r="X162" s="135">
        <v>0</v>
      </c>
      <c r="Y162" s="136" t="s">
        <v>38</v>
      </c>
      <c r="Z162" s="136" t="s">
        <v>38</v>
      </c>
      <c r="AA162" s="137" t="s">
        <v>38</v>
      </c>
      <c r="AB162" s="213"/>
      <c r="AC162" s="214"/>
    </row>
    <row r="163" spans="1:29" x14ac:dyDescent="0.25">
      <c r="A163" s="170"/>
      <c r="B163" s="872"/>
      <c r="C163" s="134" t="s">
        <v>28</v>
      </c>
      <c r="D163" s="135">
        <v>1000</v>
      </c>
      <c r="E163" s="135">
        <v>0</v>
      </c>
      <c r="F163" s="135">
        <v>0</v>
      </c>
      <c r="G163" s="136" t="s">
        <v>38</v>
      </c>
      <c r="H163" s="136" t="s">
        <v>38</v>
      </c>
      <c r="I163" s="137" t="s">
        <v>38</v>
      </c>
      <c r="J163" s="136"/>
      <c r="K163" s="138"/>
      <c r="L163" s="134" t="s">
        <v>28</v>
      </c>
      <c r="M163" s="135">
        <v>1000</v>
      </c>
      <c r="N163" s="135">
        <v>0</v>
      </c>
      <c r="O163" s="135">
        <v>0</v>
      </c>
      <c r="P163" s="136" t="s">
        <v>38</v>
      </c>
      <c r="Q163" s="136" t="s">
        <v>38</v>
      </c>
      <c r="R163" s="137" t="s">
        <v>38</v>
      </c>
      <c r="S163" s="136"/>
      <c r="T163" s="138"/>
      <c r="U163" s="134" t="s">
        <v>28</v>
      </c>
      <c r="V163" s="135">
        <v>0</v>
      </c>
      <c r="W163" s="135">
        <v>0</v>
      </c>
      <c r="X163" s="135">
        <v>0</v>
      </c>
      <c r="Y163" s="136" t="s">
        <v>38</v>
      </c>
      <c r="Z163" s="136" t="s">
        <v>38</v>
      </c>
      <c r="AA163" s="137" t="s">
        <v>38</v>
      </c>
      <c r="AB163" s="213"/>
      <c r="AC163" s="214"/>
    </row>
    <row r="164" spans="1:29" x14ac:dyDescent="0.25">
      <c r="A164" s="170"/>
      <c r="B164" s="872"/>
      <c r="C164" s="134" t="s">
        <v>29</v>
      </c>
      <c r="D164" s="135">
        <v>1000</v>
      </c>
      <c r="E164" s="135">
        <v>0</v>
      </c>
      <c r="F164" s="135">
        <v>0</v>
      </c>
      <c r="G164" s="136" t="s">
        <v>38</v>
      </c>
      <c r="H164" s="136" t="s">
        <v>38</v>
      </c>
      <c r="I164" s="137" t="s">
        <v>38</v>
      </c>
      <c r="J164" s="136"/>
      <c r="K164" s="138"/>
      <c r="L164" s="134" t="s">
        <v>29</v>
      </c>
      <c r="M164" s="135">
        <v>1000</v>
      </c>
      <c r="N164" s="135">
        <v>0</v>
      </c>
      <c r="O164" s="135">
        <v>0</v>
      </c>
      <c r="P164" s="136" t="s">
        <v>38</v>
      </c>
      <c r="Q164" s="136" t="s">
        <v>38</v>
      </c>
      <c r="R164" s="137" t="s">
        <v>38</v>
      </c>
      <c r="S164" s="136"/>
      <c r="T164" s="138"/>
      <c r="U164" s="134" t="s">
        <v>29</v>
      </c>
      <c r="V164" s="135">
        <v>0</v>
      </c>
      <c r="W164" s="135">
        <v>0</v>
      </c>
      <c r="X164" s="135">
        <v>0</v>
      </c>
      <c r="Y164" s="136" t="s">
        <v>38</v>
      </c>
      <c r="Z164" s="136" t="s">
        <v>38</v>
      </c>
      <c r="AA164" s="137" t="s">
        <v>38</v>
      </c>
      <c r="AB164" s="213"/>
      <c r="AC164" s="214"/>
    </row>
    <row r="165" spans="1:29" x14ac:dyDescent="0.25">
      <c r="A165" s="170"/>
      <c r="B165" s="872"/>
      <c r="C165" s="191" t="s">
        <v>30</v>
      </c>
      <c r="D165" s="149">
        <v>1000</v>
      </c>
      <c r="E165" s="135">
        <v>0</v>
      </c>
      <c r="F165" s="135">
        <v>0</v>
      </c>
      <c r="G165" s="136" t="s">
        <v>38</v>
      </c>
      <c r="H165" s="136" t="s">
        <v>38</v>
      </c>
      <c r="I165" s="137" t="s">
        <v>38</v>
      </c>
      <c r="J165" s="136"/>
      <c r="K165" s="138"/>
      <c r="L165" s="148" t="s">
        <v>30</v>
      </c>
      <c r="M165" s="149">
        <v>1000</v>
      </c>
      <c r="N165" s="135">
        <v>0</v>
      </c>
      <c r="O165" s="135">
        <v>0</v>
      </c>
      <c r="P165" s="136" t="s">
        <v>38</v>
      </c>
      <c r="Q165" s="136" t="s">
        <v>38</v>
      </c>
      <c r="R165" s="137" t="s">
        <v>38</v>
      </c>
      <c r="S165" s="136"/>
      <c r="T165" s="138"/>
      <c r="U165" s="191" t="s">
        <v>30</v>
      </c>
      <c r="V165" s="149">
        <v>0</v>
      </c>
      <c r="W165" s="135">
        <v>0</v>
      </c>
      <c r="X165" s="135">
        <v>0</v>
      </c>
      <c r="Y165" s="136" t="s">
        <v>38</v>
      </c>
      <c r="Z165" s="136" t="s">
        <v>38</v>
      </c>
      <c r="AA165" s="137" t="s">
        <v>38</v>
      </c>
      <c r="AB165" s="215"/>
      <c r="AC165" s="216"/>
    </row>
    <row r="166" spans="1:29" ht="21" x14ac:dyDescent="0.25">
      <c r="A166" s="171"/>
      <c r="B166" s="873"/>
      <c r="C166" s="150"/>
      <c r="D166" s="151">
        <f>SUM(D154:D165)</f>
        <v>12000</v>
      </c>
      <c r="E166" s="151">
        <f>SUM(E154:E165)</f>
        <v>0</v>
      </c>
      <c r="F166" s="151">
        <f>SUM(F154:F165)</f>
        <v>0</v>
      </c>
      <c r="G166" s="152"/>
      <c r="H166" s="152"/>
      <c r="I166" s="197"/>
      <c r="J166" s="152"/>
      <c r="K166" s="153"/>
      <c r="L166" s="150"/>
      <c r="M166" s="151">
        <f>SUM(M153:M165)</f>
        <v>24000</v>
      </c>
      <c r="N166" s="151">
        <f>SUM(N153:N165)</f>
        <v>0</v>
      </c>
      <c r="O166" s="151">
        <f>SUM(O153:O165)</f>
        <v>0</v>
      </c>
      <c r="P166" s="152"/>
      <c r="Q166" s="152"/>
      <c r="R166" s="152"/>
      <c r="S166" s="152"/>
      <c r="T166" s="153"/>
      <c r="U166" s="150"/>
      <c r="V166" s="151">
        <f>SUM(V153:V165)</f>
        <v>30000</v>
      </c>
      <c r="W166" s="151">
        <f>SUM(W153:W165)</f>
        <v>0</v>
      </c>
      <c r="X166" s="151">
        <f>SUM(X153:X165)</f>
        <v>0</v>
      </c>
      <c r="Y166" s="152"/>
      <c r="Z166" s="152"/>
      <c r="AA166" s="152"/>
      <c r="AB166" s="152"/>
      <c r="AC166" s="153"/>
    </row>
    <row r="167" spans="1:29" x14ac:dyDescent="0.25">
      <c r="A167" s="271"/>
      <c r="B167" s="192"/>
      <c r="C167" s="161"/>
      <c r="D167" s="155"/>
      <c r="E167" s="155"/>
      <c r="F167" s="155"/>
      <c r="G167" s="154"/>
      <c r="H167" s="154"/>
      <c r="I167" s="162"/>
      <c r="J167" s="154"/>
      <c r="K167" s="154"/>
      <c r="L167" s="154"/>
      <c r="M167" s="155"/>
      <c r="N167" s="155"/>
      <c r="O167" s="155"/>
      <c r="P167" s="154"/>
      <c r="Q167" s="154"/>
      <c r="R167" s="154"/>
      <c r="S167" s="154"/>
      <c r="T167" s="154"/>
      <c r="U167" s="154"/>
      <c r="V167" s="155"/>
      <c r="W167" s="155"/>
      <c r="X167" s="155"/>
      <c r="Y167" s="154"/>
      <c r="Z167" s="154"/>
      <c r="AA167" s="154"/>
      <c r="AB167" s="156"/>
      <c r="AC167" s="156"/>
    </row>
    <row r="168" spans="1:29" ht="21" x14ac:dyDescent="0.25">
      <c r="B168" s="193"/>
      <c r="C168" s="163"/>
      <c r="D168" s="164"/>
      <c r="E168" s="159"/>
      <c r="F168" s="160"/>
      <c r="G168" s="159"/>
      <c r="H168" s="160"/>
      <c r="I168" s="160"/>
      <c r="J168" s="160"/>
      <c r="K168" s="165"/>
      <c r="L168" s="157" t="s">
        <v>42</v>
      </c>
      <c r="M168" s="158">
        <f>D181</f>
        <v>12000</v>
      </c>
      <c r="N168" s="158">
        <f>E181</f>
        <v>0</v>
      </c>
      <c r="O168" s="158">
        <f>F181</f>
        <v>0</v>
      </c>
      <c r="P168" s="159"/>
      <c r="Q168" s="160"/>
      <c r="R168" s="160"/>
      <c r="S168" s="160"/>
      <c r="T168" s="165"/>
      <c r="U168" s="157" t="s">
        <v>42</v>
      </c>
      <c r="V168" s="158">
        <f>M181</f>
        <v>24000</v>
      </c>
      <c r="W168" s="158">
        <f>N181</f>
        <v>0</v>
      </c>
      <c r="X168" s="158">
        <f>O181</f>
        <v>0</v>
      </c>
      <c r="Y168" s="159"/>
      <c r="Z168" s="160"/>
      <c r="AA168" s="160"/>
      <c r="AB168" s="274" t="s">
        <v>221</v>
      </c>
      <c r="AC168" s="275" t="s">
        <v>36</v>
      </c>
    </row>
    <row r="169" spans="1:29" x14ac:dyDescent="0.25">
      <c r="A169" s="169" t="s">
        <v>130</v>
      </c>
      <c r="B169" s="194">
        <v>0</v>
      </c>
      <c r="C169" s="134" t="s">
        <v>19</v>
      </c>
      <c r="D169" s="135">
        <v>1000</v>
      </c>
      <c r="E169" s="135">
        <v>0</v>
      </c>
      <c r="F169" s="135">
        <v>0</v>
      </c>
      <c r="G169" s="136" t="s">
        <v>38</v>
      </c>
      <c r="H169" s="136" t="s">
        <v>38</v>
      </c>
      <c r="I169" s="137" t="s">
        <v>38</v>
      </c>
      <c r="J169" s="136"/>
      <c r="K169" s="138"/>
      <c r="L169" s="134" t="s">
        <v>19</v>
      </c>
      <c r="M169" s="135">
        <v>1000</v>
      </c>
      <c r="N169" s="135">
        <v>0</v>
      </c>
      <c r="O169" s="135">
        <v>0</v>
      </c>
      <c r="P169" s="136" t="s">
        <v>38</v>
      </c>
      <c r="Q169" s="136" t="s">
        <v>38</v>
      </c>
      <c r="R169" s="137" t="s">
        <v>38</v>
      </c>
      <c r="S169" s="136"/>
      <c r="T169" s="138"/>
      <c r="U169" s="134" t="s">
        <v>19</v>
      </c>
      <c r="V169" s="135">
        <v>1000</v>
      </c>
      <c r="W169" s="135">
        <v>0</v>
      </c>
      <c r="X169" s="135">
        <v>0</v>
      </c>
      <c r="Y169" s="136" t="s">
        <v>38</v>
      </c>
      <c r="Z169" s="136" t="s">
        <v>38</v>
      </c>
      <c r="AA169" s="137" t="s">
        <v>38</v>
      </c>
      <c r="AB169" s="207">
        <f>V181+W181-X181</f>
        <v>30000</v>
      </c>
      <c r="AC169" s="212"/>
    </row>
    <row r="170" spans="1:29" ht="21" customHeight="1" x14ac:dyDescent="0.25">
      <c r="A170" s="170"/>
      <c r="B170" s="872"/>
      <c r="C170" s="134" t="s">
        <v>20</v>
      </c>
      <c r="D170" s="135">
        <v>1000</v>
      </c>
      <c r="E170" s="135">
        <v>0</v>
      </c>
      <c r="F170" s="135">
        <v>0</v>
      </c>
      <c r="G170" s="136" t="s">
        <v>38</v>
      </c>
      <c r="H170" s="136" t="s">
        <v>38</v>
      </c>
      <c r="I170" s="137" t="s">
        <v>38</v>
      </c>
      <c r="J170" s="136"/>
      <c r="K170" s="138"/>
      <c r="L170" s="134" t="s">
        <v>20</v>
      </c>
      <c r="M170" s="135">
        <v>1000</v>
      </c>
      <c r="N170" s="135">
        <v>0</v>
      </c>
      <c r="O170" s="135">
        <v>0</v>
      </c>
      <c r="P170" s="136" t="s">
        <v>38</v>
      </c>
      <c r="Q170" s="136" t="s">
        <v>38</v>
      </c>
      <c r="R170" s="137" t="s">
        <v>38</v>
      </c>
      <c r="S170" s="136"/>
      <c r="T170" s="138"/>
      <c r="U170" s="134" t="s">
        <v>20</v>
      </c>
      <c r="V170" s="135">
        <v>1000</v>
      </c>
      <c r="W170" s="135">
        <v>0</v>
      </c>
      <c r="X170" s="135">
        <v>0</v>
      </c>
      <c r="Y170" s="136" t="s">
        <v>38</v>
      </c>
      <c r="Z170" s="136" t="s">
        <v>38</v>
      </c>
      <c r="AA170" s="137" t="s">
        <v>38</v>
      </c>
      <c r="AB170" s="213"/>
      <c r="AC170" s="214"/>
    </row>
    <row r="171" spans="1:29" x14ac:dyDescent="0.25">
      <c r="A171" s="170"/>
      <c r="B171" s="872"/>
      <c r="C171" s="134" t="s">
        <v>21</v>
      </c>
      <c r="D171" s="135">
        <v>1000</v>
      </c>
      <c r="E171" s="135">
        <v>0</v>
      </c>
      <c r="F171" s="135">
        <v>0</v>
      </c>
      <c r="G171" s="136" t="s">
        <v>38</v>
      </c>
      <c r="H171" s="136" t="s">
        <v>38</v>
      </c>
      <c r="I171" s="137" t="s">
        <v>38</v>
      </c>
      <c r="J171" s="136"/>
      <c r="K171" s="138"/>
      <c r="L171" s="134" t="s">
        <v>21</v>
      </c>
      <c r="M171" s="135">
        <v>1000</v>
      </c>
      <c r="N171" s="135">
        <v>0</v>
      </c>
      <c r="O171" s="135">
        <v>0</v>
      </c>
      <c r="P171" s="136" t="s">
        <v>38</v>
      </c>
      <c r="Q171" s="136" t="s">
        <v>38</v>
      </c>
      <c r="R171" s="137" t="s">
        <v>38</v>
      </c>
      <c r="S171" s="136"/>
      <c r="T171" s="138"/>
      <c r="U171" s="134" t="s">
        <v>21</v>
      </c>
      <c r="V171" s="135">
        <v>1000</v>
      </c>
      <c r="W171" s="135">
        <v>0</v>
      </c>
      <c r="X171" s="135">
        <v>0</v>
      </c>
      <c r="Y171" s="136" t="s">
        <v>38</v>
      </c>
      <c r="Z171" s="136" t="s">
        <v>38</v>
      </c>
      <c r="AA171" s="137" t="s">
        <v>38</v>
      </c>
      <c r="AB171" s="213"/>
      <c r="AC171" s="214"/>
    </row>
    <row r="172" spans="1:29" x14ac:dyDescent="0.25">
      <c r="A172" s="170"/>
      <c r="B172" s="872"/>
      <c r="C172" s="134" t="s">
        <v>22</v>
      </c>
      <c r="D172" s="135">
        <v>1000</v>
      </c>
      <c r="E172" s="135">
        <v>0</v>
      </c>
      <c r="F172" s="135">
        <v>0</v>
      </c>
      <c r="G172" s="136" t="s">
        <v>38</v>
      </c>
      <c r="H172" s="136" t="s">
        <v>38</v>
      </c>
      <c r="I172" s="137" t="s">
        <v>38</v>
      </c>
      <c r="J172" s="136"/>
      <c r="K172" s="138"/>
      <c r="L172" s="134" t="s">
        <v>22</v>
      </c>
      <c r="M172" s="135">
        <v>1000</v>
      </c>
      <c r="N172" s="135">
        <v>0</v>
      </c>
      <c r="O172" s="135">
        <v>0</v>
      </c>
      <c r="P172" s="136" t="s">
        <v>38</v>
      </c>
      <c r="Q172" s="136" t="s">
        <v>38</v>
      </c>
      <c r="R172" s="137" t="s">
        <v>38</v>
      </c>
      <c r="S172" s="136"/>
      <c r="T172" s="138"/>
      <c r="U172" s="134" t="s">
        <v>22</v>
      </c>
      <c r="V172" s="135">
        <v>1000</v>
      </c>
      <c r="W172" s="135">
        <v>0</v>
      </c>
      <c r="X172" s="135">
        <v>0</v>
      </c>
      <c r="Y172" s="136" t="s">
        <v>38</v>
      </c>
      <c r="Z172" s="136" t="s">
        <v>38</v>
      </c>
      <c r="AA172" s="137" t="s">
        <v>38</v>
      </c>
      <c r="AB172" s="213"/>
      <c r="AC172" s="214"/>
    </row>
    <row r="173" spans="1:29" x14ac:dyDescent="0.25">
      <c r="A173" s="170"/>
      <c r="B173" s="872"/>
      <c r="C173" s="134" t="s">
        <v>23</v>
      </c>
      <c r="D173" s="135">
        <v>1000</v>
      </c>
      <c r="E173" s="135">
        <v>0</v>
      </c>
      <c r="F173" s="135">
        <v>0</v>
      </c>
      <c r="G173" s="136" t="s">
        <v>38</v>
      </c>
      <c r="H173" s="136" t="s">
        <v>38</v>
      </c>
      <c r="I173" s="137" t="s">
        <v>38</v>
      </c>
      <c r="J173" s="136"/>
      <c r="K173" s="138"/>
      <c r="L173" s="134" t="s">
        <v>23</v>
      </c>
      <c r="M173" s="135">
        <v>1000</v>
      </c>
      <c r="N173" s="135">
        <v>0</v>
      </c>
      <c r="O173" s="135">
        <v>0</v>
      </c>
      <c r="P173" s="136" t="s">
        <v>38</v>
      </c>
      <c r="Q173" s="136" t="s">
        <v>38</v>
      </c>
      <c r="R173" s="137" t="s">
        <v>38</v>
      </c>
      <c r="S173" s="136"/>
      <c r="T173" s="138"/>
      <c r="U173" s="134" t="s">
        <v>23</v>
      </c>
      <c r="V173" s="135">
        <v>1000</v>
      </c>
      <c r="W173" s="135">
        <v>0</v>
      </c>
      <c r="X173" s="135">
        <v>0</v>
      </c>
      <c r="Y173" s="136" t="s">
        <v>38</v>
      </c>
      <c r="Z173" s="136" t="s">
        <v>38</v>
      </c>
      <c r="AA173" s="137" t="s">
        <v>38</v>
      </c>
      <c r="AB173" s="213"/>
      <c r="AC173" s="214"/>
    </row>
    <row r="174" spans="1:29" x14ac:dyDescent="0.25">
      <c r="A174" s="170"/>
      <c r="B174" s="872"/>
      <c r="C174" s="190" t="s">
        <v>24</v>
      </c>
      <c r="D174" s="135">
        <v>1000</v>
      </c>
      <c r="E174" s="135">
        <v>0</v>
      </c>
      <c r="F174" s="135">
        <v>0</v>
      </c>
      <c r="G174" s="136" t="s">
        <v>38</v>
      </c>
      <c r="H174" s="136" t="s">
        <v>38</v>
      </c>
      <c r="I174" s="137" t="s">
        <v>38</v>
      </c>
      <c r="J174" s="136"/>
      <c r="K174" s="138"/>
      <c r="L174" s="134" t="s">
        <v>24</v>
      </c>
      <c r="M174" s="135">
        <v>1000</v>
      </c>
      <c r="N174" s="135">
        <v>0</v>
      </c>
      <c r="O174" s="135">
        <v>0</v>
      </c>
      <c r="P174" s="136" t="s">
        <v>38</v>
      </c>
      <c r="Q174" s="136" t="s">
        <v>38</v>
      </c>
      <c r="R174" s="137" t="s">
        <v>38</v>
      </c>
      <c r="S174" s="136"/>
      <c r="T174" s="138"/>
      <c r="U174" s="190" t="s">
        <v>24</v>
      </c>
      <c r="V174" s="135">
        <v>1000</v>
      </c>
      <c r="W174" s="135">
        <v>0</v>
      </c>
      <c r="X174" s="135">
        <v>0</v>
      </c>
      <c r="Y174" s="136" t="s">
        <v>38</v>
      </c>
      <c r="Z174" s="136" t="s">
        <v>38</v>
      </c>
      <c r="AA174" s="137" t="s">
        <v>38</v>
      </c>
      <c r="AB174" s="213"/>
      <c r="AC174" s="214"/>
    </row>
    <row r="175" spans="1:29" x14ac:dyDescent="0.25">
      <c r="A175" s="170"/>
      <c r="B175" s="872"/>
      <c r="C175" s="134" t="s">
        <v>25</v>
      </c>
      <c r="D175" s="135">
        <v>1000</v>
      </c>
      <c r="E175" s="135">
        <v>0</v>
      </c>
      <c r="F175" s="135">
        <v>0</v>
      </c>
      <c r="G175" s="136" t="s">
        <v>38</v>
      </c>
      <c r="H175" s="136" t="s">
        <v>38</v>
      </c>
      <c r="I175" s="137" t="s">
        <v>38</v>
      </c>
      <c r="J175" s="136"/>
      <c r="K175" s="138"/>
      <c r="L175" s="134" t="s">
        <v>25</v>
      </c>
      <c r="M175" s="135">
        <v>1000</v>
      </c>
      <c r="N175" s="135">
        <v>0</v>
      </c>
      <c r="O175" s="135">
        <v>0</v>
      </c>
      <c r="P175" s="136" t="s">
        <v>38</v>
      </c>
      <c r="Q175" s="136" t="s">
        <v>38</v>
      </c>
      <c r="R175" s="137" t="s">
        <v>38</v>
      </c>
      <c r="S175" s="136"/>
      <c r="T175" s="138"/>
      <c r="U175" s="134" t="s">
        <v>25</v>
      </c>
      <c r="V175" s="135">
        <v>0</v>
      </c>
      <c r="W175" s="135">
        <v>0</v>
      </c>
      <c r="X175" s="135">
        <v>0</v>
      </c>
      <c r="Y175" s="136" t="s">
        <v>38</v>
      </c>
      <c r="Z175" s="136" t="s">
        <v>38</v>
      </c>
      <c r="AA175" s="137" t="s">
        <v>38</v>
      </c>
      <c r="AB175" s="213"/>
      <c r="AC175" s="214"/>
    </row>
    <row r="176" spans="1:29" x14ac:dyDescent="0.25">
      <c r="A176" s="170"/>
      <c r="B176" s="872"/>
      <c r="C176" s="134" t="s">
        <v>26</v>
      </c>
      <c r="D176" s="135">
        <v>1000</v>
      </c>
      <c r="E176" s="135">
        <v>0</v>
      </c>
      <c r="F176" s="135">
        <v>0</v>
      </c>
      <c r="G176" s="136" t="s">
        <v>38</v>
      </c>
      <c r="H176" s="136" t="s">
        <v>38</v>
      </c>
      <c r="I176" s="137" t="s">
        <v>38</v>
      </c>
      <c r="J176" s="136"/>
      <c r="K176" s="138"/>
      <c r="L176" s="134" t="s">
        <v>26</v>
      </c>
      <c r="M176" s="135">
        <v>1000</v>
      </c>
      <c r="N176" s="135">
        <v>0</v>
      </c>
      <c r="O176" s="135">
        <v>0</v>
      </c>
      <c r="P176" s="136" t="s">
        <v>38</v>
      </c>
      <c r="Q176" s="136" t="s">
        <v>38</v>
      </c>
      <c r="R176" s="137" t="s">
        <v>38</v>
      </c>
      <c r="S176" s="136"/>
      <c r="T176" s="138"/>
      <c r="U176" s="134" t="s">
        <v>26</v>
      </c>
      <c r="V176" s="135">
        <v>0</v>
      </c>
      <c r="W176" s="135">
        <v>0</v>
      </c>
      <c r="X176" s="135">
        <v>0</v>
      </c>
      <c r="Y176" s="136" t="s">
        <v>38</v>
      </c>
      <c r="Z176" s="136" t="s">
        <v>38</v>
      </c>
      <c r="AA176" s="137" t="s">
        <v>38</v>
      </c>
      <c r="AB176" s="213"/>
      <c r="AC176" s="214"/>
    </row>
    <row r="177" spans="1:29" x14ac:dyDescent="0.25">
      <c r="A177" s="170"/>
      <c r="B177" s="872"/>
      <c r="C177" s="134" t="s">
        <v>27</v>
      </c>
      <c r="D177" s="135">
        <v>1000</v>
      </c>
      <c r="E177" s="135">
        <v>0</v>
      </c>
      <c r="F177" s="135">
        <v>0</v>
      </c>
      <c r="G177" s="136" t="s">
        <v>38</v>
      </c>
      <c r="H177" s="136" t="s">
        <v>38</v>
      </c>
      <c r="I177" s="137" t="s">
        <v>38</v>
      </c>
      <c r="J177" s="136"/>
      <c r="K177" s="138"/>
      <c r="L177" s="134" t="s">
        <v>27</v>
      </c>
      <c r="M177" s="135">
        <v>1000</v>
      </c>
      <c r="N177" s="135">
        <v>0</v>
      </c>
      <c r="O177" s="135">
        <v>0</v>
      </c>
      <c r="P177" s="136" t="s">
        <v>38</v>
      </c>
      <c r="Q177" s="136" t="s">
        <v>38</v>
      </c>
      <c r="R177" s="137" t="s">
        <v>38</v>
      </c>
      <c r="S177" s="136"/>
      <c r="T177" s="138"/>
      <c r="U177" s="134" t="s">
        <v>27</v>
      </c>
      <c r="V177" s="135">
        <v>0</v>
      </c>
      <c r="W177" s="135">
        <v>0</v>
      </c>
      <c r="X177" s="135">
        <v>0</v>
      </c>
      <c r="Y177" s="136" t="s">
        <v>38</v>
      </c>
      <c r="Z177" s="136" t="s">
        <v>38</v>
      </c>
      <c r="AA177" s="137" t="s">
        <v>38</v>
      </c>
      <c r="AB177" s="213"/>
      <c r="AC177" s="214"/>
    </row>
    <row r="178" spans="1:29" x14ac:dyDescent="0.25">
      <c r="A178" s="170"/>
      <c r="B178" s="872"/>
      <c r="C178" s="134" t="s">
        <v>28</v>
      </c>
      <c r="D178" s="135">
        <v>1000</v>
      </c>
      <c r="E178" s="135">
        <v>0</v>
      </c>
      <c r="F178" s="135">
        <v>0</v>
      </c>
      <c r="G178" s="136" t="s">
        <v>38</v>
      </c>
      <c r="H178" s="136" t="s">
        <v>38</v>
      </c>
      <c r="I178" s="137" t="s">
        <v>38</v>
      </c>
      <c r="J178" s="136"/>
      <c r="K178" s="138"/>
      <c r="L178" s="134" t="s">
        <v>28</v>
      </c>
      <c r="M178" s="135">
        <v>1000</v>
      </c>
      <c r="N178" s="135">
        <v>0</v>
      </c>
      <c r="O178" s="135">
        <v>0</v>
      </c>
      <c r="P178" s="136" t="s">
        <v>38</v>
      </c>
      <c r="Q178" s="136" t="s">
        <v>38</v>
      </c>
      <c r="R178" s="137" t="s">
        <v>38</v>
      </c>
      <c r="S178" s="136"/>
      <c r="T178" s="138"/>
      <c r="U178" s="134" t="s">
        <v>28</v>
      </c>
      <c r="V178" s="135">
        <v>0</v>
      </c>
      <c r="W178" s="135">
        <v>0</v>
      </c>
      <c r="X178" s="135">
        <v>0</v>
      </c>
      <c r="Y178" s="136" t="s">
        <v>38</v>
      </c>
      <c r="Z178" s="136" t="s">
        <v>38</v>
      </c>
      <c r="AA178" s="137" t="s">
        <v>38</v>
      </c>
      <c r="AB178" s="213"/>
      <c r="AC178" s="214"/>
    </row>
    <row r="179" spans="1:29" x14ac:dyDescent="0.25">
      <c r="A179" s="170"/>
      <c r="B179" s="872"/>
      <c r="C179" s="134" t="s">
        <v>29</v>
      </c>
      <c r="D179" s="135">
        <v>1000</v>
      </c>
      <c r="E179" s="135">
        <v>0</v>
      </c>
      <c r="F179" s="135">
        <v>0</v>
      </c>
      <c r="G179" s="136" t="s">
        <v>38</v>
      </c>
      <c r="H179" s="136" t="s">
        <v>38</v>
      </c>
      <c r="I179" s="137" t="s">
        <v>38</v>
      </c>
      <c r="J179" s="136"/>
      <c r="K179" s="138"/>
      <c r="L179" s="134" t="s">
        <v>29</v>
      </c>
      <c r="M179" s="135">
        <v>1000</v>
      </c>
      <c r="N179" s="135">
        <v>0</v>
      </c>
      <c r="O179" s="135">
        <v>0</v>
      </c>
      <c r="P179" s="136" t="s">
        <v>38</v>
      </c>
      <c r="Q179" s="136" t="s">
        <v>38</v>
      </c>
      <c r="R179" s="137" t="s">
        <v>38</v>
      </c>
      <c r="S179" s="136"/>
      <c r="T179" s="138"/>
      <c r="U179" s="134" t="s">
        <v>29</v>
      </c>
      <c r="V179" s="135">
        <v>0</v>
      </c>
      <c r="W179" s="135">
        <v>0</v>
      </c>
      <c r="X179" s="135">
        <v>0</v>
      </c>
      <c r="Y179" s="136" t="s">
        <v>38</v>
      </c>
      <c r="Z179" s="136" t="s">
        <v>38</v>
      </c>
      <c r="AA179" s="137" t="s">
        <v>38</v>
      </c>
      <c r="AB179" s="213"/>
      <c r="AC179" s="214"/>
    </row>
    <row r="180" spans="1:29" x14ac:dyDescent="0.25">
      <c r="A180" s="170"/>
      <c r="B180" s="872"/>
      <c r="C180" s="191" t="s">
        <v>30</v>
      </c>
      <c r="D180" s="149">
        <v>1000</v>
      </c>
      <c r="E180" s="135">
        <v>0</v>
      </c>
      <c r="F180" s="135">
        <v>0</v>
      </c>
      <c r="G180" s="136" t="s">
        <v>38</v>
      </c>
      <c r="H180" s="136" t="s">
        <v>38</v>
      </c>
      <c r="I180" s="137" t="s">
        <v>38</v>
      </c>
      <c r="J180" s="136"/>
      <c r="K180" s="138"/>
      <c r="L180" s="148" t="s">
        <v>30</v>
      </c>
      <c r="M180" s="149">
        <v>1000</v>
      </c>
      <c r="N180" s="135">
        <v>0</v>
      </c>
      <c r="O180" s="135">
        <v>0</v>
      </c>
      <c r="P180" s="136" t="s">
        <v>38</v>
      </c>
      <c r="Q180" s="136" t="s">
        <v>38</v>
      </c>
      <c r="R180" s="137" t="s">
        <v>38</v>
      </c>
      <c r="S180" s="136"/>
      <c r="T180" s="138"/>
      <c r="U180" s="191" t="s">
        <v>30</v>
      </c>
      <c r="V180" s="149">
        <v>0</v>
      </c>
      <c r="W180" s="135">
        <v>0</v>
      </c>
      <c r="X180" s="135">
        <v>0</v>
      </c>
      <c r="Y180" s="136" t="s">
        <v>38</v>
      </c>
      <c r="Z180" s="136" t="s">
        <v>38</v>
      </c>
      <c r="AA180" s="137" t="s">
        <v>38</v>
      </c>
      <c r="AB180" s="215"/>
      <c r="AC180" s="216"/>
    </row>
    <row r="181" spans="1:29" ht="21" x14ac:dyDescent="0.25">
      <c r="A181" s="171"/>
      <c r="B181" s="873"/>
      <c r="C181" s="150"/>
      <c r="D181" s="151">
        <f>SUM(D169:D180)</f>
        <v>12000</v>
      </c>
      <c r="E181" s="151">
        <f>SUM(E169:E180)</f>
        <v>0</v>
      </c>
      <c r="F181" s="151">
        <f>SUM(F169:F180)</f>
        <v>0</v>
      </c>
      <c r="G181" s="152"/>
      <c r="H181" s="152"/>
      <c r="I181" s="197"/>
      <c r="J181" s="152"/>
      <c r="K181" s="153"/>
      <c r="L181" s="150"/>
      <c r="M181" s="151">
        <f>SUM(M168:M180)</f>
        <v>24000</v>
      </c>
      <c r="N181" s="151">
        <f>SUM(N168:N180)</f>
        <v>0</v>
      </c>
      <c r="O181" s="151">
        <f>SUM(O168:O180)</f>
        <v>0</v>
      </c>
      <c r="P181" s="152"/>
      <c r="Q181" s="152"/>
      <c r="R181" s="152"/>
      <c r="S181" s="152"/>
      <c r="T181" s="153"/>
      <c r="U181" s="150"/>
      <c r="V181" s="151">
        <f>SUM(V168:V180)</f>
        <v>30000</v>
      </c>
      <c r="W181" s="151">
        <f>SUM(W168:W180)</f>
        <v>0</v>
      </c>
      <c r="X181" s="151">
        <f>SUM(X168:X180)</f>
        <v>0</v>
      </c>
      <c r="Y181" s="152"/>
      <c r="Z181" s="152"/>
      <c r="AA181" s="152"/>
      <c r="AB181" s="152"/>
      <c r="AC181" s="153"/>
    </row>
    <row r="182" spans="1:29" x14ac:dyDescent="0.25">
      <c r="A182" s="271"/>
      <c r="B182" s="192"/>
      <c r="C182" s="161"/>
      <c r="D182" s="155"/>
      <c r="E182" s="155"/>
      <c r="F182" s="155"/>
      <c r="G182" s="154"/>
      <c r="H182" s="154"/>
      <c r="I182" s="162"/>
      <c r="J182" s="154"/>
      <c r="K182" s="154"/>
      <c r="L182" s="154"/>
      <c r="M182" s="155"/>
      <c r="N182" s="155"/>
      <c r="O182" s="155"/>
      <c r="P182" s="154"/>
      <c r="Q182" s="154"/>
      <c r="R182" s="154"/>
      <c r="S182" s="154"/>
      <c r="T182" s="154"/>
      <c r="U182" s="154"/>
      <c r="V182" s="155"/>
      <c r="W182" s="155"/>
      <c r="X182" s="155"/>
      <c r="Y182" s="154"/>
      <c r="Z182" s="154"/>
      <c r="AA182" s="154"/>
      <c r="AB182" s="156"/>
      <c r="AC182" s="156"/>
    </row>
    <row r="183" spans="1:29" ht="21" x14ac:dyDescent="0.25">
      <c r="B183" s="193"/>
      <c r="C183" s="163"/>
      <c r="D183" s="164"/>
      <c r="E183" s="159"/>
      <c r="F183" s="160"/>
      <c r="G183" s="159"/>
      <c r="H183" s="160"/>
      <c r="I183" s="160"/>
      <c r="J183" s="160"/>
      <c r="K183" s="165"/>
      <c r="L183" s="157" t="s">
        <v>42</v>
      </c>
      <c r="M183" s="158">
        <f>D196</f>
        <v>12000</v>
      </c>
      <c r="N183" s="158">
        <f>E196</f>
        <v>0</v>
      </c>
      <c r="O183" s="158">
        <f>F196</f>
        <v>0</v>
      </c>
      <c r="P183" s="159"/>
      <c r="Q183" s="160"/>
      <c r="R183" s="160"/>
      <c r="S183" s="160"/>
      <c r="T183" s="165"/>
      <c r="U183" s="157" t="s">
        <v>42</v>
      </c>
      <c r="V183" s="158">
        <f>M196</f>
        <v>24000</v>
      </c>
      <c r="W183" s="158">
        <f>N196</f>
        <v>0</v>
      </c>
      <c r="X183" s="158">
        <f>O196</f>
        <v>0</v>
      </c>
      <c r="Y183" s="159"/>
      <c r="Z183" s="160"/>
      <c r="AA183" s="160"/>
      <c r="AB183" s="274" t="s">
        <v>221</v>
      </c>
      <c r="AC183" s="275" t="s">
        <v>36</v>
      </c>
    </row>
    <row r="184" spans="1:29" x14ac:dyDescent="0.25">
      <c r="A184" s="169" t="s">
        <v>130</v>
      </c>
      <c r="B184" s="194">
        <v>0</v>
      </c>
      <c r="C184" s="134" t="s">
        <v>19</v>
      </c>
      <c r="D184" s="135">
        <v>1000</v>
      </c>
      <c r="E184" s="135">
        <v>0</v>
      </c>
      <c r="F184" s="135">
        <v>0</v>
      </c>
      <c r="G184" s="136" t="s">
        <v>38</v>
      </c>
      <c r="H184" s="136" t="s">
        <v>38</v>
      </c>
      <c r="I184" s="137" t="s">
        <v>38</v>
      </c>
      <c r="J184" s="136"/>
      <c r="K184" s="138"/>
      <c r="L184" s="134" t="s">
        <v>19</v>
      </c>
      <c r="M184" s="135">
        <v>1000</v>
      </c>
      <c r="N184" s="135">
        <v>0</v>
      </c>
      <c r="O184" s="135">
        <v>0</v>
      </c>
      <c r="P184" s="136" t="s">
        <v>38</v>
      </c>
      <c r="Q184" s="136" t="s">
        <v>38</v>
      </c>
      <c r="R184" s="137" t="s">
        <v>38</v>
      </c>
      <c r="S184" s="136"/>
      <c r="T184" s="138"/>
      <c r="U184" s="134" t="s">
        <v>19</v>
      </c>
      <c r="V184" s="135">
        <v>1000</v>
      </c>
      <c r="W184" s="135">
        <v>0</v>
      </c>
      <c r="X184" s="135">
        <v>0</v>
      </c>
      <c r="Y184" s="136" t="s">
        <v>38</v>
      </c>
      <c r="Z184" s="136" t="s">
        <v>38</v>
      </c>
      <c r="AA184" s="137" t="s">
        <v>38</v>
      </c>
      <c r="AB184" s="207">
        <f>V196+W196-X196</f>
        <v>30000</v>
      </c>
      <c r="AC184" s="212"/>
    </row>
    <row r="185" spans="1:29" ht="21" customHeight="1" x14ac:dyDescent="0.25">
      <c r="A185" s="170"/>
      <c r="B185" s="872"/>
      <c r="C185" s="134" t="s">
        <v>20</v>
      </c>
      <c r="D185" s="135">
        <v>1000</v>
      </c>
      <c r="E185" s="135">
        <v>0</v>
      </c>
      <c r="F185" s="135">
        <v>0</v>
      </c>
      <c r="G185" s="136" t="s">
        <v>38</v>
      </c>
      <c r="H185" s="136" t="s">
        <v>38</v>
      </c>
      <c r="I185" s="137" t="s">
        <v>38</v>
      </c>
      <c r="J185" s="136"/>
      <c r="K185" s="138"/>
      <c r="L185" s="134" t="s">
        <v>20</v>
      </c>
      <c r="M185" s="135">
        <v>1000</v>
      </c>
      <c r="N185" s="135">
        <v>0</v>
      </c>
      <c r="O185" s="135">
        <v>0</v>
      </c>
      <c r="P185" s="136" t="s">
        <v>38</v>
      </c>
      <c r="Q185" s="136" t="s">
        <v>38</v>
      </c>
      <c r="R185" s="137" t="s">
        <v>38</v>
      </c>
      <c r="S185" s="136"/>
      <c r="T185" s="138"/>
      <c r="U185" s="134" t="s">
        <v>20</v>
      </c>
      <c r="V185" s="135">
        <v>1000</v>
      </c>
      <c r="W185" s="135">
        <v>0</v>
      </c>
      <c r="X185" s="135">
        <v>0</v>
      </c>
      <c r="Y185" s="136" t="s">
        <v>38</v>
      </c>
      <c r="Z185" s="136" t="s">
        <v>38</v>
      </c>
      <c r="AA185" s="137" t="s">
        <v>38</v>
      </c>
      <c r="AB185" s="213"/>
      <c r="AC185" s="214"/>
    </row>
    <row r="186" spans="1:29" x14ac:dyDescent="0.25">
      <c r="A186" s="170"/>
      <c r="B186" s="872"/>
      <c r="C186" s="134" t="s">
        <v>21</v>
      </c>
      <c r="D186" s="135">
        <v>1000</v>
      </c>
      <c r="E186" s="135">
        <v>0</v>
      </c>
      <c r="F186" s="135">
        <v>0</v>
      </c>
      <c r="G186" s="136" t="s">
        <v>38</v>
      </c>
      <c r="H186" s="136" t="s">
        <v>38</v>
      </c>
      <c r="I186" s="137" t="s">
        <v>38</v>
      </c>
      <c r="J186" s="136"/>
      <c r="K186" s="138"/>
      <c r="L186" s="134" t="s">
        <v>21</v>
      </c>
      <c r="M186" s="135">
        <v>1000</v>
      </c>
      <c r="N186" s="135">
        <v>0</v>
      </c>
      <c r="O186" s="135">
        <v>0</v>
      </c>
      <c r="P186" s="136" t="s">
        <v>38</v>
      </c>
      <c r="Q186" s="136" t="s">
        <v>38</v>
      </c>
      <c r="R186" s="137" t="s">
        <v>38</v>
      </c>
      <c r="S186" s="136"/>
      <c r="T186" s="138"/>
      <c r="U186" s="134" t="s">
        <v>21</v>
      </c>
      <c r="V186" s="135">
        <v>1000</v>
      </c>
      <c r="W186" s="135">
        <v>0</v>
      </c>
      <c r="X186" s="135">
        <v>0</v>
      </c>
      <c r="Y186" s="136" t="s">
        <v>38</v>
      </c>
      <c r="Z186" s="136" t="s">
        <v>38</v>
      </c>
      <c r="AA186" s="137" t="s">
        <v>38</v>
      </c>
      <c r="AB186" s="213"/>
      <c r="AC186" s="214"/>
    </row>
    <row r="187" spans="1:29" x14ac:dyDescent="0.25">
      <c r="A187" s="170"/>
      <c r="B187" s="872"/>
      <c r="C187" s="134" t="s">
        <v>22</v>
      </c>
      <c r="D187" s="135">
        <v>1000</v>
      </c>
      <c r="E187" s="135">
        <v>0</v>
      </c>
      <c r="F187" s="135">
        <v>0</v>
      </c>
      <c r="G187" s="136" t="s">
        <v>38</v>
      </c>
      <c r="H187" s="136" t="s">
        <v>38</v>
      </c>
      <c r="I187" s="137" t="s">
        <v>38</v>
      </c>
      <c r="J187" s="136"/>
      <c r="K187" s="138"/>
      <c r="L187" s="134" t="s">
        <v>22</v>
      </c>
      <c r="M187" s="135">
        <v>1000</v>
      </c>
      <c r="N187" s="135">
        <v>0</v>
      </c>
      <c r="O187" s="135">
        <v>0</v>
      </c>
      <c r="P187" s="136" t="s">
        <v>38</v>
      </c>
      <c r="Q187" s="136" t="s">
        <v>38</v>
      </c>
      <c r="R187" s="137" t="s">
        <v>38</v>
      </c>
      <c r="S187" s="136"/>
      <c r="T187" s="138"/>
      <c r="U187" s="134" t="s">
        <v>22</v>
      </c>
      <c r="V187" s="135">
        <v>1000</v>
      </c>
      <c r="W187" s="135">
        <v>0</v>
      </c>
      <c r="X187" s="135">
        <v>0</v>
      </c>
      <c r="Y187" s="136" t="s">
        <v>38</v>
      </c>
      <c r="Z187" s="136" t="s">
        <v>38</v>
      </c>
      <c r="AA187" s="137" t="s">
        <v>38</v>
      </c>
      <c r="AB187" s="213"/>
      <c r="AC187" s="214"/>
    </row>
    <row r="188" spans="1:29" x14ac:dyDescent="0.25">
      <c r="A188" s="170"/>
      <c r="B188" s="872"/>
      <c r="C188" s="134" t="s">
        <v>23</v>
      </c>
      <c r="D188" s="135">
        <v>1000</v>
      </c>
      <c r="E188" s="135">
        <v>0</v>
      </c>
      <c r="F188" s="135">
        <v>0</v>
      </c>
      <c r="G188" s="136" t="s">
        <v>38</v>
      </c>
      <c r="H188" s="136" t="s">
        <v>38</v>
      </c>
      <c r="I188" s="137" t="s">
        <v>38</v>
      </c>
      <c r="J188" s="136"/>
      <c r="K188" s="138"/>
      <c r="L188" s="134" t="s">
        <v>23</v>
      </c>
      <c r="M188" s="135">
        <v>1000</v>
      </c>
      <c r="N188" s="135">
        <v>0</v>
      </c>
      <c r="O188" s="135">
        <v>0</v>
      </c>
      <c r="P188" s="136" t="s">
        <v>38</v>
      </c>
      <c r="Q188" s="136" t="s">
        <v>38</v>
      </c>
      <c r="R188" s="137" t="s">
        <v>38</v>
      </c>
      <c r="S188" s="136"/>
      <c r="T188" s="138"/>
      <c r="U188" s="134" t="s">
        <v>23</v>
      </c>
      <c r="V188" s="135">
        <v>1000</v>
      </c>
      <c r="W188" s="135">
        <v>0</v>
      </c>
      <c r="X188" s="135">
        <v>0</v>
      </c>
      <c r="Y188" s="136" t="s">
        <v>38</v>
      </c>
      <c r="Z188" s="136" t="s">
        <v>38</v>
      </c>
      <c r="AA188" s="137" t="s">
        <v>38</v>
      </c>
      <c r="AB188" s="213"/>
      <c r="AC188" s="214"/>
    </row>
    <row r="189" spans="1:29" x14ac:dyDescent="0.25">
      <c r="A189" s="170"/>
      <c r="B189" s="872"/>
      <c r="C189" s="190" t="s">
        <v>24</v>
      </c>
      <c r="D189" s="135">
        <v>1000</v>
      </c>
      <c r="E189" s="135">
        <v>0</v>
      </c>
      <c r="F189" s="135">
        <v>0</v>
      </c>
      <c r="G189" s="136" t="s">
        <v>38</v>
      </c>
      <c r="H189" s="136" t="s">
        <v>38</v>
      </c>
      <c r="I189" s="137" t="s">
        <v>38</v>
      </c>
      <c r="J189" s="136"/>
      <c r="K189" s="138"/>
      <c r="L189" s="134" t="s">
        <v>24</v>
      </c>
      <c r="M189" s="135">
        <v>1000</v>
      </c>
      <c r="N189" s="135">
        <v>0</v>
      </c>
      <c r="O189" s="135">
        <v>0</v>
      </c>
      <c r="P189" s="136" t="s">
        <v>38</v>
      </c>
      <c r="Q189" s="136" t="s">
        <v>38</v>
      </c>
      <c r="R189" s="137" t="s">
        <v>38</v>
      </c>
      <c r="S189" s="136"/>
      <c r="T189" s="138"/>
      <c r="U189" s="190" t="s">
        <v>24</v>
      </c>
      <c r="V189" s="135">
        <v>1000</v>
      </c>
      <c r="W189" s="135">
        <v>0</v>
      </c>
      <c r="X189" s="135">
        <v>0</v>
      </c>
      <c r="Y189" s="136" t="s">
        <v>38</v>
      </c>
      <c r="Z189" s="136" t="s">
        <v>38</v>
      </c>
      <c r="AA189" s="137" t="s">
        <v>38</v>
      </c>
      <c r="AB189" s="213"/>
      <c r="AC189" s="214"/>
    </row>
    <row r="190" spans="1:29" x14ac:dyDescent="0.25">
      <c r="A190" s="170"/>
      <c r="B190" s="872"/>
      <c r="C190" s="134" t="s">
        <v>25</v>
      </c>
      <c r="D190" s="135">
        <v>1000</v>
      </c>
      <c r="E190" s="135">
        <v>0</v>
      </c>
      <c r="F190" s="135">
        <v>0</v>
      </c>
      <c r="G190" s="136" t="s">
        <v>38</v>
      </c>
      <c r="H190" s="136" t="s">
        <v>38</v>
      </c>
      <c r="I190" s="137" t="s">
        <v>38</v>
      </c>
      <c r="J190" s="136"/>
      <c r="K190" s="138"/>
      <c r="L190" s="134" t="s">
        <v>25</v>
      </c>
      <c r="M190" s="135">
        <v>1000</v>
      </c>
      <c r="N190" s="135">
        <v>0</v>
      </c>
      <c r="O190" s="135">
        <v>0</v>
      </c>
      <c r="P190" s="136" t="s">
        <v>38</v>
      </c>
      <c r="Q190" s="136" t="s">
        <v>38</v>
      </c>
      <c r="R190" s="137" t="s">
        <v>38</v>
      </c>
      <c r="S190" s="136"/>
      <c r="T190" s="138"/>
      <c r="U190" s="134" t="s">
        <v>25</v>
      </c>
      <c r="V190" s="135">
        <v>0</v>
      </c>
      <c r="W190" s="135">
        <v>0</v>
      </c>
      <c r="X190" s="135">
        <v>0</v>
      </c>
      <c r="Y190" s="136" t="s">
        <v>38</v>
      </c>
      <c r="Z190" s="136" t="s">
        <v>38</v>
      </c>
      <c r="AA190" s="137" t="s">
        <v>38</v>
      </c>
      <c r="AB190" s="213"/>
      <c r="AC190" s="214"/>
    </row>
    <row r="191" spans="1:29" x14ac:dyDescent="0.25">
      <c r="A191" s="170"/>
      <c r="B191" s="872"/>
      <c r="C191" s="134" t="s">
        <v>26</v>
      </c>
      <c r="D191" s="135">
        <v>1000</v>
      </c>
      <c r="E191" s="135">
        <v>0</v>
      </c>
      <c r="F191" s="135">
        <v>0</v>
      </c>
      <c r="G191" s="136" t="s">
        <v>38</v>
      </c>
      <c r="H191" s="136" t="s">
        <v>38</v>
      </c>
      <c r="I191" s="137" t="s">
        <v>38</v>
      </c>
      <c r="J191" s="136"/>
      <c r="K191" s="138"/>
      <c r="L191" s="134" t="s">
        <v>26</v>
      </c>
      <c r="M191" s="135">
        <v>1000</v>
      </c>
      <c r="N191" s="135">
        <v>0</v>
      </c>
      <c r="O191" s="135">
        <v>0</v>
      </c>
      <c r="P191" s="136" t="s">
        <v>38</v>
      </c>
      <c r="Q191" s="136" t="s">
        <v>38</v>
      </c>
      <c r="R191" s="137" t="s">
        <v>38</v>
      </c>
      <c r="S191" s="136"/>
      <c r="T191" s="138"/>
      <c r="U191" s="134" t="s">
        <v>26</v>
      </c>
      <c r="V191" s="135">
        <v>0</v>
      </c>
      <c r="W191" s="135">
        <v>0</v>
      </c>
      <c r="X191" s="135">
        <v>0</v>
      </c>
      <c r="Y191" s="136" t="s">
        <v>38</v>
      </c>
      <c r="Z191" s="136" t="s">
        <v>38</v>
      </c>
      <c r="AA191" s="137" t="s">
        <v>38</v>
      </c>
      <c r="AB191" s="213"/>
      <c r="AC191" s="214"/>
    </row>
    <row r="192" spans="1:29" x14ac:dyDescent="0.25">
      <c r="A192" s="170"/>
      <c r="B192" s="872"/>
      <c r="C192" s="134" t="s">
        <v>27</v>
      </c>
      <c r="D192" s="135">
        <v>1000</v>
      </c>
      <c r="E192" s="135">
        <v>0</v>
      </c>
      <c r="F192" s="135">
        <v>0</v>
      </c>
      <c r="G192" s="136" t="s">
        <v>38</v>
      </c>
      <c r="H192" s="136" t="s">
        <v>38</v>
      </c>
      <c r="I192" s="137" t="s">
        <v>38</v>
      </c>
      <c r="J192" s="136"/>
      <c r="K192" s="138"/>
      <c r="L192" s="134" t="s">
        <v>27</v>
      </c>
      <c r="M192" s="135">
        <v>1000</v>
      </c>
      <c r="N192" s="135">
        <v>0</v>
      </c>
      <c r="O192" s="135">
        <v>0</v>
      </c>
      <c r="P192" s="136" t="s">
        <v>38</v>
      </c>
      <c r="Q192" s="136" t="s">
        <v>38</v>
      </c>
      <c r="R192" s="137" t="s">
        <v>38</v>
      </c>
      <c r="S192" s="136"/>
      <c r="T192" s="138"/>
      <c r="U192" s="134" t="s">
        <v>27</v>
      </c>
      <c r="V192" s="135">
        <v>0</v>
      </c>
      <c r="W192" s="135">
        <v>0</v>
      </c>
      <c r="X192" s="135">
        <v>0</v>
      </c>
      <c r="Y192" s="136" t="s">
        <v>38</v>
      </c>
      <c r="Z192" s="136" t="s">
        <v>38</v>
      </c>
      <c r="AA192" s="137" t="s">
        <v>38</v>
      </c>
      <c r="AB192" s="213"/>
      <c r="AC192" s="214"/>
    </row>
    <row r="193" spans="1:29" x14ac:dyDescent="0.25">
      <c r="A193" s="170"/>
      <c r="B193" s="872"/>
      <c r="C193" s="134" t="s">
        <v>28</v>
      </c>
      <c r="D193" s="135">
        <v>1000</v>
      </c>
      <c r="E193" s="135">
        <v>0</v>
      </c>
      <c r="F193" s="135">
        <v>0</v>
      </c>
      <c r="G193" s="136" t="s">
        <v>38</v>
      </c>
      <c r="H193" s="136" t="s">
        <v>38</v>
      </c>
      <c r="I193" s="137" t="s">
        <v>38</v>
      </c>
      <c r="J193" s="136"/>
      <c r="K193" s="138"/>
      <c r="L193" s="134" t="s">
        <v>28</v>
      </c>
      <c r="M193" s="135">
        <v>1000</v>
      </c>
      <c r="N193" s="135">
        <v>0</v>
      </c>
      <c r="O193" s="135">
        <v>0</v>
      </c>
      <c r="P193" s="136" t="s">
        <v>38</v>
      </c>
      <c r="Q193" s="136" t="s">
        <v>38</v>
      </c>
      <c r="R193" s="137" t="s">
        <v>38</v>
      </c>
      <c r="S193" s="136"/>
      <c r="T193" s="138"/>
      <c r="U193" s="134" t="s">
        <v>28</v>
      </c>
      <c r="V193" s="135">
        <v>0</v>
      </c>
      <c r="W193" s="135">
        <v>0</v>
      </c>
      <c r="X193" s="135">
        <v>0</v>
      </c>
      <c r="Y193" s="136" t="s">
        <v>38</v>
      </c>
      <c r="Z193" s="136" t="s">
        <v>38</v>
      </c>
      <c r="AA193" s="137" t="s">
        <v>38</v>
      </c>
      <c r="AB193" s="213"/>
      <c r="AC193" s="214"/>
    </row>
    <row r="194" spans="1:29" x14ac:dyDescent="0.25">
      <c r="A194" s="170"/>
      <c r="B194" s="872"/>
      <c r="C194" s="134" t="s">
        <v>29</v>
      </c>
      <c r="D194" s="135">
        <v>1000</v>
      </c>
      <c r="E194" s="135">
        <v>0</v>
      </c>
      <c r="F194" s="135">
        <v>0</v>
      </c>
      <c r="G194" s="136" t="s">
        <v>38</v>
      </c>
      <c r="H194" s="136" t="s">
        <v>38</v>
      </c>
      <c r="I194" s="137" t="s">
        <v>38</v>
      </c>
      <c r="J194" s="136"/>
      <c r="K194" s="138"/>
      <c r="L194" s="134" t="s">
        <v>29</v>
      </c>
      <c r="M194" s="135">
        <v>1000</v>
      </c>
      <c r="N194" s="135">
        <v>0</v>
      </c>
      <c r="O194" s="135">
        <v>0</v>
      </c>
      <c r="P194" s="136" t="s">
        <v>38</v>
      </c>
      <c r="Q194" s="136" t="s">
        <v>38</v>
      </c>
      <c r="R194" s="137" t="s">
        <v>38</v>
      </c>
      <c r="S194" s="136"/>
      <c r="T194" s="138"/>
      <c r="U194" s="134" t="s">
        <v>29</v>
      </c>
      <c r="V194" s="135">
        <v>0</v>
      </c>
      <c r="W194" s="135">
        <v>0</v>
      </c>
      <c r="X194" s="135">
        <v>0</v>
      </c>
      <c r="Y194" s="136" t="s">
        <v>38</v>
      </c>
      <c r="Z194" s="136" t="s">
        <v>38</v>
      </c>
      <c r="AA194" s="137" t="s">
        <v>38</v>
      </c>
      <c r="AB194" s="213"/>
      <c r="AC194" s="214"/>
    </row>
    <row r="195" spans="1:29" x14ac:dyDescent="0.25">
      <c r="A195" s="170"/>
      <c r="B195" s="872"/>
      <c r="C195" s="191" t="s">
        <v>30</v>
      </c>
      <c r="D195" s="149">
        <v>1000</v>
      </c>
      <c r="E195" s="135">
        <v>0</v>
      </c>
      <c r="F195" s="135">
        <v>0</v>
      </c>
      <c r="G195" s="136" t="s">
        <v>38</v>
      </c>
      <c r="H195" s="136" t="s">
        <v>38</v>
      </c>
      <c r="I195" s="137" t="s">
        <v>38</v>
      </c>
      <c r="J195" s="136"/>
      <c r="K195" s="138"/>
      <c r="L195" s="148" t="s">
        <v>30</v>
      </c>
      <c r="M195" s="149">
        <v>1000</v>
      </c>
      <c r="N195" s="135">
        <v>0</v>
      </c>
      <c r="O195" s="135">
        <v>0</v>
      </c>
      <c r="P195" s="136" t="s">
        <v>38</v>
      </c>
      <c r="Q195" s="136" t="s">
        <v>38</v>
      </c>
      <c r="R195" s="137" t="s">
        <v>38</v>
      </c>
      <c r="S195" s="136"/>
      <c r="T195" s="138"/>
      <c r="U195" s="191" t="s">
        <v>30</v>
      </c>
      <c r="V195" s="149">
        <v>0</v>
      </c>
      <c r="W195" s="135">
        <v>0</v>
      </c>
      <c r="X195" s="135">
        <v>0</v>
      </c>
      <c r="Y195" s="136" t="s">
        <v>38</v>
      </c>
      <c r="Z195" s="136" t="s">
        <v>38</v>
      </c>
      <c r="AA195" s="137" t="s">
        <v>38</v>
      </c>
      <c r="AB195" s="215"/>
      <c r="AC195" s="216"/>
    </row>
    <row r="196" spans="1:29" ht="21" x14ac:dyDescent="0.25">
      <c r="A196" s="171"/>
      <c r="B196" s="873"/>
      <c r="C196" s="150"/>
      <c r="D196" s="151">
        <f>SUM(D184:D195)</f>
        <v>12000</v>
      </c>
      <c r="E196" s="151">
        <f>SUM(E184:E195)</f>
        <v>0</v>
      </c>
      <c r="F196" s="151">
        <f>SUM(F184:F195)</f>
        <v>0</v>
      </c>
      <c r="G196" s="152"/>
      <c r="H196" s="152"/>
      <c r="I196" s="197"/>
      <c r="J196" s="152"/>
      <c r="K196" s="153"/>
      <c r="L196" s="150"/>
      <c r="M196" s="151">
        <f>SUM(M183:M195)</f>
        <v>24000</v>
      </c>
      <c r="N196" s="151">
        <f>SUM(N183:N195)</f>
        <v>0</v>
      </c>
      <c r="O196" s="151">
        <f>SUM(O183:O195)</f>
        <v>0</v>
      </c>
      <c r="P196" s="152"/>
      <c r="Q196" s="152"/>
      <c r="R196" s="152"/>
      <c r="S196" s="152"/>
      <c r="T196" s="153"/>
      <c r="U196" s="150"/>
      <c r="V196" s="151">
        <f>SUM(V183:V195)</f>
        <v>30000</v>
      </c>
      <c r="W196" s="151">
        <f>SUM(W183:W195)</f>
        <v>0</v>
      </c>
      <c r="X196" s="151">
        <f>SUM(X183:X195)</f>
        <v>0</v>
      </c>
      <c r="Y196" s="152"/>
      <c r="Z196" s="152"/>
      <c r="AA196" s="152"/>
      <c r="AB196" s="152"/>
      <c r="AC196" s="153"/>
    </row>
    <row r="197" spans="1:29" x14ac:dyDescent="0.25">
      <c r="A197" s="271"/>
      <c r="B197" s="192"/>
      <c r="C197" s="161"/>
      <c r="D197" s="155"/>
      <c r="E197" s="155"/>
      <c r="F197" s="155"/>
      <c r="G197" s="154"/>
      <c r="H197" s="154"/>
      <c r="I197" s="162"/>
      <c r="J197" s="154"/>
      <c r="K197" s="154"/>
      <c r="L197" s="154"/>
      <c r="M197" s="155"/>
      <c r="N197" s="155"/>
      <c r="O197" s="155"/>
      <c r="P197" s="154"/>
      <c r="Q197" s="154"/>
      <c r="R197" s="154"/>
      <c r="S197" s="154"/>
      <c r="T197" s="154"/>
      <c r="U197" s="154"/>
      <c r="V197" s="155"/>
      <c r="W197" s="155"/>
      <c r="X197" s="155"/>
      <c r="Y197" s="154"/>
      <c r="Z197" s="154"/>
      <c r="AA197" s="154"/>
      <c r="AB197" s="156"/>
      <c r="AC197" s="156"/>
    </row>
    <row r="198" spans="1:29" ht="21" x14ac:dyDescent="0.25">
      <c r="B198" s="193"/>
      <c r="C198" s="163"/>
      <c r="D198" s="164"/>
      <c r="E198" s="159"/>
      <c r="F198" s="160"/>
      <c r="G198" s="159"/>
      <c r="H198" s="160"/>
      <c r="I198" s="160"/>
      <c r="J198" s="160"/>
      <c r="K198" s="165"/>
      <c r="L198" s="157" t="s">
        <v>42</v>
      </c>
      <c r="M198" s="158">
        <f>D211</f>
        <v>12000</v>
      </c>
      <c r="N198" s="158">
        <f>E211</f>
        <v>0</v>
      </c>
      <c r="O198" s="158">
        <f>F211</f>
        <v>0</v>
      </c>
      <c r="P198" s="159"/>
      <c r="Q198" s="160"/>
      <c r="R198" s="160"/>
      <c r="S198" s="160"/>
      <c r="T198" s="165"/>
      <c r="U198" s="157" t="s">
        <v>42</v>
      </c>
      <c r="V198" s="158">
        <f>M211</f>
        <v>24000</v>
      </c>
      <c r="W198" s="158">
        <f>N211</f>
        <v>0</v>
      </c>
      <c r="X198" s="158">
        <f>O211</f>
        <v>0</v>
      </c>
      <c r="Y198" s="159"/>
      <c r="Z198" s="160"/>
      <c r="AA198" s="160"/>
      <c r="AB198" s="274" t="s">
        <v>221</v>
      </c>
      <c r="AC198" s="275" t="s">
        <v>36</v>
      </c>
    </row>
    <row r="199" spans="1:29" x14ac:dyDescent="0.25">
      <c r="A199" s="169" t="s">
        <v>130</v>
      </c>
      <c r="B199" s="194">
        <v>0</v>
      </c>
      <c r="C199" s="134" t="s">
        <v>19</v>
      </c>
      <c r="D199" s="135">
        <v>1000</v>
      </c>
      <c r="E199" s="135">
        <v>0</v>
      </c>
      <c r="F199" s="135">
        <v>0</v>
      </c>
      <c r="G199" s="136" t="s">
        <v>38</v>
      </c>
      <c r="H199" s="136" t="s">
        <v>38</v>
      </c>
      <c r="I199" s="137" t="s">
        <v>38</v>
      </c>
      <c r="J199" s="136"/>
      <c r="K199" s="138"/>
      <c r="L199" s="134" t="s">
        <v>19</v>
      </c>
      <c r="M199" s="135">
        <v>1000</v>
      </c>
      <c r="N199" s="135">
        <v>0</v>
      </c>
      <c r="O199" s="135">
        <v>0</v>
      </c>
      <c r="P199" s="136" t="s">
        <v>38</v>
      </c>
      <c r="Q199" s="136" t="s">
        <v>38</v>
      </c>
      <c r="R199" s="137" t="s">
        <v>38</v>
      </c>
      <c r="S199" s="136"/>
      <c r="T199" s="138"/>
      <c r="U199" s="134" t="s">
        <v>19</v>
      </c>
      <c r="V199" s="135">
        <v>1000</v>
      </c>
      <c r="W199" s="135">
        <v>0</v>
      </c>
      <c r="X199" s="135">
        <v>0</v>
      </c>
      <c r="Y199" s="136" t="s">
        <v>38</v>
      </c>
      <c r="Z199" s="136" t="s">
        <v>38</v>
      </c>
      <c r="AA199" s="137" t="s">
        <v>38</v>
      </c>
      <c r="AB199" s="207">
        <f>V211+W211-X211</f>
        <v>30000</v>
      </c>
      <c r="AC199" s="212"/>
    </row>
    <row r="200" spans="1:29" ht="21" customHeight="1" x14ac:dyDescent="0.25">
      <c r="A200" s="170"/>
      <c r="B200" s="872"/>
      <c r="C200" s="134" t="s">
        <v>20</v>
      </c>
      <c r="D200" s="135">
        <v>1000</v>
      </c>
      <c r="E200" s="135">
        <v>0</v>
      </c>
      <c r="F200" s="135">
        <v>0</v>
      </c>
      <c r="G200" s="136" t="s">
        <v>38</v>
      </c>
      <c r="H200" s="136" t="s">
        <v>38</v>
      </c>
      <c r="I200" s="137" t="s">
        <v>38</v>
      </c>
      <c r="J200" s="136"/>
      <c r="K200" s="138"/>
      <c r="L200" s="134" t="s">
        <v>20</v>
      </c>
      <c r="M200" s="135">
        <v>1000</v>
      </c>
      <c r="N200" s="135">
        <v>0</v>
      </c>
      <c r="O200" s="135">
        <v>0</v>
      </c>
      <c r="P200" s="136" t="s">
        <v>38</v>
      </c>
      <c r="Q200" s="136" t="s">
        <v>38</v>
      </c>
      <c r="R200" s="137" t="s">
        <v>38</v>
      </c>
      <c r="S200" s="136"/>
      <c r="T200" s="138"/>
      <c r="U200" s="134" t="s">
        <v>20</v>
      </c>
      <c r="V200" s="135">
        <v>1000</v>
      </c>
      <c r="W200" s="135">
        <v>0</v>
      </c>
      <c r="X200" s="135">
        <v>0</v>
      </c>
      <c r="Y200" s="136" t="s">
        <v>38</v>
      </c>
      <c r="Z200" s="136" t="s">
        <v>38</v>
      </c>
      <c r="AA200" s="137" t="s">
        <v>38</v>
      </c>
      <c r="AB200" s="213"/>
      <c r="AC200" s="214"/>
    </row>
    <row r="201" spans="1:29" x14ac:dyDescent="0.25">
      <c r="A201" s="170"/>
      <c r="B201" s="872"/>
      <c r="C201" s="134" t="s">
        <v>21</v>
      </c>
      <c r="D201" s="135">
        <v>1000</v>
      </c>
      <c r="E201" s="135">
        <v>0</v>
      </c>
      <c r="F201" s="135">
        <v>0</v>
      </c>
      <c r="G201" s="136" t="s">
        <v>38</v>
      </c>
      <c r="H201" s="136" t="s">
        <v>38</v>
      </c>
      <c r="I201" s="137" t="s">
        <v>38</v>
      </c>
      <c r="J201" s="136"/>
      <c r="K201" s="138"/>
      <c r="L201" s="134" t="s">
        <v>21</v>
      </c>
      <c r="M201" s="135">
        <v>1000</v>
      </c>
      <c r="N201" s="135">
        <v>0</v>
      </c>
      <c r="O201" s="135">
        <v>0</v>
      </c>
      <c r="P201" s="136" t="s">
        <v>38</v>
      </c>
      <c r="Q201" s="136" t="s">
        <v>38</v>
      </c>
      <c r="R201" s="137" t="s">
        <v>38</v>
      </c>
      <c r="S201" s="136"/>
      <c r="T201" s="138"/>
      <c r="U201" s="134" t="s">
        <v>21</v>
      </c>
      <c r="V201" s="135">
        <v>1000</v>
      </c>
      <c r="W201" s="135">
        <v>0</v>
      </c>
      <c r="X201" s="135">
        <v>0</v>
      </c>
      <c r="Y201" s="136" t="s">
        <v>38</v>
      </c>
      <c r="Z201" s="136" t="s">
        <v>38</v>
      </c>
      <c r="AA201" s="137" t="s">
        <v>38</v>
      </c>
      <c r="AB201" s="213"/>
      <c r="AC201" s="214"/>
    </row>
    <row r="202" spans="1:29" x14ac:dyDescent="0.25">
      <c r="A202" s="170"/>
      <c r="B202" s="872"/>
      <c r="C202" s="134" t="s">
        <v>22</v>
      </c>
      <c r="D202" s="135">
        <v>1000</v>
      </c>
      <c r="E202" s="135">
        <v>0</v>
      </c>
      <c r="F202" s="135">
        <v>0</v>
      </c>
      <c r="G202" s="136" t="s">
        <v>38</v>
      </c>
      <c r="H202" s="136" t="s">
        <v>38</v>
      </c>
      <c r="I202" s="137" t="s">
        <v>38</v>
      </c>
      <c r="J202" s="136"/>
      <c r="K202" s="138"/>
      <c r="L202" s="134" t="s">
        <v>22</v>
      </c>
      <c r="M202" s="135">
        <v>1000</v>
      </c>
      <c r="N202" s="135">
        <v>0</v>
      </c>
      <c r="O202" s="135">
        <v>0</v>
      </c>
      <c r="P202" s="136" t="s">
        <v>38</v>
      </c>
      <c r="Q202" s="136" t="s">
        <v>38</v>
      </c>
      <c r="R202" s="137" t="s">
        <v>38</v>
      </c>
      <c r="S202" s="136"/>
      <c r="T202" s="138"/>
      <c r="U202" s="134" t="s">
        <v>22</v>
      </c>
      <c r="V202" s="135">
        <v>1000</v>
      </c>
      <c r="W202" s="135">
        <v>0</v>
      </c>
      <c r="X202" s="135">
        <v>0</v>
      </c>
      <c r="Y202" s="136" t="s">
        <v>38</v>
      </c>
      <c r="Z202" s="136" t="s">
        <v>38</v>
      </c>
      <c r="AA202" s="137" t="s">
        <v>38</v>
      </c>
      <c r="AB202" s="213"/>
      <c r="AC202" s="214"/>
    </row>
    <row r="203" spans="1:29" x14ac:dyDescent="0.25">
      <c r="A203" s="170"/>
      <c r="B203" s="872"/>
      <c r="C203" s="134" t="s">
        <v>23</v>
      </c>
      <c r="D203" s="135">
        <v>1000</v>
      </c>
      <c r="E203" s="135">
        <v>0</v>
      </c>
      <c r="F203" s="135">
        <v>0</v>
      </c>
      <c r="G203" s="136" t="s">
        <v>38</v>
      </c>
      <c r="H203" s="136" t="s">
        <v>38</v>
      </c>
      <c r="I203" s="137" t="s">
        <v>38</v>
      </c>
      <c r="J203" s="136"/>
      <c r="K203" s="138"/>
      <c r="L203" s="134" t="s">
        <v>23</v>
      </c>
      <c r="M203" s="135">
        <v>1000</v>
      </c>
      <c r="N203" s="135">
        <v>0</v>
      </c>
      <c r="O203" s="135">
        <v>0</v>
      </c>
      <c r="P203" s="136" t="s">
        <v>38</v>
      </c>
      <c r="Q203" s="136" t="s">
        <v>38</v>
      </c>
      <c r="R203" s="137" t="s">
        <v>38</v>
      </c>
      <c r="S203" s="136"/>
      <c r="T203" s="138"/>
      <c r="U203" s="134" t="s">
        <v>23</v>
      </c>
      <c r="V203" s="135">
        <v>1000</v>
      </c>
      <c r="W203" s="135">
        <v>0</v>
      </c>
      <c r="X203" s="135">
        <v>0</v>
      </c>
      <c r="Y203" s="136" t="s">
        <v>38</v>
      </c>
      <c r="Z203" s="136" t="s">
        <v>38</v>
      </c>
      <c r="AA203" s="137" t="s">
        <v>38</v>
      </c>
      <c r="AB203" s="213"/>
      <c r="AC203" s="214"/>
    </row>
    <row r="204" spans="1:29" x14ac:dyDescent="0.25">
      <c r="A204" s="170"/>
      <c r="B204" s="872"/>
      <c r="C204" s="190" t="s">
        <v>24</v>
      </c>
      <c r="D204" s="135">
        <v>1000</v>
      </c>
      <c r="E204" s="135">
        <v>0</v>
      </c>
      <c r="F204" s="135">
        <v>0</v>
      </c>
      <c r="G204" s="136" t="s">
        <v>38</v>
      </c>
      <c r="H204" s="136" t="s">
        <v>38</v>
      </c>
      <c r="I204" s="137" t="s">
        <v>38</v>
      </c>
      <c r="J204" s="136"/>
      <c r="K204" s="138"/>
      <c r="L204" s="134" t="s">
        <v>24</v>
      </c>
      <c r="M204" s="135">
        <v>1000</v>
      </c>
      <c r="N204" s="135">
        <v>0</v>
      </c>
      <c r="O204" s="135">
        <v>0</v>
      </c>
      <c r="P204" s="136" t="s">
        <v>38</v>
      </c>
      <c r="Q204" s="136" t="s">
        <v>38</v>
      </c>
      <c r="R204" s="137" t="s">
        <v>38</v>
      </c>
      <c r="S204" s="136"/>
      <c r="T204" s="138"/>
      <c r="U204" s="190" t="s">
        <v>24</v>
      </c>
      <c r="V204" s="135">
        <v>1000</v>
      </c>
      <c r="W204" s="135">
        <v>0</v>
      </c>
      <c r="X204" s="135">
        <v>0</v>
      </c>
      <c r="Y204" s="136" t="s">
        <v>38</v>
      </c>
      <c r="Z204" s="136" t="s">
        <v>38</v>
      </c>
      <c r="AA204" s="137" t="s">
        <v>38</v>
      </c>
      <c r="AB204" s="213"/>
      <c r="AC204" s="214"/>
    </row>
    <row r="205" spans="1:29" x14ac:dyDescent="0.25">
      <c r="A205" s="170"/>
      <c r="B205" s="872"/>
      <c r="C205" s="134" t="s">
        <v>25</v>
      </c>
      <c r="D205" s="135">
        <v>1000</v>
      </c>
      <c r="E205" s="135">
        <v>0</v>
      </c>
      <c r="F205" s="135">
        <v>0</v>
      </c>
      <c r="G205" s="136" t="s">
        <v>38</v>
      </c>
      <c r="H205" s="136" t="s">
        <v>38</v>
      </c>
      <c r="I205" s="137" t="s">
        <v>38</v>
      </c>
      <c r="J205" s="136"/>
      <c r="K205" s="138"/>
      <c r="L205" s="134" t="s">
        <v>25</v>
      </c>
      <c r="M205" s="135">
        <v>1000</v>
      </c>
      <c r="N205" s="135">
        <v>0</v>
      </c>
      <c r="O205" s="135">
        <v>0</v>
      </c>
      <c r="P205" s="136" t="s">
        <v>38</v>
      </c>
      <c r="Q205" s="136" t="s">
        <v>38</v>
      </c>
      <c r="R205" s="137" t="s">
        <v>38</v>
      </c>
      <c r="S205" s="136"/>
      <c r="T205" s="138"/>
      <c r="U205" s="134" t="s">
        <v>25</v>
      </c>
      <c r="V205" s="135">
        <v>0</v>
      </c>
      <c r="W205" s="135">
        <v>0</v>
      </c>
      <c r="X205" s="135">
        <v>0</v>
      </c>
      <c r="Y205" s="136" t="s">
        <v>38</v>
      </c>
      <c r="Z205" s="136" t="s">
        <v>38</v>
      </c>
      <c r="AA205" s="137" t="s">
        <v>38</v>
      </c>
      <c r="AB205" s="213"/>
      <c r="AC205" s="214"/>
    </row>
    <row r="206" spans="1:29" x14ac:dyDescent="0.25">
      <c r="A206" s="170"/>
      <c r="B206" s="872"/>
      <c r="C206" s="134" t="s">
        <v>26</v>
      </c>
      <c r="D206" s="135">
        <v>1000</v>
      </c>
      <c r="E206" s="135">
        <v>0</v>
      </c>
      <c r="F206" s="135">
        <v>0</v>
      </c>
      <c r="G206" s="136" t="s">
        <v>38</v>
      </c>
      <c r="H206" s="136" t="s">
        <v>38</v>
      </c>
      <c r="I206" s="137" t="s">
        <v>38</v>
      </c>
      <c r="J206" s="136"/>
      <c r="K206" s="138"/>
      <c r="L206" s="134" t="s">
        <v>26</v>
      </c>
      <c r="M206" s="135">
        <v>1000</v>
      </c>
      <c r="N206" s="135">
        <v>0</v>
      </c>
      <c r="O206" s="135">
        <v>0</v>
      </c>
      <c r="P206" s="136" t="s">
        <v>38</v>
      </c>
      <c r="Q206" s="136" t="s">
        <v>38</v>
      </c>
      <c r="R206" s="137" t="s">
        <v>38</v>
      </c>
      <c r="S206" s="136"/>
      <c r="T206" s="138"/>
      <c r="U206" s="134" t="s">
        <v>26</v>
      </c>
      <c r="V206" s="135">
        <v>0</v>
      </c>
      <c r="W206" s="135">
        <v>0</v>
      </c>
      <c r="X206" s="135">
        <v>0</v>
      </c>
      <c r="Y206" s="136" t="s">
        <v>38</v>
      </c>
      <c r="Z206" s="136" t="s">
        <v>38</v>
      </c>
      <c r="AA206" s="137" t="s">
        <v>38</v>
      </c>
      <c r="AB206" s="213"/>
      <c r="AC206" s="214"/>
    </row>
    <row r="207" spans="1:29" x14ac:dyDescent="0.25">
      <c r="A207" s="170"/>
      <c r="B207" s="872"/>
      <c r="C207" s="134" t="s">
        <v>27</v>
      </c>
      <c r="D207" s="135">
        <v>1000</v>
      </c>
      <c r="E207" s="135">
        <v>0</v>
      </c>
      <c r="F207" s="135">
        <v>0</v>
      </c>
      <c r="G207" s="136" t="s">
        <v>38</v>
      </c>
      <c r="H207" s="136" t="s">
        <v>38</v>
      </c>
      <c r="I207" s="137" t="s">
        <v>38</v>
      </c>
      <c r="J207" s="136"/>
      <c r="K207" s="138"/>
      <c r="L207" s="134" t="s">
        <v>27</v>
      </c>
      <c r="M207" s="135">
        <v>1000</v>
      </c>
      <c r="N207" s="135">
        <v>0</v>
      </c>
      <c r="O207" s="135">
        <v>0</v>
      </c>
      <c r="P207" s="136" t="s">
        <v>38</v>
      </c>
      <c r="Q207" s="136" t="s">
        <v>38</v>
      </c>
      <c r="R207" s="137" t="s">
        <v>38</v>
      </c>
      <c r="S207" s="136"/>
      <c r="T207" s="138"/>
      <c r="U207" s="134" t="s">
        <v>27</v>
      </c>
      <c r="V207" s="135">
        <v>0</v>
      </c>
      <c r="W207" s="135">
        <v>0</v>
      </c>
      <c r="X207" s="135">
        <v>0</v>
      </c>
      <c r="Y207" s="136" t="s">
        <v>38</v>
      </c>
      <c r="Z207" s="136" t="s">
        <v>38</v>
      </c>
      <c r="AA207" s="137" t="s">
        <v>38</v>
      </c>
      <c r="AB207" s="213"/>
      <c r="AC207" s="214"/>
    </row>
    <row r="208" spans="1:29" x14ac:dyDescent="0.25">
      <c r="A208" s="170"/>
      <c r="B208" s="872"/>
      <c r="C208" s="134" t="s">
        <v>28</v>
      </c>
      <c r="D208" s="135">
        <v>1000</v>
      </c>
      <c r="E208" s="135">
        <v>0</v>
      </c>
      <c r="F208" s="135">
        <v>0</v>
      </c>
      <c r="G208" s="136" t="s">
        <v>38</v>
      </c>
      <c r="H208" s="136" t="s">
        <v>38</v>
      </c>
      <c r="I208" s="137" t="s">
        <v>38</v>
      </c>
      <c r="J208" s="136"/>
      <c r="K208" s="138"/>
      <c r="L208" s="134" t="s">
        <v>28</v>
      </c>
      <c r="M208" s="135">
        <v>1000</v>
      </c>
      <c r="N208" s="135">
        <v>0</v>
      </c>
      <c r="O208" s="135">
        <v>0</v>
      </c>
      <c r="P208" s="136" t="s">
        <v>38</v>
      </c>
      <c r="Q208" s="136" t="s">
        <v>38</v>
      </c>
      <c r="R208" s="137" t="s">
        <v>38</v>
      </c>
      <c r="S208" s="136"/>
      <c r="T208" s="138"/>
      <c r="U208" s="134" t="s">
        <v>28</v>
      </c>
      <c r="V208" s="135">
        <v>0</v>
      </c>
      <c r="W208" s="135">
        <v>0</v>
      </c>
      <c r="X208" s="135">
        <v>0</v>
      </c>
      <c r="Y208" s="136" t="s">
        <v>38</v>
      </c>
      <c r="Z208" s="136" t="s">
        <v>38</v>
      </c>
      <c r="AA208" s="137" t="s">
        <v>38</v>
      </c>
      <c r="AB208" s="213"/>
      <c r="AC208" s="214"/>
    </row>
    <row r="209" spans="1:29" x14ac:dyDescent="0.25">
      <c r="A209" s="170"/>
      <c r="B209" s="872"/>
      <c r="C209" s="134" t="s">
        <v>29</v>
      </c>
      <c r="D209" s="135">
        <v>1000</v>
      </c>
      <c r="E209" s="135">
        <v>0</v>
      </c>
      <c r="F209" s="135">
        <v>0</v>
      </c>
      <c r="G209" s="136" t="s">
        <v>38</v>
      </c>
      <c r="H209" s="136" t="s">
        <v>38</v>
      </c>
      <c r="I209" s="137" t="s">
        <v>38</v>
      </c>
      <c r="J209" s="136"/>
      <c r="K209" s="138"/>
      <c r="L209" s="134" t="s">
        <v>29</v>
      </c>
      <c r="M209" s="135">
        <v>1000</v>
      </c>
      <c r="N209" s="135">
        <v>0</v>
      </c>
      <c r="O209" s="135">
        <v>0</v>
      </c>
      <c r="P209" s="136" t="s">
        <v>38</v>
      </c>
      <c r="Q209" s="136" t="s">
        <v>38</v>
      </c>
      <c r="R209" s="137" t="s">
        <v>38</v>
      </c>
      <c r="S209" s="136"/>
      <c r="T209" s="138"/>
      <c r="U209" s="134" t="s">
        <v>29</v>
      </c>
      <c r="V209" s="135">
        <v>0</v>
      </c>
      <c r="W209" s="135">
        <v>0</v>
      </c>
      <c r="X209" s="135">
        <v>0</v>
      </c>
      <c r="Y209" s="136" t="s">
        <v>38</v>
      </c>
      <c r="Z209" s="136" t="s">
        <v>38</v>
      </c>
      <c r="AA209" s="137" t="s">
        <v>38</v>
      </c>
      <c r="AB209" s="213"/>
      <c r="AC209" s="214"/>
    </row>
    <row r="210" spans="1:29" x14ac:dyDescent="0.25">
      <c r="A210" s="170"/>
      <c r="B210" s="872"/>
      <c r="C210" s="191" t="s">
        <v>30</v>
      </c>
      <c r="D210" s="149">
        <v>1000</v>
      </c>
      <c r="E210" s="135">
        <v>0</v>
      </c>
      <c r="F210" s="135">
        <v>0</v>
      </c>
      <c r="G210" s="136" t="s">
        <v>38</v>
      </c>
      <c r="H210" s="136" t="s">
        <v>38</v>
      </c>
      <c r="I210" s="137" t="s">
        <v>38</v>
      </c>
      <c r="J210" s="136"/>
      <c r="K210" s="138"/>
      <c r="L210" s="148" t="s">
        <v>30</v>
      </c>
      <c r="M210" s="149">
        <v>1000</v>
      </c>
      <c r="N210" s="135">
        <v>0</v>
      </c>
      <c r="O210" s="135">
        <v>0</v>
      </c>
      <c r="P210" s="136" t="s">
        <v>38</v>
      </c>
      <c r="Q210" s="136" t="s">
        <v>38</v>
      </c>
      <c r="R210" s="137" t="s">
        <v>38</v>
      </c>
      <c r="S210" s="136"/>
      <c r="T210" s="138"/>
      <c r="U210" s="191" t="s">
        <v>30</v>
      </c>
      <c r="V210" s="149">
        <v>0</v>
      </c>
      <c r="W210" s="135">
        <v>0</v>
      </c>
      <c r="X210" s="135">
        <v>0</v>
      </c>
      <c r="Y210" s="136" t="s">
        <v>38</v>
      </c>
      <c r="Z210" s="136" t="s">
        <v>38</v>
      </c>
      <c r="AA210" s="137" t="s">
        <v>38</v>
      </c>
      <c r="AB210" s="215"/>
      <c r="AC210" s="216"/>
    </row>
    <row r="211" spans="1:29" ht="21" x14ac:dyDescent="0.25">
      <c r="A211" s="171"/>
      <c r="B211" s="873"/>
      <c r="C211" s="150"/>
      <c r="D211" s="151">
        <f>SUM(D199:D210)</f>
        <v>12000</v>
      </c>
      <c r="E211" s="151">
        <f>SUM(E199:E210)</f>
        <v>0</v>
      </c>
      <c r="F211" s="151">
        <f>SUM(F199:F210)</f>
        <v>0</v>
      </c>
      <c r="G211" s="152"/>
      <c r="H211" s="152"/>
      <c r="I211" s="197"/>
      <c r="J211" s="152"/>
      <c r="K211" s="153"/>
      <c r="L211" s="150"/>
      <c r="M211" s="151">
        <f>SUM(M198:M210)</f>
        <v>24000</v>
      </c>
      <c r="N211" s="151">
        <f>SUM(N198:N210)</f>
        <v>0</v>
      </c>
      <c r="O211" s="151">
        <f>SUM(O198:O210)</f>
        <v>0</v>
      </c>
      <c r="P211" s="152"/>
      <c r="Q211" s="152"/>
      <c r="R211" s="152"/>
      <c r="S211" s="152"/>
      <c r="T211" s="153"/>
      <c r="U211" s="150"/>
      <c r="V211" s="151">
        <f>SUM(V198:V210)</f>
        <v>30000</v>
      </c>
      <c r="W211" s="151">
        <f>SUM(W198:W210)</f>
        <v>0</v>
      </c>
      <c r="X211" s="151">
        <f>SUM(X198:X210)</f>
        <v>0</v>
      </c>
      <c r="Y211" s="152"/>
      <c r="Z211" s="152"/>
      <c r="AA211" s="152"/>
      <c r="AB211" s="152"/>
      <c r="AC211" s="153"/>
    </row>
    <row r="212" spans="1:29" x14ac:dyDescent="0.25">
      <c r="A212" s="271"/>
      <c r="B212" s="192"/>
      <c r="C212" s="161"/>
      <c r="D212" s="155"/>
      <c r="E212" s="155"/>
      <c r="F212" s="155"/>
      <c r="G212" s="154"/>
      <c r="H212" s="154"/>
      <c r="I212" s="162"/>
      <c r="J212" s="154"/>
      <c r="K212" s="154"/>
      <c r="L212" s="154"/>
      <c r="M212" s="155"/>
      <c r="N212" s="155"/>
      <c r="O212" s="155"/>
      <c r="P212" s="154"/>
      <c r="Q212" s="154"/>
      <c r="R212" s="154"/>
      <c r="S212" s="154"/>
      <c r="T212" s="154"/>
      <c r="U212" s="154"/>
      <c r="V212" s="155"/>
      <c r="W212" s="155"/>
      <c r="X212" s="155"/>
      <c r="Y212" s="154"/>
      <c r="Z212" s="154"/>
      <c r="AA212" s="154"/>
      <c r="AB212" s="156"/>
      <c r="AC212" s="156"/>
    </row>
    <row r="213" spans="1:29" ht="21" x14ac:dyDescent="0.25">
      <c r="B213" s="193"/>
      <c r="C213" s="163"/>
      <c r="D213" s="164"/>
      <c r="E213" s="159"/>
      <c r="F213" s="160"/>
      <c r="G213" s="159"/>
      <c r="H213" s="160"/>
      <c r="I213" s="160"/>
      <c r="J213" s="160"/>
      <c r="K213" s="165"/>
      <c r="L213" s="157" t="s">
        <v>42</v>
      </c>
      <c r="M213" s="158">
        <f>D226</f>
        <v>12000</v>
      </c>
      <c r="N213" s="158">
        <f>E226</f>
        <v>0</v>
      </c>
      <c r="O213" s="158">
        <f>F226</f>
        <v>0</v>
      </c>
      <c r="P213" s="159"/>
      <c r="Q213" s="160"/>
      <c r="R213" s="160"/>
      <c r="S213" s="160"/>
      <c r="T213" s="165"/>
      <c r="U213" s="157" t="s">
        <v>42</v>
      </c>
      <c r="V213" s="158">
        <f>M226</f>
        <v>24000</v>
      </c>
      <c r="W213" s="158">
        <f>N226</f>
        <v>0</v>
      </c>
      <c r="X213" s="158">
        <f>O226</f>
        <v>0</v>
      </c>
      <c r="Y213" s="159"/>
      <c r="Z213" s="160"/>
      <c r="AA213" s="160"/>
      <c r="AB213" s="274" t="s">
        <v>221</v>
      </c>
      <c r="AC213" s="275" t="s">
        <v>36</v>
      </c>
    </row>
    <row r="214" spans="1:29" x14ac:dyDescent="0.25">
      <c r="A214" s="169" t="s">
        <v>130</v>
      </c>
      <c r="B214" s="194">
        <v>0</v>
      </c>
      <c r="C214" s="134" t="s">
        <v>19</v>
      </c>
      <c r="D214" s="135">
        <v>1000</v>
      </c>
      <c r="E214" s="135">
        <v>0</v>
      </c>
      <c r="F214" s="135">
        <v>0</v>
      </c>
      <c r="G214" s="136" t="s">
        <v>38</v>
      </c>
      <c r="H214" s="136" t="s">
        <v>38</v>
      </c>
      <c r="I214" s="137" t="s">
        <v>38</v>
      </c>
      <c r="J214" s="136"/>
      <c r="K214" s="138"/>
      <c r="L214" s="134" t="s">
        <v>19</v>
      </c>
      <c r="M214" s="135">
        <v>1000</v>
      </c>
      <c r="N214" s="135">
        <v>0</v>
      </c>
      <c r="O214" s="135">
        <v>0</v>
      </c>
      <c r="P214" s="136" t="s">
        <v>38</v>
      </c>
      <c r="Q214" s="136" t="s">
        <v>38</v>
      </c>
      <c r="R214" s="137" t="s">
        <v>38</v>
      </c>
      <c r="S214" s="136"/>
      <c r="T214" s="138"/>
      <c r="U214" s="134" t="s">
        <v>19</v>
      </c>
      <c r="V214" s="135">
        <v>1000</v>
      </c>
      <c r="W214" s="135">
        <v>0</v>
      </c>
      <c r="X214" s="135">
        <v>0</v>
      </c>
      <c r="Y214" s="136" t="s">
        <v>38</v>
      </c>
      <c r="Z214" s="136" t="s">
        <v>38</v>
      </c>
      <c r="AA214" s="137" t="s">
        <v>38</v>
      </c>
      <c r="AB214" s="207">
        <f>V226+W226-X226</f>
        <v>30000</v>
      </c>
      <c r="AC214" s="212"/>
    </row>
    <row r="215" spans="1:29" ht="21" customHeight="1" x14ac:dyDescent="0.25">
      <c r="A215" s="170"/>
      <c r="B215" s="872"/>
      <c r="C215" s="134" t="s">
        <v>20</v>
      </c>
      <c r="D215" s="135">
        <v>1000</v>
      </c>
      <c r="E215" s="135">
        <v>0</v>
      </c>
      <c r="F215" s="135">
        <v>0</v>
      </c>
      <c r="G215" s="136" t="s">
        <v>38</v>
      </c>
      <c r="H215" s="136" t="s">
        <v>38</v>
      </c>
      <c r="I215" s="137" t="s">
        <v>38</v>
      </c>
      <c r="J215" s="136"/>
      <c r="K215" s="138"/>
      <c r="L215" s="134" t="s">
        <v>20</v>
      </c>
      <c r="M215" s="135">
        <v>1000</v>
      </c>
      <c r="N215" s="135">
        <v>0</v>
      </c>
      <c r="O215" s="135">
        <v>0</v>
      </c>
      <c r="P215" s="136" t="s">
        <v>38</v>
      </c>
      <c r="Q215" s="136" t="s">
        <v>38</v>
      </c>
      <c r="R215" s="137" t="s">
        <v>38</v>
      </c>
      <c r="S215" s="136"/>
      <c r="T215" s="138"/>
      <c r="U215" s="134" t="s">
        <v>20</v>
      </c>
      <c r="V215" s="135">
        <v>1000</v>
      </c>
      <c r="W215" s="135">
        <v>0</v>
      </c>
      <c r="X215" s="135">
        <v>0</v>
      </c>
      <c r="Y215" s="136" t="s">
        <v>38</v>
      </c>
      <c r="Z215" s="136" t="s">
        <v>38</v>
      </c>
      <c r="AA215" s="137" t="s">
        <v>38</v>
      </c>
      <c r="AB215" s="213"/>
      <c r="AC215" s="214"/>
    </row>
    <row r="216" spans="1:29" x14ac:dyDescent="0.25">
      <c r="A216" s="170"/>
      <c r="B216" s="872"/>
      <c r="C216" s="134" t="s">
        <v>21</v>
      </c>
      <c r="D216" s="135">
        <v>1000</v>
      </c>
      <c r="E216" s="135">
        <v>0</v>
      </c>
      <c r="F216" s="135">
        <v>0</v>
      </c>
      <c r="G216" s="136" t="s">
        <v>38</v>
      </c>
      <c r="H216" s="136" t="s">
        <v>38</v>
      </c>
      <c r="I216" s="137" t="s">
        <v>38</v>
      </c>
      <c r="J216" s="136"/>
      <c r="K216" s="138"/>
      <c r="L216" s="134" t="s">
        <v>21</v>
      </c>
      <c r="M216" s="135">
        <v>1000</v>
      </c>
      <c r="N216" s="135">
        <v>0</v>
      </c>
      <c r="O216" s="135">
        <v>0</v>
      </c>
      <c r="P216" s="136" t="s">
        <v>38</v>
      </c>
      <c r="Q216" s="136" t="s">
        <v>38</v>
      </c>
      <c r="R216" s="137" t="s">
        <v>38</v>
      </c>
      <c r="S216" s="136"/>
      <c r="T216" s="138"/>
      <c r="U216" s="134" t="s">
        <v>21</v>
      </c>
      <c r="V216" s="135">
        <v>1000</v>
      </c>
      <c r="W216" s="135">
        <v>0</v>
      </c>
      <c r="X216" s="135">
        <v>0</v>
      </c>
      <c r="Y216" s="136" t="s">
        <v>38</v>
      </c>
      <c r="Z216" s="136" t="s">
        <v>38</v>
      </c>
      <c r="AA216" s="137" t="s">
        <v>38</v>
      </c>
      <c r="AB216" s="213"/>
      <c r="AC216" s="214"/>
    </row>
    <row r="217" spans="1:29" x14ac:dyDescent="0.25">
      <c r="A217" s="170"/>
      <c r="B217" s="872"/>
      <c r="C217" s="134" t="s">
        <v>22</v>
      </c>
      <c r="D217" s="135">
        <v>1000</v>
      </c>
      <c r="E217" s="135">
        <v>0</v>
      </c>
      <c r="F217" s="135">
        <v>0</v>
      </c>
      <c r="G217" s="136" t="s">
        <v>38</v>
      </c>
      <c r="H217" s="136" t="s">
        <v>38</v>
      </c>
      <c r="I217" s="137" t="s">
        <v>38</v>
      </c>
      <c r="J217" s="136"/>
      <c r="K217" s="138"/>
      <c r="L217" s="134" t="s">
        <v>22</v>
      </c>
      <c r="M217" s="135">
        <v>1000</v>
      </c>
      <c r="N217" s="135">
        <v>0</v>
      </c>
      <c r="O217" s="135">
        <v>0</v>
      </c>
      <c r="P217" s="136" t="s">
        <v>38</v>
      </c>
      <c r="Q217" s="136" t="s">
        <v>38</v>
      </c>
      <c r="R217" s="137" t="s">
        <v>38</v>
      </c>
      <c r="S217" s="136"/>
      <c r="T217" s="138"/>
      <c r="U217" s="134" t="s">
        <v>22</v>
      </c>
      <c r="V217" s="135">
        <v>1000</v>
      </c>
      <c r="W217" s="135">
        <v>0</v>
      </c>
      <c r="X217" s="135">
        <v>0</v>
      </c>
      <c r="Y217" s="136" t="s">
        <v>38</v>
      </c>
      <c r="Z217" s="136" t="s">
        <v>38</v>
      </c>
      <c r="AA217" s="137" t="s">
        <v>38</v>
      </c>
      <c r="AB217" s="213"/>
      <c r="AC217" s="214"/>
    </row>
    <row r="218" spans="1:29" x14ac:dyDescent="0.25">
      <c r="A218" s="170"/>
      <c r="B218" s="872"/>
      <c r="C218" s="134" t="s">
        <v>23</v>
      </c>
      <c r="D218" s="135">
        <v>1000</v>
      </c>
      <c r="E218" s="135">
        <v>0</v>
      </c>
      <c r="F218" s="135">
        <v>0</v>
      </c>
      <c r="G218" s="136" t="s">
        <v>38</v>
      </c>
      <c r="H218" s="136" t="s">
        <v>38</v>
      </c>
      <c r="I218" s="137" t="s">
        <v>38</v>
      </c>
      <c r="J218" s="136"/>
      <c r="K218" s="138"/>
      <c r="L218" s="134" t="s">
        <v>23</v>
      </c>
      <c r="M218" s="135">
        <v>1000</v>
      </c>
      <c r="N218" s="135">
        <v>0</v>
      </c>
      <c r="O218" s="135">
        <v>0</v>
      </c>
      <c r="P218" s="136" t="s">
        <v>38</v>
      </c>
      <c r="Q218" s="136" t="s">
        <v>38</v>
      </c>
      <c r="R218" s="137" t="s">
        <v>38</v>
      </c>
      <c r="S218" s="136"/>
      <c r="T218" s="138"/>
      <c r="U218" s="134" t="s">
        <v>23</v>
      </c>
      <c r="V218" s="135">
        <v>1000</v>
      </c>
      <c r="W218" s="135">
        <v>0</v>
      </c>
      <c r="X218" s="135">
        <v>0</v>
      </c>
      <c r="Y218" s="136" t="s">
        <v>38</v>
      </c>
      <c r="Z218" s="136" t="s">
        <v>38</v>
      </c>
      <c r="AA218" s="137" t="s">
        <v>38</v>
      </c>
      <c r="AB218" s="213"/>
      <c r="AC218" s="214"/>
    </row>
    <row r="219" spans="1:29" x14ac:dyDescent="0.25">
      <c r="A219" s="170"/>
      <c r="B219" s="872"/>
      <c r="C219" s="190" t="s">
        <v>24</v>
      </c>
      <c r="D219" s="135">
        <v>1000</v>
      </c>
      <c r="E219" s="135">
        <v>0</v>
      </c>
      <c r="F219" s="135">
        <v>0</v>
      </c>
      <c r="G219" s="136" t="s">
        <v>38</v>
      </c>
      <c r="H219" s="136" t="s">
        <v>38</v>
      </c>
      <c r="I219" s="137" t="s">
        <v>38</v>
      </c>
      <c r="J219" s="136"/>
      <c r="K219" s="138"/>
      <c r="L219" s="134" t="s">
        <v>24</v>
      </c>
      <c r="M219" s="135">
        <v>1000</v>
      </c>
      <c r="N219" s="135">
        <v>0</v>
      </c>
      <c r="O219" s="135">
        <v>0</v>
      </c>
      <c r="P219" s="136" t="s">
        <v>38</v>
      </c>
      <c r="Q219" s="136" t="s">
        <v>38</v>
      </c>
      <c r="R219" s="137" t="s">
        <v>38</v>
      </c>
      <c r="S219" s="136"/>
      <c r="T219" s="138"/>
      <c r="U219" s="190" t="s">
        <v>24</v>
      </c>
      <c r="V219" s="135">
        <v>1000</v>
      </c>
      <c r="W219" s="135">
        <v>0</v>
      </c>
      <c r="X219" s="135">
        <v>0</v>
      </c>
      <c r="Y219" s="136" t="s">
        <v>38</v>
      </c>
      <c r="Z219" s="136" t="s">
        <v>38</v>
      </c>
      <c r="AA219" s="137" t="s">
        <v>38</v>
      </c>
      <c r="AB219" s="213"/>
      <c r="AC219" s="214"/>
    </row>
    <row r="220" spans="1:29" x14ac:dyDescent="0.25">
      <c r="A220" s="170"/>
      <c r="B220" s="872"/>
      <c r="C220" s="134" t="s">
        <v>25</v>
      </c>
      <c r="D220" s="135">
        <v>1000</v>
      </c>
      <c r="E220" s="135">
        <v>0</v>
      </c>
      <c r="F220" s="135">
        <v>0</v>
      </c>
      <c r="G220" s="136" t="s">
        <v>38</v>
      </c>
      <c r="H220" s="136" t="s">
        <v>38</v>
      </c>
      <c r="I220" s="137" t="s">
        <v>38</v>
      </c>
      <c r="J220" s="136"/>
      <c r="K220" s="138"/>
      <c r="L220" s="134" t="s">
        <v>25</v>
      </c>
      <c r="M220" s="135">
        <v>1000</v>
      </c>
      <c r="N220" s="135">
        <v>0</v>
      </c>
      <c r="O220" s="135">
        <v>0</v>
      </c>
      <c r="P220" s="136" t="s">
        <v>38</v>
      </c>
      <c r="Q220" s="136" t="s">
        <v>38</v>
      </c>
      <c r="R220" s="137" t="s">
        <v>38</v>
      </c>
      <c r="S220" s="136"/>
      <c r="T220" s="138"/>
      <c r="U220" s="134" t="s">
        <v>25</v>
      </c>
      <c r="V220" s="135">
        <v>0</v>
      </c>
      <c r="W220" s="135">
        <v>0</v>
      </c>
      <c r="X220" s="135">
        <v>0</v>
      </c>
      <c r="Y220" s="136" t="s">
        <v>38</v>
      </c>
      <c r="Z220" s="136" t="s">
        <v>38</v>
      </c>
      <c r="AA220" s="137" t="s">
        <v>38</v>
      </c>
      <c r="AB220" s="213"/>
      <c r="AC220" s="214"/>
    </row>
    <row r="221" spans="1:29" x14ac:dyDescent="0.25">
      <c r="A221" s="170"/>
      <c r="B221" s="872"/>
      <c r="C221" s="134" t="s">
        <v>26</v>
      </c>
      <c r="D221" s="135">
        <v>1000</v>
      </c>
      <c r="E221" s="135">
        <v>0</v>
      </c>
      <c r="F221" s="135">
        <v>0</v>
      </c>
      <c r="G221" s="136" t="s">
        <v>38</v>
      </c>
      <c r="H221" s="136" t="s">
        <v>38</v>
      </c>
      <c r="I221" s="137" t="s">
        <v>38</v>
      </c>
      <c r="J221" s="136"/>
      <c r="K221" s="138"/>
      <c r="L221" s="134" t="s">
        <v>26</v>
      </c>
      <c r="M221" s="135">
        <v>1000</v>
      </c>
      <c r="N221" s="135">
        <v>0</v>
      </c>
      <c r="O221" s="135">
        <v>0</v>
      </c>
      <c r="P221" s="136" t="s">
        <v>38</v>
      </c>
      <c r="Q221" s="136" t="s">
        <v>38</v>
      </c>
      <c r="R221" s="137" t="s">
        <v>38</v>
      </c>
      <c r="S221" s="136"/>
      <c r="T221" s="138"/>
      <c r="U221" s="134" t="s">
        <v>26</v>
      </c>
      <c r="V221" s="135">
        <v>0</v>
      </c>
      <c r="W221" s="135">
        <v>0</v>
      </c>
      <c r="X221" s="135">
        <v>0</v>
      </c>
      <c r="Y221" s="136" t="s">
        <v>38</v>
      </c>
      <c r="Z221" s="136" t="s">
        <v>38</v>
      </c>
      <c r="AA221" s="137" t="s">
        <v>38</v>
      </c>
      <c r="AB221" s="213"/>
      <c r="AC221" s="214"/>
    </row>
    <row r="222" spans="1:29" x14ac:dyDescent="0.25">
      <c r="A222" s="170"/>
      <c r="B222" s="872"/>
      <c r="C222" s="134" t="s">
        <v>27</v>
      </c>
      <c r="D222" s="135">
        <v>1000</v>
      </c>
      <c r="E222" s="135">
        <v>0</v>
      </c>
      <c r="F222" s="135">
        <v>0</v>
      </c>
      <c r="G222" s="136" t="s">
        <v>38</v>
      </c>
      <c r="H222" s="136" t="s">
        <v>38</v>
      </c>
      <c r="I222" s="137" t="s">
        <v>38</v>
      </c>
      <c r="J222" s="136"/>
      <c r="K222" s="138"/>
      <c r="L222" s="134" t="s">
        <v>27</v>
      </c>
      <c r="M222" s="135">
        <v>1000</v>
      </c>
      <c r="N222" s="135">
        <v>0</v>
      </c>
      <c r="O222" s="135">
        <v>0</v>
      </c>
      <c r="P222" s="136" t="s">
        <v>38</v>
      </c>
      <c r="Q222" s="136" t="s">
        <v>38</v>
      </c>
      <c r="R222" s="137" t="s">
        <v>38</v>
      </c>
      <c r="S222" s="136"/>
      <c r="T222" s="138"/>
      <c r="U222" s="134" t="s">
        <v>27</v>
      </c>
      <c r="V222" s="135">
        <v>0</v>
      </c>
      <c r="W222" s="135">
        <v>0</v>
      </c>
      <c r="X222" s="135">
        <v>0</v>
      </c>
      <c r="Y222" s="136" t="s">
        <v>38</v>
      </c>
      <c r="Z222" s="136" t="s">
        <v>38</v>
      </c>
      <c r="AA222" s="137" t="s">
        <v>38</v>
      </c>
      <c r="AB222" s="213"/>
      <c r="AC222" s="214"/>
    </row>
    <row r="223" spans="1:29" x14ac:dyDescent="0.25">
      <c r="A223" s="170"/>
      <c r="B223" s="872"/>
      <c r="C223" s="134" t="s">
        <v>28</v>
      </c>
      <c r="D223" s="135">
        <v>1000</v>
      </c>
      <c r="E223" s="135">
        <v>0</v>
      </c>
      <c r="F223" s="135">
        <v>0</v>
      </c>
      <c r="G223" s="136" t="s">
        <v>38</v>
      </c>
      <c r="H223" s="136" t="s">
        <v>38</v>
      </c>
      <c r="I223" s="137" t="s">
        <v>38</v>
      </c>
      <c r="J223" s="136"/>
      <c r="K223" s="138"/>
      <c r="L223" s="134" t="s">
        <v>28</v>
      </c>
      <c r="M223" s="135">
        <v>1000</v>
      </c>
      <c r="N223" s="135">
        <v>0</v>
      </c>
      <c r="O223" s="135">
        <v>0</v>
      </c>
      <c r="P223" s="136" t="s">
        <v>38</v>
      </c>
      <c r="Q223" s="136" t="s">
        <v>38</v>
      </c>
      <c r="R223" s="137" t="s">
        <v>38</v>
      </c>
      <c r="S223" s="136"/>
      <c r="T223" s="138"/>
      <c r="U223" s="134" t="s">
        <v>28</v>
      </c>
      <c r="V223" s="135">
        <v>0</v>
      </c>
      <c r="W223" s="135">
        <v>0</v>
      </c>
      <c r="X223" s="135">
        <v>0</v>
      </c>
      <c r="Y223" s="136" t="s">
        <v>38</v>
      </c>
      <c r="Z223" s="136" t="s">
        <v>38</v>
      </c>
      <c r="AA223" s="137" t="s">
        <v>38</v>
      </c>
      <c r="AB223" s="213"/>
      <c r="AC223" s="214"/>
    </row>
    <row r="224" spans="1:29" x14ac:dyDescent="0.25">
      <c r="A224" s="170"/>
      <c r="B224" s="872"/>
      <c r="C224" s="134" t="s">
        <v>29</v>
      </c>
      <c r="D224" s="135">
        <v>1000</v>
      </c>
      <c r="E224" s="135">
        <v>0</v>
      </c>
      <c r="F224" s="135">
        <v>0</v>
      </c>
      <c r="G224" s="136" t="s">
        <v>38</v>
      </c>
      <c r="H224" s="136" t="s">
        <v>38</v>
      </c>
      <c r="I224" s="137" t="s">
        <v>38</v>
      </c>
      <c r="J224" s="136"/>
      <c r="K224" s="138"/>
      <c r="L224" s="134" t="s">
        <v>29</v>
      </c>
      <c r="M224" s="135">
        <v>1000</v>
      </c>
      <c r="N224" s="135">
        <v>0</v>
      </c>
      <c r="O224" s="135">
        <v>0</v>
      </c>
      <c r="P224" s="136" t="s">
        <v>38</v>
      </c>
      <c r="Q224" s="136" t="s">
        <v>38</v>
      </c>
      <c r="R224" s="137" t="s">
        <v>38</v>
      </c>
      <c r="S224" s="136"/>
      <c r="T224" s="138"/>
      <c r="U224" s="134" t="s">
        <v>29</v>
      </c>
      <c r="V224" s="135">
        <v>0</v>
      </c>
      <c r="W224" s="135">
        <v>0</v>
      </c>
      <c r="X224" s="135">
        <v>0</v>
      </c>
      <c r="Y224" s="136" t="s">
        <v>38</v>
      </c>
      <c r="Z224" s="136" t="s">
        <v>38</v>
      </c>
      <c r="AA224" s="137" t="s">
        <v>38</v>
      </c>
      <c r="AB224" s="213"/>
      <c r="AC224" s="214"/>
    </row>
    <row r="225" spans="1:29" x14ac:dyDescent="0.25">
      <c r="A225" s="170"/>
      <c r="B225" s="872"/>
      <c r="C225" s="191" t="s">
        <v>30</v>
      </c>
      <c r="D225" s="149">
        <v>1000</v>
      </c>
      <c r="E225" s="135">
        <v>0</v>
      </c>
      <c r="F225" s="135">
        <v>0</v>
      </c>
      <c r="G225" s="136" t="s">
        <v>38</v>
      </c>
      <c r="H225" s="136" t="s">
        <v>38</v>
      </c>
      <c r="I225" s="137" t="s">
        <v>38</v>
      </c>
      <c r="J225" s="136"/>
      <c r="K225" s="138"/>
      <c r="L225" s="148" t="s">
        <v>30</v>
      </c>
      <c r="M225" s="149">
        <v>1000</v>
      </c>
      <c r="N225" s="135">
        <v>0</v>
      </c>
      <c r="O225" s="135">
        <v>0</v>
      </c>
      <c r="P225" s="136" t="s">
        <v>38</v>
      </c>
      <c r="Q225" s="136" t="s">
        <v>38</v>
      </c>
      <c r="R225" s="137" t="s">
        <v>38</v>
      </c>
      <c r="S225" s="136"/>
      <c r="T225" s="138"/>
      <c r="U225" s="191" t="s">
        <v>30</v>
      </c>
      <c r="V225" s="149">
        <v>0</v>
      </c>
      <c r="W225" s="135">
        <v>0</v>
      </c>
      <c r="X225" s="135">
        <v>0</v>
      </c>
      <c r="Y225" s="136" t="s">
        <v>38</v>
      </c>
      <c r="Z225" s="136" t="s">
        <v>38</v>
      </c>
      <c r="AA225" s="137" t="s">
        <v>38</v>
      </c>
      <c r="AB225" s="215"/>
      <c r="AC225" s="216"/>
    </row>
    <row r="226" spans="1:29" ht="21" x14ac:dyDescent="0.25">
      <c r="A226" s="171"/>
      <c r="B226" s="873"/>
      <c r="C226" s="150"/>
      <c r="D226" s="151">
        <f>SUM(D214:D225)</f>
        <v>12000</v>
      </c>
      <c r="E226" s="151">
        <f>SUM(E214:E225)</f>
        <v>0</v>
      </c>
      <c r="F226" s="151">
        <f>SUM(F214:F225)</f>
        <v>0</v>
      </c>
      <c r="G226" s="152"/>
      <c r="H226" s="152"/>
      <c r="I226" s="197"/>
      <c r="J226" s="152"/>
      <c r="K226" s="153"/>
      <c r="L226" s="150"/>
      <c r="M226" s="151">
        <f>SUM(M213:M225)</f>
        <v>24000</v>
      </c>
      <c r="N226" s="151">
        <f>SUM(N213:N225)</f>
        <v>0</v>
      </c>
      <c r="O226" s="151">
        <f>SUM(O213:O225)</f>
        <v>0</v>
      </c>
      <c r="P226" s="152"/>
      <c r="Q226" s="152"/>
      <c r="R226" s="152"/>
      <c r="S226" s="152"/>
      <c r="T226" s="153"/>
      <c r="U226" s="150"/>
      <c r="V226" s="151">
        <f>SUM(V213:V225)</f>
        <v>30000</v>
      </c>
      <c r="W226" s="151">
        <f>SUM(W213:W225)</f>
        <v>0</v>
      </c>
      <c r="X226" s="151">
        <f>SUM(X213:X225)</f>
        <v>0</v>
      </c>
      <c r="Y226" s="152"/>
      <c r="Z226" s="152"/>
      <c r="AA226" s="152"/>
      <c r="AB226" s="152"/>
      <c r="AC226" s="153"/>
    </row>
    <row r="227" spans="1:29" x14ac:dyDescent="0.25">
      <c r="A227" s="271"/>
      <c r="B227" s="192"/>
      <c r="C227" s="161"/>
      <c r="D227" s="155"/>
      <c r="E227" s="155"/>
      <c r="F227" s="155"/>
      <c r="G227" s="154"/>
      <c r="H227" s="154"/>
      <c r="I227" s="162"/>
      <c r="J227" s="154"/>
      <c r="K227" s="154"/>
      <c r="L227" s="154"/>
      <c r="M227" s="155"/>
      <c r="N227" s="155"/>
      <c r="O227" s="155"/>
      <c r="P227" s="154"/>
      <c r="Q227" s="154"/>
      <c r="R227" s="154"/>
      <c r="S227" s="154"/>
      <c r="T227" s="154"/>
      <c r="U227" s="154"/>
      <c r="V227" s="155"/>
      <c r="W227" s="155"/>
      <c r="X227" s="155"/>
      <c r="Y227" s="154"/>
      <c r="Z227" s="154"/>
      <c r="AA227" s="154"/>
      <c r="AB227" s="156"/>
      <c r="AC227" s="156"/>
    </row>
    <row r="228" spans="1:29" ht="21" x14ac:dyDescent="0.25">
      <c r="B228" s="193"/>
      <c r="C228" s="163"/>
      <c r="D228" s="164"/>
      <c r="E228" s="159"/>
      <c r="F228" s="160"/>
      <c r="G228" s="159"/>
      <c r="H228" s="160"/>
      <c r="I228" s="160"/>
      <c r="J228" s="160"/>
      <c r="K228" s="165"/>
      <c r="L228" s="157" t="s">
        <v>42</v>
      </c>
      <c r="M228" s="158">
        <f>D241</f>
        <v>12000</v>
      </c>
      <c r="N228" s="158">
        <f>E241</f>
        <v>0</v>
      </c>
      <c r="O228" s="158">
        <f>F241</f>
        <v>0</v>
      </c>
      <c r="P228" s="159"/>
      <c r="Q228" s="160"/>
      <c r="R228" s="160"/>
      <c r="S228" s="160"/>
      <c r="T228" s="165"/>
      <c r="U228" s="157" t="s">
        <v>42</v>
      </c>
      <c r="V228" s="158">
        <f>M241</f>
        <v>24000</v>
      </c>
      <c r="W228" s="158">
        <f>N241</f>
        <v>0</v>
      </c>
      <c r="X228" s="158">
        <f>O241</f>
        <v>0</v>
      </c>
      <c r="Y228" s="159"/>
      <c r="Z228" s="160"/>
      <c r="AA228" s="160"/>
      <c r="AB228" s="274" t="s">
        <v>221</v>
      </c>
      <c r="AC228" s="275" t="s">
        <v>36</v>
      </c>
    </row>
    <row r="229" spans="1:29" x14ac:dyDescent="0.25">
      <c r="A229" s="169" t="s">
        <v>130</v>
      </c>
      <c r="B229" s="194">
        <v>0</v>
      </c>
      <c r="C229" s="134" t="s">
        <v>19</v>
      </c>
      <c r="D229" s="135">
        <v>1000</v>
      </c>
      <c r="E229" s="135">
        <v>0</v>
      </c>
      <c r="F229" s="135">
        <v>0</v>
      </c>
      <c r="G229" s="136" t="s">
        <v>38</v>
      </c>
      <c r="H229" s="136" t="s">
        <v>38</v>
      </c>
      <c r="I229" s="137" t="s">
        <v>38</v>
      </c>
      <c r="J229" s="136"/>
      <c r="K229" s="138"/>
      <c r="L229" s="134" t="s">
        <v>19</v>
      </c>
      <c r="M229" s="135">
        <v>1000</v>
      </c>
      <c r="N229" s="135">
        <v>0</v>
      </c>
      <c r="O229" s="135">
        <v>0</v>
      </c>
      <c r="P229" s="136" t="s">
        <v>38</v>
      </c>
      <c r="Q229" s="136" t="s">
        <v>38</v>
      </c>
      <c r="R229" s="137" t="s">
        <v>38</v>
      </c>
      <c r="S229" s="136"/>
      <c r="T229" s="138"/>
      <c r="U229" s="134" t="s">
        <v>19</v>
      </c>
      <c r="V229" s="135">
        <v>1000</v>
      </c>
      <c r="W229" s="135">
        <v>0</v>
      </c>
      <c r="X229" s="135">
        <v>0</v>
      </c>
      <c r="Y229" s="136" t="s">
        <v>38</v>
      </c>
      <c r="Z229" s="136" t="s">
        <v>38</v>
      </c>
      <c r="AA229" s="137" t="s">
        <v>38</v>
      </c>
      <c r="AB229" s="207">
        <f>V241+W241-X241</f>
        <v>30000</v>
      </c>
      <c r="AC229" s="212"/>
    </row>
    <row r="230" spans="1:29" ht="21" customHeight="1" x14ac:dyDescent="0.25">
      <c r="A230" s="170"/>
      <c r="B230" s="872"/>
      <c r="C230" s="134" t="s">
        <v>20</v>
      </c>
      <c r="D230" s="135">
        <v>1000</v>
      </c>
      <c r="E230" s="135">
        <v>0</v>
      </c>
      <c r="F230" s="135">
        <v>0</v>
      </c>
      <c r="G230" s="136" t="s">
        <v>38</v>
      </c>
      <c r="H230" s="136" t="s">
        <v>38</v>
      </c>
      <c r="I230" s="137" t="s">
        <v>38</v>
      </c>
      <c r="J230" s="136"/>
      <c r="K230" s="138"/>
      <c r="L230" s="134" t="s">
        <v>20</v>
      </c>
      <c r="M230" s="135">
        <v>1000</v>
      </c>
      <c r="N230" s="135">
        <v>0</v>
      </c>
      <c r="O230" s="135">
        <v>0</v>
      </c>
      <c r="P230" s="136" t="s">
        <v>38</v>
      </c>
      <c r="Q230" s="136" t="s">
        <v>38</v>
      </c>
      <c r="R230" s="137" t="s">
        <v>38</v>
      </c>
      <c r="S230" s="136"/>
      <c r="T230" s="138"/>
      <c r="U230" s="134" t="s">
        <v>20</v>
      </c>
      <c r="V230" s="135">
        <v>1000</v>
      </c>
      <c r="W230" s="135">
        <v>0</v>
      </c>
      <c r="X230" s="135">
        <v>0</v>
      </c>
      <c r="Y230" s="136" t="s">
        <v>38</v>
      </c>
      <c r="Z230" s="136" t="s">
        <v>38</v>
      </c>
      <c r="AA230" s="137" t="s">
        <v>38</v>
      </c>
      <c r="AB230" s="213"/>
      <c r="AC230" s="214"/>
    </row>
    <row r="231" spans="1:29" x14ac:dyDescent="0.25">
      <c r="A231" s="170"/>
      <c r="B231" s="872"/>
      <c r="C231" s="134" t="s">
        <v>21</v>
      </c>
      <c r="D231" s="135">
        <v>1000</v>
      </c>
      <c r="E231" s="135">
        <v>0</v>
      </c>
      <c r="F231" s="135">
        <v>0</v>
      </c>
      <c r="G231" s="136" t="s">
        <v>38</v>
      </c>
      <c r="H231" s="136" t="s">
        <v>38</v>
      </c>
      <c r="I231" s="137" t="s">
        <v>38</v>
      </c>
      <c r="J231" s="136"/>
      <c r="K231" s="138"/>
      <c r="L231" s="134" t="s">
        <v>21</v>
      </c>
      <c r="M231" s="135">
        <v>1000</v>
      </c>
      <c r="N231" s="135">
        <v>0</v>
      </c>
      <c r="O231" s="135">
        <v>0</v>
      </c>
      <c r="P231" s="136" t="s">
        <v>38</v>
      </c>
      <c r="Q231" s="136" t="s">
        <v>38</v>
      </c>
      <c r="R231" s="137" t="s">
        <v>38</v>
      </c>
      <c r="S231" s="136"/>
      <c r="T231" s="138"/>
      <c r="U231" s="134" t="s">
        <v>21</v>
      </c>
      <c r="V231" s="135">
        <v>1000</v>
      </c>
      <c r="W231" s="135">
        <v>0</v>
      </c>
      <c r="X231" s="135">
        <v>0</v>
      </c>
      <c r="Y231" s="136" t="s">
        <v>38</v>
      </c>
      <c r="Z231" s="136" t="s">
        <v>38</v>
      </c>
      <c r="AA231" s="137" t="s">
        <v>38</v>
      </c>
      <c r="AB231" s="213"/>
      <c r="AC231" s="214"/>
    </row>
    <row r="232" spans="1:29" x14ac:dyDescent="0.25">
      <c r="A232" s="170"/>
      <c r="B232" s="872"/>
      <c r="C232" s="134" t="s">
        <v>22</v>
      </c>
      <c r="D232" s="135">
        <v>1000</v>
      </c>
      <c r="E232" s="135">
        <v>0</v>
      </c>
      <c r="F232" s="135">
        <v>0</v>
      </c>
      <c r="G232" s="136" t="s">
        <v>38</v>
      </c>
      <c r="H232" s="136" t="s">
        <v>38</v>
      </c>
      <c r="I232" s="137" t="s">
        <v>38</v>
      </c>
      <c r="J232" s="136"/>
      <c r="K232" s="138"/>
      <c r="L232" s="134" t="s">
        <v>22</v>
      </c>
      <c r="M232" s="135">
        <v>1000</v>
      </c>
      <c r="N232" s="135">
        <v>0</v>
      </c>
      <c r="O232" s="135">
        <v>0</v>
      </c>
      <c r="P232" s="136" t="s">
        <v>38</v>
      </c>
      <c r="Q232" s="136" t="s">
        <v>38</v>
      </c>
      <c r="R232" s="137" t="s">
        <v>38</v>
      </c>
      <c r="S232" s="136"/>
      <c r="T232" s="138"/>
      <c r="U232" s="134" t="s">
        <v>22</v>
      </c>
      <c r="V232" s="135">
        <v>1000</v>
      </c>
      <c r="W232" s="135">
        <v>0</v>
      </c>
      <c r="X232" s="135">
        <v>0</v>
      </c>
      <c r="Y232" s="136" t="s">
        <v>38</v>
      </c>
      <c r="Z232" s="136" t="s">
        <v>38</v>
      </c>
      <c r="AA232" s="137" t="s">
        <v>38</v>
      </c>
      <c r="AB232" s="213"/>
      <c r="AC232" s="214"/>
    </row>
    <row r="233" spans="1:29" x14ac:dyDescent="0.25">
      <c r="A233" s="170"/>
      <c r="B233" s="872"/>
      <c r="C233" s="134" t="s">
        <v>23</v>
      </c>
      <c r="D233" s="135">
        <v>1000</v>
      </c>
      <c r="E233" s="135">
        <v>0</v>
      </c>
      <c r="F233" s="135">
        <v>0</v>
      </c>
      <c r="G233" s="136" t="s">
        <v>38</v>
      </c>
      <c r="H233" s="136" t="s">
        <v>38</v>
      </c>
      <c r="I233" s="137" t="s">
        <v>38</v>
      </c>
      <c r="J233" s="136"/>
      <c r="K233" s="138"/>
      <c r="L233" s="134" t="s">
        <v>23</v>
      </c>
      <c r="M233" s="135">
        <v>1000</v>
      </c>
      <c r="N233" s="135">
        <v>0</v>
      </c>
      <c r="O233" s="135">
        <v>0</v>
      </c>
      <c r="P233" s="136" t="s">
        <v>38</v>
      </c>
      <c r="Q233" s="136" t="s">
        <v>38</v>
      </c>
      <c r="R233" s="137" t="s">
        <v>38</v>
      </c>
      <c r="S233" s="136"/>
      <c r="T233" s="138"/>
      <c r="U233" s="134" t="s">
        <v>23</v>
      </c>
      <c r="V233" s="135">
        <v>1000</v>
      </c>
      <c r="W233" s="135">
        <v>0</v>
      </c>
      <c r="X233" s="135">
        <v>0</v>
      </c>
      <c r="Y233" s="136" t="s">
        <v>38</v>
      </c>
      <c r="Z233" s="136" t="s">
        <v>38</v>
      </c>
      <c r="AA233" s="137" t="s">
        <v>38</v>
      </c>
      <c r="AB233" s="213"/>
      <c r="AC233" s="214"/>
    </row>
    <row r="234" spans="1:29" x14ac:dyDescent="0.25">
      <c r="A234" s="170"/>
      <c r="B234" s="872"/>
      <c r="C234" s="190" t="s">
        <v>24</v>
      </c>
      <c r="D234" s="135">
        <v>1000</v>
      </c>
      <c r="E234" s="135">
        <v>0</v>
      </c>
      <c r="F234" s="135">
        <v>0</v>
      </c>
      <c r="G234" s="136" t="s">
        <v>38</v>
      </c>
      <c r="H234" s="136" t="s">
        <v>38</v>
      </c>
      <c r="I234" s="137" t="s">
        <v>38</v>
      </c>
      <c r="J234" s="136"/>
      <c r="K234" s="138"/>
      <c r="L234" s="134" t="s">
        <v>24</v>
      </c>
      <c r="M234" s="135">
        <v>1000</v>
      </c>
      <c r="N234" s="135">
        <v>0</v>
      </c>
      <c r="O234" s="135">
        <v>0</v>
      </c>
      <c r="P234" s="136" t="s">
        <v>38</v>
      </c>
      <c r="Q234" s="136" t="s">
        <v>38</v>
      </c>
      <c r="R234" s="137" t="s">
        <v>38</v>
      </c>
      <c r="S234" s="136"/>
      <c r="T234" s="138"/>
      <c r="U234" s="190" t="s">
        <v>24</v>
      </c>
      <c r="V234" s="135">
        <v>1000</v>
      </c>
      <c r="W234" s="135">
        <v>0</v>
      </c>
      <c r="X234" s="135">
        <v>0</v>
      </c>
      <c r="Y234" s="136" t="s">
        <v>38</v>
      </c>
      <c r="Z234" s="136" t="s">
        <v>38</v>
      </c>
      <c r="AA234" s="137" t="s">
        <v>38</v>
      </c>
      <c r="AB234" s="213"/>
      <c r="AC234" s="214"/>
    </row>
    <row r="235" spans="1:29" x14ac:dyDescent="0.25">
      <c r="A235" s="170"/>
      <c r="B235" s="872"/>
      <c r="C235" s="134" t="s">
        <v>25</v>
      </c>
      <c r="D235" s="135">
        <v>1000</v>
      </c>
      <c r="E235" s="135">
        <v>0</v>
      </c>
      <c r="F235" s="135">
        <v>0</v>
      </c>
      <c r="G235" s="136" t="s">
        <v>38</v>
      </c>
      <c r="H235" s="136" t="s">
        <v>38</v>
      </c>
      <c r="I235" s="137" t="s">
        <v>38</v>
      </c>
      <c r="J235" s="136"/>
      <c r="K235" s="138"/>
      <c r="L235" s="134" t="s">
        <v>25</v>
      </c>
      <c r="M235" s="135">
        <v>1000</v>
      </c>
      <c r="N235" s="135">
        <v>0</v>
      </c>
      <c r="O235" s="135">
        <v>0</v>
      </c>
      <c r="P235" s="136" t="s">
        <v>38</v>
      </c>
      <c r="Q235" s="136" t="s">
        <v>38</v>
      </c>
      <c r="R235" s="137" t="s">
        <v>38</v>
      </c>
      <c r="S235" s="136"/>
      <c r="T235" s="138"/>
      <c r="U235" s="134" t="s">
        <v>25</v>
      </c>
      <c r="V235" s="135">
        <v>0</v>
      </c>
      <c r="W235" s="135">
        <v>0</v>
      </c>
      <c r="X235" s="135">
        <v>0</v>
      </c>
      <c r="Y235" s="136" t="s">
        <v>38</v>
      </c>
      <c r="Z235" s="136" t="s">
        <v>38</v>
      </c>
      <c r="AA235" s="137" t="s">
        <v>38</v>
      </c>
      <c r="AB235" s="213"/>
      <c r="AC235" s="214"/>
    </row>
    <row r="236" spans="1:29" x14ac:dyDescent="0.25">
      <c r="A236" s="170"/>
      <c r="B236" s="872"/>
      <c r="C236" s="134" t="s">
        <v>26</v>
      </c>
      <c r="D236" s="135">
        <v>1000</v>
      </c>
      <c r="E236" s="135">
        <v>0</v>
      </c>
      <c r="F236" s="135">
        <v>0</v>
      </c>
      <c r="G236" s="136" t="s">
        <v>38</v>
      </c>
      <c r="H236" s="136" t="s">
        <v>38</v>
      </c>
      <c r="I236" s="137" t="s">
        <v>38</v>
      </c>
      <c r="J236" s="136"/>
      <c r="K236" s="138"/>
      <c r="L236" s="134" t="s">
        <v>26</v>
      </c>
      <c r="M236" s="135">
        <v>1000</v>
      </c>
      <c r="N236" s="135">
        <v>0</v>
      </c>
      <c r="O236" s="135">
        <v>0</v>
      </c>
      <c r="P236" s="136" t="s">
        <v>38</v>
      </c>
      <c r="Q236" s="136" t="s">
        <v>38</v>
      </c>
      <c r="R236" s="137" t="s">
        <v>38</v>
      </c>
      <c r="S236" s="136"/>
      <c r="T236" s="138"/>
      <c r="U236" s="134" t="s">
        <v>26</v>
      </c>
      <c r="V236" s="135">
        <v>0</v>
      </c>
      <c r="W236" s="135">
        <v>0</v>
      </c>
      <c r="X236" s="135">
        <v>0</v>
      </c>
      <c r="Y236" s="136" t="s">
        <v>38</v>
      </c>
      <c r="Z236" s="136" t="s">
        <v>38</v>
      </c>
      <c r="AA236" s="137" t="s">
        <v>38</v>
      </c>
      <c r="AB236" s="213"/>
      <c r="AC236" s="214"/>
    </row>
    <row r="237" spans="1:29" x14ac:dyDescent="0.25">
      <c r="A237" s="170"/>
      <c r="B237" s="872"/>
      <c r="C237" s="134" t="s">
        <v>27</v>
      </c>
      <c r="D237" s="135">
        <v>1000</v>
      </c>
      <c r="E237" s="135">
        <v>0</v>
      </c>
      <c r="F237" s="135">
        <v>0</v>
      </c>
      <c r="G237" s="136" t="s">
        <v>38</v>
      </c>
      <c r="H237" s="136" t="s">
        <v>38</v>
      </c>
      <c r="I237" s="137" t="s">
        <v>38</v>
      </c>
      <c r="J237" s="136"/>
      <c r="K237" s="138"/>
      <c r="L237" s="134" t="s">
        <v>27</v>
      </c>
      <c r="M237" s="135">
        <v>1000</v>
      </c>
      <c r="N237" s="135">
        <v>0</v>
      </c>
      <c r="O237" s="135">
        <v>0</v>
      </c>
      <c r="P237" s="136" t="s">
        <v>38</v>
      </c>
      <c r="Q237" s="136" t="s">
        <v>38</v>
      </c>
      <c r="R237" s="137" t="s">
        <v>38</v>
      </c>
      <c r="S237" s="136"/>
      <c r="T237" s="138"/>
      <c r="U237" s="134" t="s">
        <v>27</v>
      </c>
      <c r="V237" s="135">
        <v>0</v>
      </c>
      <c r="W237" s="135">
        <v>0</v>
      </c>
      <c r="X237" s="135">
        <v>0</v>
      </c>
      <c r="Y237" s="136" t="s">
        <v>38</v>
      </c>
      <c r="Z237" s="136" t="s">
        <v>38</v>
      </c>
      <c r="AA237" s="137" t="s">
        <v>38</v>
      </c>
      <c r="AB237" s="213"/>
      <c r="AC237" s="214"/>
    </row>
    <row r="238" spans="1:29" x14ac:dyDescent="0.25">
      <c r="A238" s="170"/>
      <c r="B238" s="872"/>
      <c r="C238" s="134" t="s">
        <v>28</v>
      </c>
      <c r="D238" s="135">
        <v>1000</v>
      </c>
      <c r="E238" s="135">
        <v>0</v>
      </c>
      <c r="F238" s="135">
        <v>0</v>
      </c>
      <c r="G238" s="136" t="s">
        <v>38</v>
      </c>
      <c r="H238" s="136" t="s">
        <v>38</v>
      </c>
      <c r="I238" s="137" t="s">
        <v>38</v>
      </c>
      <c r="J238" s="136"/>
      <c r="K238" s="138"/>
      <c r="L238" s="134" t="s">
        <v>28</v>
      </c>
      <c r="M238" s="135">
        <v>1000</v>
      </c>
      <c r="N238" s="135">
        <v>0</v>
      </c>
      <c r="O238" s="135">
        <v>0</v>
      </c>
      <c r="P238" s="136" t="s">
        <v>38</v>
      </c>
      <c r="Q238" s="136" t="s">
        <v>38</v>
      </c>
      <c r="R238" s="137" t="s">
        <v>38</v>
      </c>
      <c r="S238" s="136"/>
      <c r="T238" s="138"/>
      <c r="U238" s="134" t="s">
        <v>28</v>
      </c>
      <c r="V238" s="135">
        <v>0</v>
      </c>
      <c r="W238" s="135">
        <v>0</v>
      </c>
      <c r="X238" s="135">
        <v>0</v>
      </c>
      <c r="Y238" s="136" t="s">
        <v>38</v>
      </c>
      <c r="Z238" s="136" t="s">
        <v>38</v>
      </c>
      <c r="AA238" s="137" t="s">
        <v>38</v>
      </c>
      <c r="AB238" s="213"/>
      <c r="AC238" s="214"/>
    </row>
    <row r="239" spans="1:29" x14ac:dyDescent="0.25">
      <c r="A239" s="170"/>
      <c r="B239" s="872"/>
      <c r="C239" s="134" t="s">
        <v>29</v>
      </c>
      <c r="D239" s="135">
        <v>1000</v>
      </c>
      <c r="E239" s="135">
        <v>0</v>
      </c>
      <c r="F239" s="135">
        <v>0</v>
      </c>
      <c r="G239" s="136" t="s">
        <v>38</v>
      </c>
      <c r="H239" s="136" t="s">
        <v>38</v>
      </c>
      <c r="I239" s="137" t="s">
        <v>38</v>
      </c>
      <c r="J239" s="136"/>
      <c r="K239" s="138"/>
      <c r="L239" s="134" t="s">
        <v>29</v>
      </c>
      <c r="M239" s="135">
        <v>1000</v>
      </c>
      <c r="N239" s="135">
        <v>0</v>
      </c>
      <c r="O239" s="135">
        <v>0</v>
      </c>
      <c r="P239" s="136" t="s">
        <v>38</v>
      </c>
      <c r="Q239" s="136" t="s">
        <v>38</v>
      </c>
      <c r="R239" s="137" t="s">
        <v>38</v>
      </c>
      <c r="S239" s="136"/>
      <c r="T239" s="138"/>
      <c r="U239" s="134" t="s">
        <v>29</v>
      </c>
      <c r="V239" s="135">
        <v>0</v>
      </c>
      <c r="W239" s="135">
        <v>0</v>
      </c>
      <c r="X239" s="135">
        <v>0</v>
      </c>
      <c r="Y239" s="136" t="s">
        <v>38</v>
      </c>
      <c r="Z239" s="136" t="s">
        <v>38</v>
      </c>
      <c r="AA239" s="137" t="s">
        <v>38</v>
      </c>
      <c r="AB239" s="213"/>
      <c r="AC239" s="214"/>
    </row>
    <row r="240" spans="1:29" x14ac:dyDescent="0.25">
      <c r="A240" s="170"/>
      <c r="B240" s="872"/>
      <c r="C240" s="191" t="s">
        <v>30</v>
      </c>
      <c r="D240" s="149">
        <v>1000</v>
      </c>
      <c r="E240" s="135">
        <v>0</v>
      </c>
      <c r="F240" s="135">
        <v>0</v>
      </c>
      <c r="G240" s="136" t="s">
        <v>38</v>
      </c>
      <c r="H240" s="136" t="s">
        <v>38</v>
      </c>
      <c r="I240" s="137" t="s">
        <v>38</v>
      </c>
      <c r="J240" s="136"/>
      <c r="K240" s="138"/>
      <c r="L240" s="148" t="s">
        <v>30</v>
      </c>
      <c r="M240" s="149">
        <v>1000</v>
      </c>
      <c r="N240" s="135">
        <v>0</v>
      </c>
      <c r="O240" s="135">
        <v>0</v>
      </c>
      <c r="P240" s="136" t="s">
        <v>38</v>
      </c>
      <c r="Q240" s="136" t="s">
        <v>38</v>
      </c>
      <c r="R240" s="137" t="s">
        <v>38</v>
      </c>
      <c r="S240" s="136"/>
      <c r="T240" s="138"/>
      <c r="U240" s="191" t="s">
        <v>30</v>
      </c>
      <c r="V240" s="149">
        <v>0</v>
      </c>
      <c r="W240" s="135">
        <v>0</v>
      </c>
      <c r="X240" s="135">
        <v>0</v>
      </c>
      <c r="Y240" s="136" t="s">
        <v>38</v>
      </c>
      <c r="Z240" s="136" t="s">
        <v>38</v>
      </c>
      <c r="AA240" s="137" t="s">
        <v>38</v>
      </c>
      <c r="AB240" s="215"/>
      <c r="AC240" s="216"/>
    </row>
    <row r="241" spans="1:29" ht="21" x14ac:dyDescent="0.25">
      <c r="A241" s="171"/>
      <c r="B241" s="873"/>
      <c r="C241" s="150"/>
      <c r="D241" s="151">
        <f>SUM(D229:D240)</f>
        <v>12000</v>
      </c>
      <c r="E241" s="151">
        <f>SUM(E229:E240)</f>
        <v>0</v>
      </c>
      <c r="F241" s="151">
        <f>SUM(F229:F240)</f>
        <v>0</v>
      </c>
      <c r="G241" s="152"/>
      <c r="H241" s="152"/>
      <c r="I241" s="197"/>
      <c r="J241" s="152"/>
      <c r="K241" s="153"/>
      <c r="L241" s="150"/>
      <c r="M241" s="151">
        <f>SUM(M228:M240)</f>
        <v>24000</v>
      </c>
      <c r="N241" s="151">
        <f>SUM(N228:N240)</f>
        <v>0</v>
      </c>
      <c r="O241" s="151">
        <f>SUM(O228:O240)</f>
        <v>0</v>
      </c>
      <c r="P241" s="152"/>
      <c r="Q241" s="152"/>
      <c r="R241" s="152"/>
      <c r="S241" s="152"/>
      <c r="T241" s="153"/>
      <c r="U241" s="150"/>
      <c r="V241" s="151">
        <f>SUM(V228:V240)</f>
        <v>30000</v>
      </c>
      <c r="W241" s="151">
        <f>SUM(W228:W240)</f>
        <v>0</v>
      </c>
      <c r="X241" s="151">
        <f>SUM(X228:X240)</f>
        <v>0</v>
      </c>
      <c r="Y241" s="152"/>
      <c r="Z241" s="152"/>
      <c r="AA241" s="152"/>
      <c r="AB241" s="152"/>
      <c r="AC241" s="153"/>
    </row>
    <row r="242" spans="1:29" x14ac:dyDescent="0.25">
      <c r="AB242" s="272"/>
      <c r="AC242" s="272"/>
    </row>
    <row r="243" spans="1:29" x14ac:dyDescent="0.25">
      <c r="AB243" s="272"/>
      <c r="AC243" s="272"/>
    </row>
  </sheetData>
  <sheetProtection algorithmName="SHA-512" hashValue="iA1QCLpjBGfcYyxw+6wCEMJYnu4qMTflMd9EnzeN4FI7i5eySypum6/Eq7pq7rW+E+6HG56xYprUxyIPx/gIOA==" saltValue="kQPxqifE+HUfe3hrnMHJQw==" spinCount="100000" sheet="1" objects="1" scenarios="1"/>
  <mergeCells count="16">
    <mergeCell ref="B185:B196"/>
    <mergeCell ref="B200:B211"/>
    <mergeCell ref="B215:B226"/>
    <mergeCell ref="B230:B241"/>
    <mergeCell ref="B95:B106"/>
    <mergeCell ref="B110:B121"/>
    <mergeCell ref="B125:B136"/>
    <mergeCell ref="B140:B151"/>
    <mergeCell ref="B155:B166"/>
    <mergeCell ref="B170:B181"/>
    <mergeCell ref="B80:B91"/>
    <mergeCell ref="B5:B16"/>
    <mergeCell ref="B20:B31"/>
    <mergeCell ref="B35:B46"/>
    <mergeCell ref="B50:B61"/>
    <mergeCell ref="B65:B76"/>
  </mergeCells>
  <pageMargins left="0.19685039370078741" right="0" top="0.11811023622047245" bottom="0.11811023622047245" header="0" footer="0"/>
  <pageSetup paperSize="9" scale="39" orientation="landscape" r:id="rId1"/>
  <rowBreaks count="3" manualBreakCount="3">
    <brk id="61" max="28" man="1"/>
    <brk id="121" max="28" man="1"/>
    <brk id="181" max="2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N244"/>
  <sheetViews>
    <sheetView view="pageBreakPreview" topLeftCell="I1" zoomScale="60" zoomScaleNormal="55" workbookViewId="0">
      <pane ySplit="1" topLeftCell="A194" activePane="bottomLeft" state="frozen"/>
      <selection pane="bottomLeft" activeCell="Z61" sqref="Z61"/>
    </sheetView>
  </sheetViews>
  <sheetFormatPr defaultRowHeight="23.25" x14ac:dyDescent="0.25"/>
  <cols>
    <col min="1" max="1" width="8.42578125" style="63" bestFit="1" customWidth="1"/>
    <col min="2" max="2" width="11" style="109" customWidth="1"/>
    <col min="3" max="3" width="7.7109375" style="63" bestFit="1" customWidth="1"/>
    <col min="4" max="4" width="16.28515625" style="94" bestFit="1" customWidth="1"/>
    <col min="5" max="5" width="14.7109375" style="63" customWidth="1"/>
    <col min="6" max="6" width="17.28515625" style="63" bestFit="1" customWidth="1"/>
    <col min="7" max="7" width="6.7109375" style="63" bestFit="1" customWidth="1"/>
    <col min="8" max="8" width="7.140625" style="63" bestFit="1" customWidth="1"/>
    <col min="9" max="9" width="15.140625" style="63" bestFit="1" customWidth="1"/>
    <col min="10" max="10" width="15.7109375" style="63" hidden="1" customWidth="1"/>
    <col min="11" max="11" width="12.28515625" style="63" bestFit="1" customWidth="1"/>
    <col min="12" max="12" width="0.85546875" style="63" customWidth="1"/>
    <col min="13" max="13" width="7.42578125" style="63" bestFit="1" customWidth="1"/>
    <col min="14" max="14" width="16.7109375" style="94" bestFit="1" customWidth="1"/>
    <col min="15" max="15" width="14.7109375" style="63" customWidth="1"/>
    <col min="16" max="16" width="17.28515625" style="63" bestFit="1" customWidth="1"/>
    <col min="17" max="17" width="7.5703125" style="63" bestFit="1" customWidth="1"/>
    <col min="18" max="18" width="8" style="63" bestFit="1" customWidth="1"/>
    <col min="19" max="19" width="14.7109375" style="63" bestFit="1" customWidth="1"/>
    <col min="20" max="20" width="15.5703125" style="63" hidden="1" customWidth="1"/>
    <col min="21" max="21" width="13" style="63" bestFit="1" customWidth="1"/>
    <col min="22" max="22" width="1.140625" style="63" customWidth="1"/>
    <col min="23" max="23" width="6.85546875" style="168" bestFit="1" customWidth="1"/>
    <col min="24" max="24" width="16.7109375" style="273" customWidth="1"/>
    <col min="25" max="25" width="14.7109375" style="168" customWidth="1"/>
    <col min="26" max="26" width="17.28515625" style="168" bestFit="1" customWidth="1"/>
    <col min="27" max="27" width="7.7109375" style="168" bestFit="1" customWidth="1"/>
    <col min="28" max="28" width="9" style="168" bestFit="1" customWidth="1"/>
    <col min="29" max="29" width="15.140625" style="168" bestFit="1" customWidth="1"/>
    <col min="30" max="30" width="1.140625" style="63" customWidth="1"/>
    <col min="31" max="31" width="6.85546875" style="168" bestFit="1" customWidth="1"/>
    <col min="32" max="32" width="16.7109375" style="273" customWidth="1"/>
    <col min="33" max="33" width="14.7109375" style="168" customWidth="1"/>
    <col min="34" max="34" width="17.28515625" style="168" bestFit="1" customWidth="1"/>
    <col min="35" max="35" width="7.7109375" style="168" bestFit="1" customWidth="1"/>
    <col min="36" max="36" width="9" style="168" bestFit="1" customWidth="1"/>
    <col min="37" max="37" width="15.140625" style="168" bestFit="1" customWidth="1"/>
    <col min="38" max="38" width="15.140625" style="168" customWidth="1"/>
    <col min="39" max="39" width="20.140625" style="94" bestFit="1" customWidth="1"/>
    <col min="40" max="40" width="24.28515625" style="63" bestFit="1" customWidth="1"/>
    <col min="41" max="16384" width="9.140625" style="63"/>
  </cols>
  <sheetData>
    <row r="1" spans="1:40" ht="92.25" thickBot="1" x14ac:dyDescent="0.3">
      <c r="A1" s="57" t="s">
        <v>0</v>
      </c>
      <c r="B1" s="104" t="s">
        <v>1</v>
      </c>
      <c r="C1" s="58">
        <v>2020</v>
      </c>
      <c r="D1" s="96" t="s">
        <v>60</v>
      </c>
      <c r="E1" s="140" t="s">
        <v>39</v>
      </c>
      <c r="F1" s="60" t="s">
        <v>31</v>
      </c>
      <c r="G1" s="59" t="s">
        <v>34</v>
      </c>
      <c r="H1" s="59" t="s">
        <v>32</v>
      </c>
      <c r="I1" s="60" t="s">
        <v>33</v>
      </c>
      <c r="J1" s="60" t="s">
        <v>35</v>
      </c>
      <c r="K1" s="61" t="s">
        <v>36</v>
      </c>
      <c r="L1" s="582"/>
      <c r="M1" s="58">
        <v>2021</v>
      </c>
      <c r="N1" s="96" t="s">
        <v>60</v>
      </c>
      <c r="O1" s="59" t="s">
        <v>39</v>
      </c>
      <c r="P1" s="60" t="s">
        <v>31</v>
      </c>
      <c r="Q1" s="59" t="s">
        <v>34</v>
      </c>
      <c r="R1" s="59" t="s">
        <v>32</v>
      </c>
      <c r="S1" s="60" t="s">
        <v>33</v>
      </c>
      <c r="T1" s="60" t="s">
        <v>35</v>
      </c>
      <c r="U1" s="61" t="s">
        <v>36</v>
      </c>
      <c r="V1" s="582"/>
      <c r="W1" s="265">
        <v>2022</v>
      </c>
      <c r="X1" s="266" t="s">
        <v>60</v>
      </c>
      <c r="Y1" s="267" t="s">
        <v>39</v>
      </c>
      <c r="Z1" s="268" t="s">
        <v>31</v>
      </c>
      <c r="AA1" s="267" t="s">
        <v>34</v>
      </c>
      <c r="AB1" s="267" t="s">
        <v>32</v>
      </c>
      <c r="AC1" s="268" t="s">
        <v>33</v>
      </c>
      <c r="AD1" s="582"/>
      <c r="AE1" s="265">
        <v>2023</v>
      </c>
      <c r="AF1" s="266" t="s">
        <v>60</v>
      </c>
      <c r="AG1" s="267" t="s">
        <v>39</v>
      </c>
      <c r="AH1" s="268" t="s">
        <v>31</v>
      </c>
      <c r="AI1" s="267" t="s">
        <v>34</v>
      </c>
      <c r="AJ1" s="267" t="s">
        <v>32</v>
      </c>
      <c r="AK1" s="268" t="s">
        <v>33</v>
      </c>
      <c r="AL1" s="268" t="s">
        <v>981</v>
      </c>
      <c r="AM1" s="805" t="s">
        <v>35</v>
      </c>
      <c r="AN1" s="62" t="s">
        <v>36</v>
      </c>
    </row>
    <row r="2" spans="1:40" ht="23.25" customHeight="1" x14ac:dyDescent="0.25">
      <c r="B2" s="106"/>
      <c r="C2" s="65"/>
      <c r="D2" s="66"/>
      <c r="E2" s="66"/>
      <c r="F2" s="66"/>
      <c r="G2" s="67"/>
      <c r="H2" s="67"/>
      <c r="I2" s="68"/>
      <c r="J2" s="67"/>
      <c r="K2" s="67"/>
      <c r="L2" s="583"/>
      <c r="M2" s="67"/>
      <c r="N2" s="66"/>
      <c r="O2" s="66"/>
      <c r="P2" s="66"/>
      <c r="Q2" s="67"/>
      <c r="R2" s="67"/>
      <c r="S2" s="67"/>
      <c r="T2" s="67"/>
      <c r="U2" s="67"/>
      <c r="V2" s="583"/>
      <c r="W2" s="154"/>
      <c r="X2" s="155"/>
      <c r="Y2" s="155"/>
      <c r="Z2" s="155"/>
      <c r="AA2" s="154"/>
      <c r="AB2" s="154"/>
      <c r="AC2" s="154"/>
      <c r="AD2" s="583"/>
      <c r="AE2" s="154"/>
      <c r="AF2" s="155"/>
      <c r="AG2" s="155"/>
      <c r="AH2" s="155"/>
      <c r="AI2" s="154"/>
      <c r="AJ2" s="154"/>
      <c r="AK2" s="154"/>
      <c r="AL2" s="154"/>
      <c r="AM2" s="777"/>
      <c r="AN2" s="123"/>
    </row>
    <row r="3" spans="1:40" ht="23.25" customHeight="1" x14ac:dyDescent="0.25">
      <c r="B3" s="107"/>
      <c r="C3" s="70"/>
      <c r="D3" s="71"/>
      <c r="E3" s="72"/>
      <c r="F3" s="73"/>
      <c r="G3" s="72"/>
      <c r="H3" s="73"/>
      <c r="I3" s="73"/>
      <c r="J3" s="73"/>
      <c r="K3" s="74"/>
      <c r="L3" s="584"/>
      <c r="M3" s="75" t="s">
        <v>42</v>
      </c>
      <c r="N3" s="76">
        <f>D16</f>
        <v>12000</v>
      </c>
      <c r="O3" s="76">
        <f>E16</f>
        <v>420</v>
      </c>
      <c r="P3" s="76">
        <f>F16</f>
        <v>12000</v>
      </c>
      <c r="Q3" s="72"/>
      <c r="R3" s="73"/>
      <c r="S3" s="73"/>
      <c r="T3" s="73"/>
      <c r="U3" s="74"/>
      <c r="V3" s="584"/>
      <c r="W3" s="157" t="s">
        <v>42</v>
      </c>
      <c r="X3" s="158">
        <f>N16</f>
        <v>24000</v>
      </c>
      <c r="Y3" s="158">
        <f>O16</f>
        <v>440</v>
      </c>
      <c r="Z3" s="158">
        <f>P16</f>
        <v>24000</v>
      </c>
      <c r="AA3" s="159"/>
      <c r="AB3" s="160"/>
      <c r="AC3" s="160"/>
      <c r="AD3" s="584"/>
      <c r="AE3" s="157" t="s">
        <v>42</v>
      </c>
      <c r="AF3" s="158">
        <f>X16</f>
        <v>36000</v>
      </c>
      <c r="AG3" s="158">
        <f>Y16</f>
        <v>460</v>
      </c>
      <c r="AH3" s="158">
        <f>Z16</f>
        <v>36000</v>
      </c>
      <c r="AI3" s="159"/>
      <c r="AJ3" s="160"/>
      <c r="AK3" s="160"/>
      <c r="AL3" s="160"/>
      <c r="AM3" s="776" t="s">
        <v>221</v>
      </c>
      <c r="AN3" s="183" t="s">
        <v>36</v>
      </c>
    </row>
    <row r="4" spans="1:40" ht="23.25" customHeight="1" x14ac:dyDescent="0.25">
      <c r="A4" s="97" t="s">
        <v>193</v>
      </c>
      <c r="B4" s="108">
        <v>113</v>
      </c>
      <c r="C4" s="77" t="s">
        <v>19</v>
      </c>
      <c r="D4" s="78">
        <v>1000</v>
      </c>
      <c r="E4" s="78">
        <f t="shared" ref="E4:E9" si="0">E5+10</f>
        <v>80</v>
      </c>
      <c r="F4" s="78">
        <v>0</v>
      </c>
      <c r="G4" s="79" t="s">
        <v>38</v>
      </c>
      <c r="H4" s="79" t="s">
        <v>38</v>
      </c>
      <c r="I4" s="80" t="s">
        <v>38</v>
      </c>
      <c r="J4" s="79"/>
      <c r="K4" s="81"/>
      <c r="L4" s="585"/>
      <c r="M4" s="77" t="s">
        <v>19</v>
      </c>
      <c r="N4" s="78">
        <v>1000</v>
      </c>
      <c r="O4" s="78">
        <v>0</v>
      </c>
      <c r="P4" s="78">
        <v>1000</v>
      </c>
      <c r="Q4" s="79" t="s">
        <v>38</v>
      </c>
      <c r="R4" s="79">
        <v>797</v>
      </c>
      <c r="S4" s="80">
        <v>44227</v>
      </c>
      <c r="T4" s="79"/>
      <c r="U4" s="81"/>
      <c r="V4" s="585"/>
      <c r="W4" s="134" t="s">
        <v>19</v>
      </c>
      <c r="X4" s="135">
        <v>1000</v>
      </c>
      <c r="Y4" s="135">
        <v>10</v>
      </c>
      <c r="Z4" s="135">
        <v>0</v>
      </c>
      <c r="AA4" s="136" t="s">
        <v>38</v>
      </c>
      <c r="AB4" s="136" t="s">
        <v>38</v>
      </c>
      <c r="AC4" s="137" t="s">
        <v>38</v>
      </c>
      <c r="AD4" s="585"/>
      <c r="AE4" s="134" t="s">
        <v>19</v>
      </c>
      <c r="AF4" s="135">
        <v>1000</v>
      </c>
      <c r="AG4" s="135">
        <v>20</v>
      </c>
      <c r="AH4" s="135">
        <v>0</v>
      </c>
      <c r="AI4" s="136"/>
      <c r="AJ4" s="136"/>
      <c r="AK4" s="137"/>
      <c r="AL4" s="702"/>
      <c r="AM4" s="177">
        <f>AF16+AG16-AH16</f>
        <v>0</v>
      </c>
      <c r="AN4" s="185" t="s">
        <v>979</v>
      </c>
    </row>
    <row r="5" spans="1:40" x14ac:dyDescent="0.25">
      <c r="A5" s="82"/>
      <c r="B5" s="879" t="s">
        <v>188</v>
      </c>
      <c r="C5" s="77" t="s">
        <v>20</v>
      </c>
      <c r="D5" s="78">
        <v>1000</v>
      </c>
      <c r="E5" s="78">
        <f t="shared" si="0"/>
        <v>70</v>
      </c>
      <c r="F5" s="78">
        <v>0</v>
      </c>
      <c r="G5" s="79" t="s">
        <v>38</v>
      </c>
      <c r="H5" s="79" t="s">
        <v>38</v>
      </c>
      <c r="I5" s="80" t="s">
        <v>38</v>
      </c>
      <c r="J5" s="79"/>
      <c r="K5" s="81"/>
      <c r="L5" s="585"/>
      <c r="M5" s="77" t="s">
        <v>20</v>
      </c>
      <c r="N5" s="78">
        <v>1000</v>
      </c>
      <c r="O5" s="78">
        <v>0</v>
      </c>
      <c r="P5" s="78">
        <v>2000</v>
      </c>
      <c r="Q5" s="79" t="s">
        <v>38</v>
      </c>
      <c r="R5" s="79">
        <v>855</v>
      </c>
      <c r="S5" s="80">
        <v>44255</v>
      </c>
      <c r="T5" s="79"/>
      <c r="U5" s="81"/>
      <c r="V5" s="585"/>
      <c r="W5" s="134" t="s">
        <v>20</v>
      </c>
      <c r="X5" s="135">
        <v>1000</v>
      </c>
      <c r="Y5" s="135">
        <v>0</v>
      </c>
      <c r="Z5" s="135">
        <v>3000</v>
      </c>
      <c r="AA5" s="136" t="s">
        <v>38</v>
      </c>
      <c r="AB5" s="136">
        <v>2025</v>
      </c>
      <c r="AC5" s="137">
        <v>44594</v>
      </c>
      <c r="AD5" s="585"/>
      <c r="AE5" s="134" t="s">
        <v>20</v>
      </c>
      <c r="AF5" s="135">
        <v>1000</v>
      </c>
      <c r="AG5" s="135">
        <v>10</v>
      </c>
      <c r="AH5" s="135">
        <v>0</v>
      </c>
      <c r="AI5" s="136"/>
      <c r="AJ5" s="136"/>
      <c r="AK5" s="137"/>
      <c r="AL5" s="703"/>
      <c r="AM5" s="180"/>
      <c r="AN5" s="186"/>
    </row>
    <row r="6" spans="1:40" x14ac:dyDescent="0.25">
      <c r="A6" s="82"/>
      <c r="B6" s="879"/>
      <c r="C6" s="77" t="s">
        <v>21</v>
      </c>
      <c r="D6" s="78">
        <v>1000</v>
      </c>
      <c r="E6" s="78">
        <f t="shared" si="0"/>
        <v>60</v>
      </c>
      <c r="F6" s="78">
        <v>0</v>
      </c>
      <c r="G6" s="79" t="s">
        <v>38</v>
      </c>
      <c r="H6" s="79" t="s">
        <v>38</v>
      </c>
      <c r="I6" s="80" t="s">
        <v>38</v>
      </c>
      <c r="J6" s="79"/>
      <c r="K6" s="81"/>
      <c r="L6" s="585"/>
      <c r="M6" s="77" t="s">
        <v>21</v>
      </c>
      <c r="N6" s="78">
        <v>1000</v>
      </c>
      <c r="O6" s="78">
        <v>0</v>
      </c>
      <c r="P6" s="78">
        <v>0</v>
      </c>
      <c r="Q6" s="79" t="s">
        <v>38</v>
      </c>
      <c r="R6" s="79" t="s">
        <v>38</v>
      </c>
      <c r="S6" s="80" t="s">
        <v>38</v>
      </c>
      <c r="T6" s="79"/>
      <c r="U6" s="81"/>
      <c r="V6" s="585"/>
      <c r="W6" s="134" t="s">
        <v>21</v>
      </c>
      <c r="X6" s="135">
        <v>1000</v>
      </c>
      <c r="Y6" s="135">
        <v>0</v>
      </c>
      <c r="Z6" s="135">
        <v>3000</v>
      </c>
      <c r="AA6" s="136" t="s">
        <v>38</v>
      </c>
      <c r="AB6" s="136">
        <v>2191</v>
      </c>
      <c r="AC6" s="205">
        <v>44651</v>
      </c>
      <c r="AD6" s="585"/>
      <c r="AE6" s="134" t="s">
        <v>21</v>
      </c>
      <c r="AF6" s="135">
        <v>1000</v>
      </c>
      <c r="AG6" s="135">
        <v>0</v>
      </c>
      <c r="AH6" s="135">
        <v>3000</v>
      </c>
      <c r="AI6" s="136" t="s">
        <v>44</v>
      </c>
      <c r="AJ6" s="136">
        <v>3550</v>
      </c>
      <c r="AK6" s="205">
        <v>45014</v>
      </c>
      <c r="AL6" s="851"/>
      <c r="AM6" s="180"/>
      <c r="AN6" s="186"/>
    </row>
    <row r="7" spans="1:40" x14ac:dyDescent="0.25">
      <c r="A7" s="82"/>
      <c r="B7" s="879"/>
      <c r="C7" s="77" t="s">
        <v>22</v>
      </c>
      <c r="D7" s="78">
        <v>1000</v>
      </c>
      <c r="E7" s="78">
        <f t="shared" si="0"/>
        <v>50</v>
      </c>
      <c r="F7" s="78">
        <v>0</v>
      </c>
      <c r="G7" s="79" t="s">
        <v>38</v>
      </c>
      <c r="H7" s="79" t="s">
        <v>38</v>
      </c>
      <c r="I7" s="80" t="s">
        <v>38</v>
      </c>
      <c r="J7" s="79"/>
      <c r="K7" s="81"/>
      <c r="L7" s="585"/>
      <c r="M7" s="77" t="s">
        <v>22</v>
      </c>
      <c r="N7" s="78">
        <v>1000</v>
      </c>
      <c r="O7" s="78">
        <v>10</v>
      </c>
      <c r="P7" s="78">
        <v>0</v>
      </c>
      <c r="Q7" s="79" t="s">
        <v>38</v>
      </c>
      <c r="R7" s="79" t="s">
        <v>38</v>
      </c>
      <c r="S7" s="80" t="s">
        <v>38</v>
      </c>
      <c r="T7" s="79"/>
      <c r="U7" s="81"/>
      <c r="V7" s="585"/>
      <c r="W7" s="134" t="s">
        <v>22</v>
      </c>
      <c r="X7" s="135">
        <v>1000</v>
      </c>
      <c r="Y7" s="135">
        <v>0</v>
      </c>
      <c r="Z7" s="135">
        <v>0</v>
      </c>
      <c r="AA7" s="136" t="s">
        <v>38</v>
      </c>
      <c r="AB7" s="136" t="s">
        <v>38</v>
      </c>
      <c r="AC7" s="137" t="s">
        <v>38</v>
      </c>
      <c r="AD7" s="585"/>
      <c r="AE7" s="134" t="s">
        <v>22</v>
      </c>
      <c r="AF7" s="135">
        <v>1000</v>
      </c>
      <c r="AG7" s="135">
        <v>0</v>
      </c>
      <c r="AH7" s="135">
        <v>3490</v>
      </c>
      <c r="AI7" s="136" t="s">
        <v>44</v>
      </c>
      <c r="AJ7" s="136">
        <v>3624</v>
      </c>
      <c r="AK7" s="137">
        <v>45025</v>
      </c>
      <c r="AL7" s="703"/>
      <c r="AM7" s="180"/>
      <c r="AN7" s="186"/>
    </row>
    <row r="8" spans="1:40" x14ac:dyDescent="0.25">
      <c r="A8" s="82"/>
      <c r="B8" s="879"/>
      <c r="C8" s="77" t="s">
        <v>23</v>
      </c>
      <c r="D8" s="78">
        <v>1000</v>
      </c>
      <c r="E8" s="78">
        <f t="shared" si="0"/>
        <v>40</v>
      </c>
      <c r="F8" s="78">
        <v>0</v>
      </c>
      <c r="G8" s="79" t="s">
        <v>38</v>
      </c>
      <c r="H8" s="79" t="s">
        <v>38</v>
      </c>
      <c r="I8" s="80" t="s">
        <v>38</v>
      </c>
      <c r="J8" s="79"/>
      <c r="K8" s="81"/>
      <c r="L8" s="585"/>
      <c r="M8" s="77" t="s">
        <v>23</v>
      </c>
      <c r="N8" s="78">
        <v>1000</v>
      </c>
      <c r="O8" s="78">
        <v>0</v>
      </c>
      <c r="P8" s="78">
        <v>2000</v>
      </c>
      <c r="Q8" s="79" t="s">
        <v>38</v>
      </c>
      <c r="R8" s="79">
        <v>973</v>
      </c>
      <c r="S8" s="80">
        <v>44320</v>
      </c>
      <c r="T8" s="79"/>
      <c r="U8" s="81"/>
      <c r="V8" s="585"/>
      <c r="W8" s="134" t="s">
        <v>23</v>
      </c>
      <c r="X8" s="135">
        <v>1000</v>
      </c>
      <c r="Y8" s="135">
        <v>0</v>
      </c>
      <c r="Z8" s="135">
        <v>0</v>
      </c>
      <c r="AA8" s="136" t="s">
        <v>38</v>
      </c>
      <c r="AB8" s="136" t="s">
        <v>38</v>
      </c>
      <c r="AC8" s="137" t="s">
        <v>38</v>
      </c>
      <c r="AD8" s="585"/>
      <c r="AE8" s="134" t="s">
        <v>23</v>
      </c>
      <c r="AF8" s="135">
        <v>1000</v>
      </c>
      <c r="AG8" s="135">
        <v>0</v>
      </c>
      <c r="AH8" s="135">
        <v>0</v>
      </c>
      <c r="AI8" s="136"/>
      <c r="AJ8" s="136"/>
      <c r="AK8" s="137"/>
      <c r="AL8" s="703"/>
      <c r="AM8" s="180"/>
      <c r="AN8" s="186"/>
    </row>
    <row r="9" spans="1:40" x14ac:dyDescent="0.25">
      <c r="A9" s="82"/>
      <c r="B9" s="879"/>
      <c r="C9" s="77" t="s">
        <v>24</v>
      </c>
      <c r="D9" s="78">
        <v>1000</v>
      </c>
      <c r="E9" s="78">
        <f t="shared" si="0"/>
        <v>30</v>
      </c>
      <c r="F9" s="78">
        <v>0</v>
      </c>
      <c r="G9" s="79" t="s">
        <v>38</v>
      </c>
      <c r="H9" s="79" t="s">
        <v>38</v>
      </c>
      <c r="I9" s="80" t="s">
        <v>38</v>
      </c>
      <c r="J9" s="79"/>
      <c r="K9" s="81"/>
      <c r="L9" s="585"/>
      <c r="M9" s="77" t="s">
        <v>24</v>
      </c>
      <c r="N9" s="78">
        <v>1000</v>
      </c>
      <c r="O9" s="78">
        <v>10</v>
      </c>
      <c r="P9" s="78">
        <v>0</v>
      </c>
      <c r="Q9" s="79" t="s">
        <v>38</v>
      </c>
      <c r="R9" s="79" t="s">
        <v>38</v>
      </c>
      <c r="S9" s="80" t="s">
        <v>38</v>
      </c>
      <c r="T9" s="79"/>
      <c r="U9" s="81"/>
      <c r="V9" s="585"/>
      <c r="W9" s="134" t="s">
        <v>24</v>
      </c>
      <c r="X9" s="135">
        <v>1000</v>
      </c>
      <c r="Y9" s="135">
        <v>0</v>
      </c>
      <c r="Z9" s="135">
        <v>0</v>
      </c>
      <c r="AA9" s="136" t="s">
        <v>38</v>
      </c>
      <c r="AB9" s="136" t="s">
        <v>38</v>
      </c>
      <c r="AC9" s="137" t="s">
        <v>38</v>
      </c>
      <c r="AD9" s="585"/>
      <c r="AE9" s="134" t="s">
        <v>24</v>
      </c>
      <c r="AF9" s="135">
        <v>1000</v>
      </c>
      <c r="AG9" s="135">
        <v>0</v>
      </c>
      <c r="AH9" s="135">
        <v>0</v>
      </c>
      <c r="AI9" s="136"/>
      <c r="AJ9" s="136"/>
      <c r="AK9" s="137"/>
      <c r="AL9" s="703"/>
      <c r="AM9" s="180"/>
      <c r="AN9" s="186"/>
    </row>
    <row r="10" spans="1:40" x14ac:dyDescent="0.25">
      <c r="A10" s="82"/>
      <c r="B10" s="879"/>
      <c r="C10" s="77" t="s">
        <v>25</v>
      </c>
      <c r="D10" s="78">
        <v>1000</v>
      </c>
      <c r="E10" s="78">
        <f>E11+10</f>
        <v>20</v>
      </c>
      <c r="F10" s="78">
        <v>0</v>
      </c>
      <c r="G10" s="79" t="s">
        <v>38</v>
      </c>
      <c r="H10" s="79" t="s">
        <v>38</v>
      </c>
      <c r="I10" s="80" t="s">
        <v>38</v>
      </c>
      <c r="J10" s="79"/>
      <c r="K10" s="81"/>
      <c r="L10" s="585"/>
      <c r="M10" s="77" t="s">
        <v>25</v>
      </c>
      <c r="N10" s="78">
        <v>1000</v>
      </c>
      <c r="O10" s="78">
        <v>0</v>
      </c>
      <c r="P10" s="78">
        <v>3000</v>
      </c>
      <c r="Q10" s="79" t="s">
        <v>38</v>
      </c>
      <c r="R10" s="79">
        <v>1186</v>
      </c>
      <c r="S10" s="80">
        <v>44401</v>
      </c>
      <c r="T10" s="79"/>
      <c r="U10" s="81"/>
      <c r="V10" s="585"/>
      <c r="W10" s="134" t="s">
        <v>25</v>
      </c>
      <c r="X10" s="135">
        <v>1000</v>
      </c>
      <c r="Y10" s="135">
        <v>0</v>
      </c>
      <c r="Z10" s="135">
        <v>3000</v>
      </c>
      <c r="AA10" s="136" t="s">
        <v>44</v>
      </c>
      <c r="AB10" s="136">
        <v>2563</v>
      </c>
      <c r="AC10" s="137">
        <v>44773</v>
      </c>
      <c r="AD10" s="585"/>
      <c r="AE10" s="134" t="s">
        <v>25</v>
      </c>
      <c r="AF10" s="135">
        <v>1000</v>
      </c>
      <c r="AG10" s="135">
        <v>0</v>
      </c>
      <c r="AH10" s="135">
        <v>3000</v>
      </c>
      <c r="AI10" s="136" t="s">
        <v>44</v>
      </c>
      <c r="AJ10" s="136">
        <v>3928</v>
      </c>
      <c r="AK10" s="137">
        <v>45112</v>
      </c>
      <c r="AL10" s="703"/>
      <c r="AM10" s="180"/>
      <c r="AN10" s="186"/>
    </row>
    <row r="11" spans="1:40" x14ac:dyDescent="0.25">
      <c r="A11" s="82"/>
      <c r="B11" s="879"/>
      <c r="C11" s="77" t="s">
        <v>26</v>
      </c>
      <c r="D11" s="78">
        <v>1000</v>
      </c>
      <c r="E11" s="87">
        <v>10</v>
      </c>
      <c r="F11" s="78">
        <v>0</v>
      </c>
      <c r="G11" s="79" t="s">
        <v>38</v>
      </c>
      <c r="H11" s="79" t="s">
        <v>38</v>
      </c>
      <c r="I11" s="80" t="s">
        <v>38</v>
      </c>
      <c r="J11" s="79"/>
      <c r="K11" s="81"/>
      <c r="L11" s="585"/>
      <c r="M11" s="77" t="s">
        <v>26</v>
      </c>
      <c r="N11" s="78">
        <v>1000</v>
      </c>
      <c r="O11" s="78">
        <v>0</v>
      </c>
      <c r="P11" s="78">
        <v>0</v>
      </c>
      <c r="Q11" s="79" t="s">
        <v>38</v>
      </c>
      <c r="R11" s="79" t="s">
        <v>38</v>
      </c>
      <c r="S11" s="80" t="s">
        <v>38</v>
      </c>
      <c r="T11" s="79"/>
      <c r="U11" s="81"/>
      <c r="V11" s="585"/>
      <c r="W11" s="134" t="s">
        <v>26</v>
      </c>
      <c r="X11" s="135">
        <v>1000</v>
      </c>
      <c r="Y11" s="135">
        <v>0</v>
      </c>
      <c r="Z11" s="135">
        <v>0</v>
      </c>
      <c r="AA11" s="136" t="s">
        <v>38</v>
      </c>
      <c r="AB11" s="136" t="s">
        <v>38</v>
      </c>
      <c r="AC11" s="137" t="s">
        <v>38</v>
      </c>
      <c r="AD11" s="585"/>
      <c r="AE11" s="134" t="s">
        <v>26</v>
      </c>
      <c r="AF11" s="135">
        <v>1000</v>
      </c>
      <c r="AG11" s="135">
        <v>0</v>
      </c>
      <c r="AH11" s="135">
        <v>0</v>
      </c>
      <c r="AI11" s="136"/>
      <c r="AJ11" s="136"/>
      <c r="AK11" s="137"/>
      <c r="AL11" s="703"/>
      <c r="AM11" s="180"/>
      <c r="AN11" s="186"/>
    </row>
    <row r="12" spans="1:40" x14ac:dyDescent="0.25">
      <c r="A12" s="82"/>
      <c r="B12" s="879"/>
      <c r="C12" s="77" t="s">
        <v>27</v>
      </c>
      <c r="D12" s="78">
        <v>1000</v>
      </c>
      <c r="E12" s="78">
        <f>E13+10</f>
        <v>30</v>
      </c>
      <c r="F12" s="78">
        <v>8000</v>
      </c>
      <c r="G12" s="79" t="s">
        <v>38</v>
      </c>
      <c r="H12" s="79">
        <v>442</v>
      </c>
      <c r="I12" s="47">
        <v>44075</v>
      </c>
      <c r="J12" s="79"/>
      <c r="K12" s="81"/>
      <c r="L12" s="585"/>
      <c r="M12" s="77" t="s">
        <v>27</v>
      </c>
      <c r="N12" s="78">
        <v>1000</v>
      </c>
      <c r="O12" s="78">
        <v>0</v>
      </c>
      <c r="P12" s="78">
        <v>2000</v>
      </c>
      <c r="Q12" s="79" t="s">
        <v>38</v>
      </c>
      <c r="R12" s="79">
        <v>1262</v>
      </c>
      <c r="S12" s="80">
        <v>44443</v>
      </c>
      <c r="T12" s="79"/>
      <c r="U12" s="81"/>
      <c r="V12" s="585"/>
      <c r="W12" s="134" t="s">
        <v>27</v>
      </c>
      <c r="X12" s="135">
        <v>1000</v>
      </c>
      <c r="Y12" s="135">
        <v>0</v>
      </c>
      <c r="Z12" s="135">
        <v>0</v>
      </c>
      <c r="AA12" s="136" t="s">
        <v>38</v>
      </c>
      <c r="AB12" s="136" t="s">
        <v>38</v>
      </c>
      <c r="AC12" s="137" t="s">
        <v>38</v>
      </c>
      <c r="AD12" s="585"/>
      <c r="AE12" s="134" t="s">
        <v>27</v>
      </c>
      <c r="AF12" s="135">
        <v>1000</v>
      </c>
      <c r="AG12" s="135">
        <v>0</v>
      </c>
      <c r="AH12" s="135">
        <v>0</v>
      </c>
      <c r="AI12" s="136"/>
      <c r="AJ12" s="136"/>
      <c r="AK12" s="137"/>
      <c r="AL12" s="703"/>
      <c r="AM12" s="180"/>
      <c r="AN12" s="186"/>
    </row>
    <row r="13" spans="1:40" x14ac:dyDescent="0.25">
      <c r="A13" s="82"/>
      <c r="B13" s="879"/>
      <c r="C13" s="77" t="s">
        <v>28</v>
      </c>
      <c r="D13" s="78">
        <v>1000</v>
      </c>
      <c r="E13" s="78">
        <f>E14+10</f>
        <v>20</v>
      </c>
      <c r="F13" s="78">
        <v>0</v>
      </c>
      <c r="G13" s="79" t="s">
        <v>38</v>
      </c>
      <c r="H13" s="79" t="s">
        <v>38</v>
      </c>
      <c r="I13" s="80" t="s">
        <v>38</v>
      </c>
      <c r="J13" s="79"/>
      <c r="K13" s="81"/>
      <c r="L13" s="585"/>
      <c r="M13" s="77" t="s">
        <v>28</v>
      </c>
      <c r="N13" s="78">
        <v>1000</v>
      </c>
      <c r="O13" s="78">
        <v>0</v>
      </c>
      <c r="P13" s="78">
        <v>0</v>
      </c>
      <c r="Q13" s="79" t="s">
        <v>38</v>
      </c>
      <c r="R13" s="79" t="s">
        <v>38</v>
      </c>
      <c r="S13" s="80" t="s">
        <v>38</v>
      </c>
      <c r="T13" s="79"/>
      <c r="U13" s="81"/>
      <c r="V13" s="585"/>
      <c r="W13" s="134" t="s">
        <v>28</v>
      </c>
      <c r="X13" s="135">
        <v>1000</v>
      </c>
      <c r="Y13" s="135">
        <v>10</v>
      </c>
      <c r="Z13" s="135">
        <v>0</v>
      </c>
      <c r="AA13" s="136" t="s">
        <v>38</v>
      </c>
      <c r="AB13" s="136" t="s">
        <v>38</v>
      </c>
      <c r="AC13" s="137" t="s">
        <v>38</v>
      </c>
      <c r="AD13" s="585"/>
      <c r="AE13" s="134" t="s">
        <v>28</v>
      </c>
      <c r="AF13" s="135"/>
      <c r="AG13" s="135"/>
      <c r="AH13" s="135">
        <v>0</v>
      </c>
      <c r="AI13" s="136"/>
      <c r="AJ13" s="136"/>
      <c r="AK13" s="137"/>
      <c r="AL13" s="703"/>
      <c r="AM13" s="180"/>
      <c r="AN13" s="186"/>
    </row>
    <row r="14" spans="1:40" x14ac:dyDescent="0.25">
      <c r="A14" s="82"/>
      <c r="B14" s="879"/>
      <c r="C14" s="77" t="s">
        <v>29</v>
      </c>
      <c r="D14" s="78">
        <v>1000</v>
      </c>
      <c r="E14" s="78">
        <f>E15+10</f>
        <v>10</v>
      </c>
      <c r="F14" s="78">
        <v>0</v>
      </c>
      <c r="G14" s="79" t="s">
        <v>38</v>
      </c>
      <c r="H14" s="79" t="s">
        <v>38</v>
      </c>
      <c r="I14" s="80" t="s">
        <v>38</v>
      </c>
      <c r="J14" s="79"/>
      <c r="K14" s="81"/>
      <c r="L14" s="585"/>
      <c r="M14" s="77" t="s">
        <v>29</v>
      </c>
      <c r="N14" s="78">
        <v>1000</v>
      </c>
      <c r="O14" s="78">
        <v>0</v>
      </c>
      <c r="P14" s="78">
        <v>2000</v>
      </c>
      <c r="Q14" s="79" t="s">
        <v>38</v>
      </c>
      <c r="R14" s="79">
        <v>1535</v>
      </c>
      <c r="S14" s="80">
        <v>44510</v>
      </c>
      <c r="T14" s="79"/>
      <c r="U14" s="81"/>
      <c r="V14" s="585"/>
      <c r="W14" s="134" t="s">
        <v>29</v>
      </c>
      <c r="X14" s="135">
        <v>1000</v>
      </c>
      <c r="Y14" s="135">
        <v>0</v>
      </c>
      <c r="Z14" s="135">
        <v>3000</v>
      </c>
      <c r="AA14" s="136" t="s">
        <v>44</v>
      </c>
      <c r="AB14" s="136">
        <v>3000</v>
      </c>
      <c r="AC14" s="137">
        <v>44869</v>
      </c>
      <c r="AD14" s="585"/>
      <c r="AE14" s="134" t="s">
        <v>29</v>
      </c>
      <c r="AF14" s="135"/>
      <c r="AG14" s="135">
        <v>0</v>
      </c>
      <c r="AH14" s="135">
        <v>0</v>
      </c>
      <c r="AI14" s="136"/>
      <c r="AJ14" s="136"/>
      <c r="AK14" s="137"/>
      <c r="AL14" s="703"/>
      <c r="AM14" s="180"/>
      <c r="AN14" s="186"/>
    </row>
    <row r="15" spans="1:40" ht="23.25" customHeight="1" x14ac:dyDescent="0.25">
      <c r="A15" s="82"/>
      <c r="B15" s="879"/>
      <c r="C15" s="83" t="s">
        <v>30</v>
      </c>
      <c r="D15" s="84">
        <v>1000</v>
      </c>
      <c r="E15" s="78">
        <v>0</v>
      </c>
      <c r="F15" s="78">
        <v>4000</v>
      </c>
      <c r="G15" s="79" t="s">
        <v>38</v>
      </c>
      <c r="H15" s="79">
        <v>682</v>
      </c>
      <c r="I15" s="80">
        <v>44196</v>
      </c>
      <c r="J15" s="79"/>
      <c r="K15" s="81"/>
      <c r="L15" s="586"/>
      <c r="M15" s="83" t="s">
        <v>30</v>
      </c>
      <c r="N15" s="84">
        <v>1000</v>
      </c>
      <c r="O15" s="78">
        <v>0</v>
      </c>
      <c r="P15" s="78">
        <v>0</v>
      </c>
      <c r="Q15" s="79" t="s">
        <v>38</v>
      </c>
      <c r="R15" s="79" t="s">
        <v>38</v>
      </c>
      <c r="S15" s="80" t="s">
        <v>38</v>
      </c>
      <c r="T15" s="79"/>
      <c r="U15" s="81"/>
      <c r="V15" s="586"/>
      <c r="W15" s="148" t="s">
        <v>30</v>
      </c>
      <c r="X15" s="149">
        <v>1000</v>
      </c>
      <c r="Y15" s="135">
        <v>0</v>
      </c>
      <c r="Z15" s="135">
        <v>0</v>
      </c>
      <c r="AA15" s="136" t="s">
        <v>38</v>
      </c>
      <c r="AB15" s="136" t="s">
        <v>38</v>
      </c>
      <c r="AC15" s="137" t="s">
        <v>38</v>
      </c>
      <c r="AD15" s="586"/>
      <c r="AE15" s="148" t="s">
        <v>30</v>
      </c>
      <c r="AF15" s="149"/>
      <c r="AG15" s="135">
        <v>0</v>
      </c>
      <c r="AH15" s="135">
        <v>0</v>
      </c>
      <c r="AI15" s="136"/>
      <c r="AJ15" s="136"/>
      <c r="AK15" s="137"/>
      <c r="AL15" s="703"/>
      <c r="AM15" s="181"/>
      <c r="AN15" s="187"/>
    </row>
    <row r="16" spans="1:40" ht="23.25" customHeight="1" x14ac:dyDescent="0.25">
      <c r="A16" s="88"/>
      <c r="B16" s="880"/>
      <c r="C16" s="89"/>
      <c r="D16" s="90">
        <f>SUM(D4:D15)</f>
        <v>12000</v>
      </c>
      <c r="E16" s="90">
        <f>SUM(E4:E15)</f>
        <v>420</v>
      </c>
      <c r="F16" s="90">
        <f>SUM(F4:F15)</f>
        <v>12000</v>
      </c>
      <c r="G16" s="91"/>
      <c r="H16" s="91"/>
      <c r="I16" s="92"/>
      <c r="J16" s="91"/>
      <c r="K16" s="93"/>
      <c r="L16" s="587"/>
      <c r="M16" s="89"/>
      <c r="N16" s="90">
        <f>SUM(N3:N15)</f>
        <v>24000</v>
      </c>
      <c r="O16" s="90">
        <f>SUM(O3:O15)</f>
        <v>440</v>
      </c>
      <c r="P16" s="90">
        <f>SUM(P3:P15)</f>
        <v>24000</v>
      </c>
      <c r="Q16" s="91"/>
      <c r="R16" s="91"/>
      <c r="S16" s="91"/>
      <c r="T16" s="91"/>
      <c r="U16" s="93"/>
      <c r="V16" s="587"/>
      <c r="W16" s="150"/>
      <c r="X16" s="151">
        <f>SUM(X3:X15)</f>
        <v>36000</v>
      </c>
      <c r="Y16" s="151">
        <f>SUM(Y3:Y15)</f>
        <v>460</v>
      </c>
      <c r="Z16" s="151">
        <f>SUM(Z3:Z15)</f>
        <v>36000</v>
      </c>
      <c r="AA16" s="152"/>
      <c r="AB16" s="152"/>
      <c r="AC16" s="152"/>
      <c r="AD16" s="587"/>
      <c r="AE16" s="150"/>
      <c r="AF16" s="151">
        <f>SUM(AF3:AF15)</f>
        <v>45000</v>
      </c>
      <c r="AG16" s="151">
        <f>SUM(AG3:AG15)</f>
        <v>490</v>
      </c>
      <c r="AH16" s="151">
        <f>SUM(AH3:AH15)</f>
        <v>45490</v>
      </c>
      <c r="AI16" s="152"/>
      <c r="AJ16" s="152"/>
      <c r="AK16" s="152"/>
      <c r="AL16" s="152"/>
      <c r="AM16" s="90"/>
      <c r="AN16" s="93"/>
    </row>
    <row r="17" spans="1:40" ht="23.25" customHeight="1" x14ac:dyDescent="0.25">
      <c r="A17" s="64"/>
      <c r="B17" s="106"/>
      <c r="C17" s="65"/>
      <c r="D17" s="66"/>
      <c r="E17" s="66"/>
      <c r="F17" s="66"/>
      <c r="G17" s="67"/>
      <c r="H17" s="67"/>
      <c r="I17" s="68"/>
      <c r="J17" s="67"/>
      <c r="K17" s="67"/>
      <c r="L17" s="588"/>
      <c r="M17" s="67"/>
      <c r="N17" s="66"/>
      <c r="O17" s="66"/>
      <c r="P17" s="66"/>
      <c r="Q17" s="67"/>
      <c r="R17" s="67"/>
      <c r="S17" s="67"/>
      <c r="T17" s="67"/>
      <c r="U17" s="67"/>
      <c r="V17" s="588"/>
      <c r="W17" s="154"/>
      <c r="X17" s="155"/>
      <c r="Y17" s="155"/>
      <c r="Z17" s="155"/>
      <c r="AA17" s="154"/>
      <c r="AB17" s="154"/>
      <c r="AC17" s="154"/>
      <c r="AD17" s="588"/>
      <c r="AE17" s="154"/>
      <c r="AF17" s="155"/>
      <c r="AG17" s="155"/>
      <c r="AH17" s="155"/>
      <c r="AI17" s="154"/>
      <c r="AJ17" s="154"/>
      <c r="AK17" s="154"/>
      <c r="AL17" s="154"/>
      <c r="AM17" s="777"/>
      <c r="AN17" s="123"/>
    </row>
    <row r="18" spans="1:40" ht="21" x14ac:dyDescent="0.25">
      <c r="A18" s="69"/>
      <c r="B18" s="107"/>
      <c r="C18" s="70"/>
      <c r="D18" s="71"/>
      <c r="E18" s="72"/>
      <c r="F18" s="73"/>
      <c r="G18" s="72"/>
      <c r="H18" s="73"/>
      <c r="I18" s="73"/>
      <c r="J18" s="73"/>
      <c r="K18" s="74"/>
      <c r="L18" s="584"/>
      <c r="M18" s="75" t="s">
        <v>42</v>
      </c>
      <c r="N18" s="76">
        <f>D31</f>
        <v>12000</v>
      </c>
      <c r="O18" s="76">
        <f>E31</f>
        <v>220</v>
      </c>
      <c r="P18" s="76">
        <f>F31</f>
        <v>12000</v>
      </c>
      <c r="Q18" s="72"/>
      <c r="R18" s="73"/>
      <c r="S18" s="73"/>
      <c r="T18" s="73"/>
      <c r="U18" s="74"/>
      <c r="V18" s="584"/>
      <c r="W18" s="157" t="s">
        <v>42</v>
      </c>
      <c r="X18" s="158">
        <f>N31</f>
        <v>23500</v>
      </c>
      <c r="Y18" s="158">
        <f>O31</f>
        <v>220</v>
      </c>
      <c r="Z18" s="158">
        <f>P31</f>
        <v>23500</v>
      </c>
      <c r="AA18" s="159"/>
      <c r="AB18" s="160"/>
      <c r="AC18" s="160"/>
      <c r="AD18" s="584"/>
      <c r="AE18" s="157" t="s">
        <v>42</v>
      </c>
      <c r="AF18" s="158">
        <f>X31</f>
        <v>35000</v>
      </c>
      <c r="AG18" s="158">
        <f>Y31</f>
        <v>220</v>
      </c>
      <c r="AH18" s="158">
        <f>Z31</f>
        <v>35000</v>
      </c>
      <c r="AI18" s="159"/>
      <c r="AJ18" s="160"/>
      <c r="AK18" s="160"/>
      <c r="AL18" s="160"/>
      <c r="AM18" s="776" t="s">
        <v>221</v>
      </c>
      <c r="AN18" s="183" t="s">
        <v>36</v>
      </c>
    </row>
    <row r="19" spans="1:40" x14ac:dyDescent="0.25">
      <c r="A19" s="97" t="s">
        <v>193</v>
      </c>
      <c r="B19" s="108">
        <v>114</v>
      </c>
      <c r="C19" s="77" t="s">
        <v>19</v>
      </c>
      <c r="D19" s="78">
        <v>1000</v>
      </c>
      <c r="E19" s="78">
        <f>E20+10</f>
        <v>30</v>
      </c>
      <c r="F19" s="78">
        <v>0</v>
      </c>
      <c r="G19" s="79" t="s">
        <v>38</v>
      </c>
      <c r="H19" s="79" t="s">
        <v>38</v>
      </c>
      <c r="I19" s="80" t="s">
        <v>38</v>
      </c>
      <c r="J19" s="79"/>
      <c r="K19" s="81"/>
      <c r="L19" s="585"/>
      <c r="M19" s="77" t="s">
        <v>19</v>
      </c>
      <c r="N19" s="78">
        <v>1000</v>
      </c>
      <c r="O19" s="78">
        <v>0</v>
      </c>
      <c r="P19" s="78">
        <v>11500</v>
      </c>
      <c r="Q19" s="79" t="s">
        <v>38</v>
      </c>
      <c r="R19" s="79">
        <v>756</v>
      </c>
      <c r="S19" s="80">
        <v>44215</v>
      </c>
      <c r="T19" s="79"/>
      <c r="U19" s="81"/>
      <c r="V19" s="585"/>
      <c r="W19" s="134" t="s">
        <v>19</v>
      </c>
      <c r="X19" s="135">
        <v>1000</v>
      </c>
      <c r="Y19" s="135">
        <v>0</v>
      </c>
      <c r="Z19" s="135">
        <v>11500</v>
      </c>
      <c r="AA19" s="136" t="s">
        <v>38</v>
      </c>
      <c r="AB19" s="136">
        <v>1873</v>
      </c>
      <c r="AC19" s="137">
        <v>44580</v>
      </c>
      <c r="AD19" s="585"/>
      <c r="AE19" s="134" t="s">
        <v>19</v>
      </c>
      <c r="AF19" s="135">
        <v>1000</v>
      </c>
      <c r="AG19" s="135">
        <v>0</v>
      </c>
      <c r="AH19" s="135">
        <v>3000</v>
      </c>
      <c r="AI19" s="136" t="s">
        <v>47</v>
      </c>
      <c r="AJ19" s="136">
        <v>3341</v>
      </c>
      <c r="AK19" s="137">
        <v>44943</v>
      </c>
      <c r="AL19" s="702"/>
      <c r="AM19" s="177">
        <f>AF31+AG31-AH31</f>
        <v>-6740</v>
      </c>
      <c r="AN19" s="185" t="s">
        <v>969</v>
      </c>
    </row>
    <row r="20" spans="1:40" x14ac:dyDescent="0.25">
      <c r="A20" s="82"/>
      <c r="B20" s="879" t="s">
        <v>184</v>
      </c>
      <c r="C20" s="77" t="s">
        <v>20</v>
      </c>
      <c r="D20" s="78">
        <v>1000</v>
      </c>
      <c r="E20" s="78">
        <f>E21+10</f>
        <v>20</v>
      </c>
      <c r="F20" s="78">
        <v>0</v>
      </c>
      <c r="G20" s="79" t="s">
        <v>38</v>
      </c>
      <c r="H20" s="79" t="s">
        <v>38</v>
      </c>
      <c r="I20" s="80" t="s">
        <v>38</v>
      </c>
      <c r="J20" s="79"/>
      <c r="K20" s="81"/>
      <c r="L20" s="585"/>
      <c r="M20" s="77" t="s">
        <v>20</v>
      </c>
      <c r="N20" s="78">
        <v>1000</v>
      </c>
      <c r="O20" s="78">
        <v>0</v>
      </c>
      <c r="P20" s="78">
        <v>0</v>
      </c>
      <c r="Q20" s="79" t="s">
        <v>38</v>
      </c>
      <c r="R20" s="79" t="s">
        <v>38</v>
      </c>
      <c r="S20" s="80" t="s">
        <v>38</v>
      </c>
      <c r="T20" s="79"/>
      <c r="U20" s="81"/>
      <c r="V20" s="585"/>
      <c r="W20" s="134" t="s">
        <v>20</v>
      </c>
      <c r="X20" s="135">
        <v>1000</v>
      </c>
      <c r="Y20" s="135">
        <v>0</v>
      </c>
      <c r="Z20" s="135">
        <v>0</v>
      </c>
      <c r="AA20" s="136" t="s">
        <v>38</v>
      </c>
      <c r="AB20" s="136" t="s">
        <v>38</v>
      </c>
      <c r="AC20" s="137" t="s">
        <v>38</v>
      </c>
      <c r="AD20" s="585"/>
      <c r="AE20" s="134" t="s">
        <v>20</v>
      </c>
      <c r="AF20" s="135">
        <v>1000</v>
      </c>
      <c r="AG20" s="135">
        <v>0</v>
      </c>
      <c r="AH20" s="135">
        <v>0</v>
      </c>
      <c r="AI20" s="136"/>
      <c r="AJ20" s="136"/>
      <c r="AK20" s="137"/>
      <c r="AL20" s="703"/>
      <c r="AM20" s="180"/>
      <c r="AN20" s="186"/>
    </row>
    <row r="21" spans="1:40" x14ac:dyDescent="0.25">
      <c r="A21" s="82"/>
      <c r="B21" s="879"/>
      <c r="C21" s="77" t="s">
        <v>21</v>
      </c>
      <c r="D21" s="78">
        <v>1000</v>
      </c>
      <c r="E21" s="78">
        <f>E22+10</f>
        <v>10</v>
      </c>
      <c r="F21" s="78">
        <v>0</v>
      </c>
      <c r="G21" s="79" t="s">
        <v>38</v>
      </c>
      <c r="H21" s="79" t="s">
        <v>38</v>
      </c>
      <c r="I21" s="80" t="s">
        <v>38</v>
      </c>
      <c r="J21" s="79"/>
      <c r="K21" s="81"/>
      <c r="L21" s="585"/>
      <c r="M21" s="77" t="s">
        <v>21</v>
      </c>
      <c r="N21" s="78">
        <v>1000</v>
      </c>
      <c r="O21" s="78">
        <v>0</v>
      </c>
      <c r="P21" s="78">
        <v>0</v>
      </c>
      <c r="Q21" s="79" t="s">
        <v>38</v>
      </c>
      <c r="R21" s="79" t="s">
        <v>38</v>
      </c>
      <c r="S21" s="80" t="s">
        <v>38</v>
      </c>
      <c r="T21" s="79"/>
      <c r="U21" s="81"/>
      <c r="V21" s="585"/>
      <c r="W21" s="134" t="s">
        <v>21</v>
      </c>
      <c r="X21" s="135">
        <v>1000</v>
      </c>
      <c r="Y21" s="135">
        <v>0</v>
      </c>
      <c r="Z21" s="135">
        <v>0</v>
      </c>
      <c r="AA21" s="136" t="s">
        <v>38</v>
      </c>
      <c r="AB21" s="136" t="s">
        <v>38</v>
      </c>
      <c r="AC21" s="137" t="s">
        <v>38</v>
      </c>
      <c r="AD21" s="585"/>
      <c r="AE21" s="134" t="s">
        <v>21</v>
      </c>
      <c r="AF21" s="135">
        <v>1000</v>
      </c>
      <c r="AG21" s="135">
        <v>0</v>
      </c>
      <c r="AH21" s="135">
        <v>0</v>
      </c>
      <c r="AI21" s="136"/>
      <c r="AJ21" s="136"/>
      <c r="AK21" s="137"/>
      <c r="AL21" s="703"/>
      <c r="AM21" s="180"/>
      <c r="AN21" s="186"/>
    </row>
    <row r="22" spans="1:40" x14ac:dyDescent="0.25">
      <c r="A22" s="82"/>
      <c r="B22" s="879"/>
      <c r="C22" s="77" t="s">
        <v>22</v>
      </c>
      <c r="D22" s="78">
        <v>1000</v>
      </c>
      <c r="E22" s="78">
        <v>0</v>
      </c>
      <c r="F22" s="78">
        <v>4000</v>
      </c>
      <c r="G22" s="79" t="s">
        <v>38</v>
      </c>
      <c r="H22" s="79">
        <v>208</v>
      </c>
      <c r="I22" s="80">
        <v>43949</v>
      </c>
      <c r="J22" s="79"/>
      <c r="K22" s="81"/>
      <c r="L22" s="585"/>
      <c r="M22" s="77" t="s">
        <v>22</v>
      </c>
      <c r="N22" s="78">
        <v>1000</v>
      </c>
      <c r="O22" s="78">
        <v>0</v>
      </c>
      <c r="P22" s="78">
        <v>0</v>
      </c>
      <c r="Q22" s="79" t="s">
        <v>38</v>
      </c>
      <c r="R22" s="79" t="s">
        <v>38</v>
      </c>
      <c r="S22" s="80" t="s">
        <v>38</v>
      </c>
      <c r="T22" s="79"/>
      <c r="U22" s="81"/>
      <c r="V22" s="585"/>
      <c r="W22" s="134" t="s">
        <v>22</v>
      </c>
      <c r="X22" s="135">
        <v>1000</v>
      </c>
      <c r="Y22" s="135">
        <v>0</v>
      </c>
      <c r="Z22" s="135">
        <v>0</v>
      </c>
      <c r="AA22" s="136" t="s">
        <v>38</v>
      </c>
      <c r="AB22" s="136" t="s">
        <v>38</v>
      </c>
      <c r="AC22" s="137" t="s">
        <v>38</v>
      </c>
      <c r="AD22" s="585"/>
      <c r="AE22" s="134" t="s">
        <v>22</v>
      </c>
      <c r="AF22" s="135">
        <v>1000</v>
      </c>
      <c r="AG22" s="135">
        <v>0</v>
      </c>
      <c r="AH22" s="135">
        <v>15960</v>
      </c>
      <c r="AI22" s="136" t="s">
        <v>47</v>
      </c>
      <c r="AJ22" s="136">
        <v>3638</v>
      </c>
      <c r="AK22" s="137"/>
      <c r="AL22" s="703"/>
      <c r="AM22" s="180"/>
      <c r="AN22" s="186"/>
    </row>
    <row r="23" spans="1:40" x14ac:dyDescent="0.25">
      <c r="A23" s="82"/>
      <c r="B23" s="879"/>
      <c r="C23" s="77" t="s">
        <v>23</v>
      </c>
      <c r="D23" s="78">
        <v>1000</v>
      </c>
      <c r="E23" s="78">
        <f>E24+10</f>
        <v>30</v>
      </c>
      <c r="F23" s="78">
        <v>0</v>
      </c>
      <c r="G23" s="79" t="s">
        <v>38</v>
      </c>
      <c r="H23" s="79" t="s">
        <v>38</v>
      </c>
      <c r="I23" s="80" t="s">
        <v>38</v>
      </c>
      <c r="J23" s="79"/>
      <c r="K23" s="81"/>
      <c r="L23" s="585"/>
      <c r="M23" s="77" t="s">
        <v>23</v>
      </c>
      <c r="N23" s="78">
        <v>1000</v>
      </c>
      <c r="O23" s="78">
        <v>0</v>
      </c>
      <c r="P23" s="78">
        <v>0</v>
      </c>
      <c r="Q23" s="79" t="s">
        <v>38</v>
      </c>
      <c r="R23" s="79" t="s">
        <v>38</v>
      </c>
      <c r="S23" s="80" t="s">
        <v>38</v>
      </c>
      <c r="T23" s="79"/>
      <c r="U23" s="81"/>
      <c r="V23" s="585"/>
      <c r="W23" s="134" t="s">
        <v>23</v>
      </c>
      <c r="X23" s="135">
        <v>1000</v>
      </c>
      <c r="Y23" s="135">
        <v>0</v>
      </c>
      <c r="Z23" s="135">
        <v>0</v>
      </c>
      <c r="AA23" s="136" t="s">
        <v>38</v>
      </c>
      <c r="AB23" s="136" t="s">
        <v>38</v>
      </c>
      <c r="AC23" s="137" t="s">
        <v>38</v>
      </c>
      <c r="AD23" s="585"/>
      <c r="AE23" s="134" t="s">
        <v>23</v>
      </c>
      <c r="AF23" s="135">
        <v>1000</v>
      </c>
      <c r="AG23" s="135">
        <v>0</v>
      </c>
      <c r="AH23" s="135">
        <v>0</v>
      </c>
      <c r="AI23" s="136"/>
      <c r="AJ23" s="136"/>
      <c r="AK23" s="137"/>
      <c r="AL23" s="703"/>
      <c r="AM23" s="180"/>
      <c r="AN23" s="186"/>
    </row>
    <row r="24" spans="1:40" x14ac:dyDescent="0.25">
      <c r="A24" s="82"/>
      <c r="B24" s="879"/>
      <c r="C24" s="77" t="s">
        <v>24</v>
      </c>
      <c r="D24" s="78">
        <v>1000</v>
      </c>
      <c r="E24" s="78">
        <f>E25+10</f>
        <v>20</v>
      </c>
      <c r="F24" s="78">
        <v>0</v>
      </c>
      <c r="G24" s="79" t="s">
        <v>38</v>
      </c>
      <c r="H24" s="79" t="s">
        <v>38</v>
      </c>
      <c r="I24" s="80" t="s">
        <v>38</v>
      </c>
      <c r="J24" s="79"/>
      <c r="K24" s="81"/>
      <c r="L24" s="585"/>
      <c r="M24" s="77" t="s">
        <v>24</v>
      </c>
      <c r="N24" s="78">
        <v>1000</v>
      </c>
      <c r="O24" s="78">
        <v>0</v>
      </c>
      <c r="P24" s="78">
        <v>0</v>
      </c>
      <c r="Q24" s="79" t="s">
        <v>38</v>
      </c>
      <c r="R24" s="79" t="s">
        <v>38</v>
      </c>
      <c r="S24" s="80" t="s">
        <v>38</v>
      </c>
      <c r="T24" s="79"/>
      <c r="U24" s="81"/>
      <c r="V24" s="585"/>
      <c r="W24" s="134" t="s">
        <v>24</v>
      </c>
      <c r="X24" s="135">
        <v>1000</v>
      </c>
      <c r="Y24" s="135">
        <v>0</v>
      </c>
      <c r="Z24" s="135">
        <v>0</v>
      </c>
      <c r="AA24" s="136" t="s">
        <v>38</v>
      </c>
      <c r="AB24" s="136" t="s">
        <v>38</v>
      </c>
      <c r="AC24" s="137" t="s">
        <v>38</v>
      </c>
      <c r="AD24" s="585"/>
      <c r="AE24" s="134" t="s">
        <v>24</v>
      </c>
      <c r="AF24" s="135">
        <v>1000</v>
      </c>
      <c r="AG24" s="135">
        <v>0</v>
      </c>
      <c r="AH24" s="135">
        <v>0</v>
      </c>
      <c r="AI24" s="136"/>
      <c r="AJ24" s="136"/>
      <c r="AK24" s="137"/>
      <c r="AL24" s="703"/>
      <c r="AM24" s="180"/>
      <c r="AN24" s="186"/>
    </row>
    <row r="25" spans="1:40" x14ac:dyDescent="0.25">
      <c r="A25" s="82"/>
      <c r="B25" s="879"/>
      <c r="C25" s="77" t="s">
        <v>25</v>
      </c>
      <c r="D25" s="78">
        <v>1000</v>
      </c>
      <c r="E25" s="78">
        <f>E26+10</f>
        <v>10</v>
      </c>
      <c r="F25" s="78">
        <v>0</v>
      </c>
      <c r="G25" s="79" t="s">
        <v>38</v>
      </c>
      <c r="H25" s="79" t="s">
        <v>38</v>
      </c>
      <c r="I25" s="80" t="s">
        <v>38</v>
      </c>
      <c r="J25" s="79"/>
      <c r="K25" s="81"/>
      <c r="L25" s="585"/>
      <c r="M25" s="77" t="s">
        <v>25</v>
      </c>
      <c r="N25" s="78">
        <v>1000</v>
      </c>
      <c r="O25" s="78">
        <v>0</v>
      </c>
      <c r="P25" s="78">
        <v>0</v>
      </c>
      <c r="Q25" s="79" t="s">
        <v>38</v>
      </c>
      <c r="R25" s="79" t="s">
        <v>38</v>
      </c>
      <c r="S25" s="80" t="s">
        <v>38</v>
      </c>
      <c r="T25" s="79"/>
      <c r="U25" s="81"/>
      <c r="V25" s="585"/>
      <c r="W25" s="134" t="s">
        <v>25</v>
      </c>
      <c r="X25" s="135">
        <v>1000</v>
      </c>
      <c r="Y25" s="135">
        <v>0</v>
      </c>
      <c r="Z25" s="135">
        <v>0</v>
      </c>
      <c r="AA25" s="136" t="s">
        <v>38</v>
      </c>
      <c r="AB25" s="136" t="s">
        <v>38</v>
      </c>
      <c r="AC25" s="137" t="s">
        <v>38</v>
      </c>
      <c r="AD25" s="585"/>
      <c r="AE25" s="134" t="s">
        <v>25</v>
      </c>
      <c r="AF25" s="135">
        <v>1000</v>
      </c>
      <c r="AG25" s="135">
        <v>0</v>
      </c>
      <c r="AH25" s="135">
        <v>0</v>
      </c>
      <c r="AI25" s="136"/>
      <c r="AJ25" s="136"/>
      <c r="AK25" s="137"/>
      <c r="AL25" s="703"/>
      <c r="AM25" s="180"/>
      <c r="AN25" s="186"/>
    </row>
    <row r="26" spans="1:40" x14ac:dyDescent="0.25">
      <c r="A26" s="82"/>
      <c r="B26" s="879"/>
      <c r="C26" s="77" t="s">
        <v>26</v>
      </c>
      <c r="D26" s="78">
        <v>1000</v>
      </c>
      <c r="E26" s="78">
        <v>0</v>
      </c>
      <c r="F26" s="78">
        <v>4000</v>
      </c>
      <c r="G26" s="79" t="s">
        <v>38</v>
      </c>
      <c r="H26" s="79">
        <v>424</v>
      </c>
      <c r="I26" s="80">
        <v>44065</v>
      </c>
      <c r="J26" s="79"/>
      <c r="K26" s="81"/>
      <c r="L26" s="585"/>
      <c r="M26" s="77" t="s">
        <v>26</v>
      </c>
      <c r="N26" s="78">
        <v>1000</v>
      </c>
      <c r="O26" s="78">
        <v>0</v>
      </c>
      <c r="P26" s="78">
        <v>0</v>
      </c>
      <c r="Q26" s="79" t="s">
        <v>38</v>
      </c>
      <c r="R26" s="79" t="s">
        <v>38</v>
      </c>
      <c r="S26" s="80" t="s">
        <v>38</v>
      </c>
      <c r="T26" s="79"/>
      <c r="U26" s="81"/>
      <c r="V26" s="585"/>
      <c r="W26" s="134" t="s">
        <v>26</v>
      </c>
      <c r="X26" s="135">
        <v>1000</v>
      </c>
      <c r="Y26" s="135">
        <v>0</v>
      </c>
      <c r="Z26" s="135">
        <v>0</v>
      </c>
      <c r="AA26" s="136" t="s">
        <v>38</v>
      </c>
      <c r="AB26" s="136" t="s">
        <v>38</v>
      </c>
      <c r="AC26" s="137" t="s">
        <v>38</v>
      </c>
      <c r="AD26" s="585"/>
      <c r="AE26" s="134" t="s">
        <v>26</v>
      </c>
      <c r="AF26" s="135">
        <v>1000</v>
      </c>
      <c r="AG26" s="135">
        <v>0</v>
      </c>
      <c r="AH26" s="135">
        <v>0</v>
      </c>
      <c r="AI26" s="136"/>
      <c r="AJ26" s="136"/>
      <c r="AK26" s="137"/>
      <c r="AL26" s="703"/>
      <c r="AM26" s="180"/>
      <c r="AN26" s="186"/>
    </row>
    <row r="27" spans="1:40" x14ac:dyDescent="0.25">
      <c r="A27" s="82"/>
      <c r="B27" s="879"/>
      <c r="C27" s="77" t="s">
        <v>27</v>
      </c>
      <c r="D27" s="78">
        <v>1000</v>
      </c>
      <c r="E27" s="78">
        <f>E28+10</f>
        <v>40</v>
      </c>
      <c r="F27" s="78">
        <v>0</v>
      </c>
      <c r="G27" s="79" t="s">
        <v>38</v>
      </c>
      <c r="H27" s="79" t="s">
        <v>38</v>
      </c>
      <c r="I27" s="80" t="s">
        <v>38</v>
      </c>
      <c r="J27" s="79"/>
      <c r="K27" s="81"/>
      <c r="L27" s="585"/>
      <c r="M27" s="77" t="s">
        <v>27</v>
      </c>
      <c r="N27" s="78">
        <v>1000</v>
      </c>
      <c r="O27" s="78">
        <v>0</v>
      </c>
      <c r="P27" s="78">
        <v>0</v>
      </c>
      <c r="Q27" s="79" t="s">
        <v>38</v>
      </c>
      <c r="R27" s="79" t="s">
        <v>38</v>
      </c>
      <c r="S27" s="80" t="s">
        <v>38</v>
      </c>
      <c r="T27" s="79"/>
      <c r="U27" s="81"/>
      <c r="V27" s="585"/>
      <c r="W27" s="134" t="s">
        <v>27</v>
      </c>
      <c r="X27" s="135">
        <v>1000</v>
      </c>
      <c r="Y27" s="135">
        <v>0</v>
      </c>
      <c r="Z27" s="135">
        <v>0</v>
      </c>
      <c r="AA27" s="136" t="s">
        <v>38</v>
      </c>
      <c r="AB27" s="136" t="s">
        <v>38</v>
      </c>
      <c r="AC27" s="137" t="s">
        <v>38</v>
      </c>
      <c r="AD27" s="585"/>
      <c r="AE27" s="134" t="s">
        <v>27</v>
      </c>
      <c r="AF27" s="135">
        <v>1000</v>
      </c>
      <c r="AG27" s="135">
        <v>0</v>
      </c>
      <c r="AH27" s="135">
        <v>0</v>
      </c>
      <c r="AI27" s="136"/>
      <c r="AJ27" s="136"/>
      <c r="AK27" s="137"/>
      <c r="AL27" s="703"/>
      <c r="AM27" s="180"/>
      <c r="AN27" s="186"/>
    </row>
    <row r="28" spans="1:40" x14ac:dyDescent="0.25">
      <c r="A28" s="82"/>
      <c r="B28" s="879"/>
      <c r="C28" s="77" t="s">
        <v>28</v>
      </c>
      <c r="D28" s="78">
        <v>1000</v>
      </c>
      <c r="E28" s="78">
        <f>E29+10</f>
        <v>30</v>
      </c>
      <c r="F28" s="78">
        <v>0</v>
      </c>
      <c r="G28" s="79" t="s">
        <v>38</v>
      </c>
      <c r="H28" s="79" t="s">
        <v>38</v>
      </c>
      <c r="I28" s="80" t="s">
        <v>38</v>
      </c>
      <c r="J28" s="79"/>
      <c r="K28" s="81"/>
      <c r="L28" s="585"/>
      <c r="M28" s="77" t="s">
        <v>28</v>
      </c>
      <c r="N28" s="78">
        <v>1000</v>
      </c>
      <c r="O28" s="78">
        <v>0</v>
      </c>
      <c r="P28" s="78">
        <v>0</v>
      </c>
      <c r="Q28" s="79" t="s">
        <v>38</v>
      </c>
      <c r="R28" s="79" t="s">
        <v>38</v>
      </c>
      <c r="S28" s="80" t="s">
        <v>38</v>
      </c>
      <c r="T28" s="79"/>
      <c r="U28" s="81"/>
      <c r="V28" s="585"/>
      <c r="W28" s="134" t="s">
        <v>28</v>
      </c>
      <c r="X28" s="135">
        <v>1000</v>
      </c>
      <c r="Y28" s="135">
        <v>0</v>
      </c>
      <c r="Z28" s="135">
        <v>0</v>
      </c>
      <c r="AA28" s="136" t="s">
        <v>38</v>
      </c>
      <c r="AB28" s="136" t="s">
        <v>38</v>
      </c>
      <c r="AC28" s="137" t="s">
        <v>38</v>
      </c>
      <c r="AD28" s="585"/>
      <c r="AE28" s="134" t="s">
        <v>28</v>
      </c>
      <c r="AF28" s="135">
        <v>1000</v>
      </c>
      <c r="AG28" s="135">
        <v>0</v>
      </c>
      <c r="AH28" s="135">
        <v>0</v>
      </c>
      <c r="AI28" s="136"/>
      <c r="AJ28" s="136"/>
      <c r="AK28" s="137"/>
      <c r="AL28" s="703"/>
      <c r="AM28" s="180"/>
      <c r="AN28" s="186"/>
    </row>
    <row r="29" spans="1:40" x14ac:dyDescent="0.25">
      <c r="A29" s="82"/>
      <c r="B29" s="879"/>
      <c r="C29" s="77" t="s">
        <v>29</v>
      </c>
      <c r="D29" s="78">
        <v>1000</v>
      </c>
      <c r="E29" s="78">
        <f>E30+10</f>
        <v>20</v>
      </c>
      <c r="F29" s="78">
        <v>0</v>
      </c>
      <c r="G29" s="79" t="s">
        <v>38</v>
      </c>
      <c r="H29" s="79" t="s">
        <v>38</v>
      </c>
      <c r="I29" s="80" t="s">
        <v>38</v>
      </c>
      <c r="J29" s="79"/>
      <c r="K29" s="81"/>
      <c r="L29" s="585"/>
      <c r="M29" s="77" t="s">
        <v>29</v>
      </c>
      <c r="N29" s="78">
        <v>1000</v>
      </c>
      <c r="O29" s="78">
        <v>0</v>
      </c>
      <c r="P29" s="78">
        <v>0</v>
      </c>
      <c r="Q29" s="79" t="s">
        <v>38</v>
      </c>
      <c r="R29" s="79" t="s">
        <v>38</v>
      </c>
      <c r="S29" s="80" t="s">
        <v>38</v>
      </c>
      <c r="T29" s="79"/>
      <c r="U29" s="81"/>
      <c r="V29" s="585"/>
      <c r="W29" s="134" t="s">
        <v>29</v>
      </c>
      <c r="X29" s="135">
        <v>1000</v>
      </c>
      <c r="Y29" s="135">
        <v>0</v>
      </c>
      <c r="Z29" s="135">
        <v>0</v>
      </c>
      <c r="AA29" s="136" t="s">
        <v>38</v>
      </c>
      <c r="AB29" s="136" t="s">
        <v>38</v>
      </c>
      <c r="AC29" s="137" t="s">
        <v>38</v>
      </c>
      <c r="AD29" s="585"/>
      <c r="AE29" s="134" t="s">
        <v>29</v>
      </c>
      <c r="AF29" s="135">
        <v>1000</v>
      </c>
      <c r="AG29" s="135">
        <v>0</v>
      </c>
      <c r="AH29" s="135">
        <v>0</v>
      </c>
      <c r="AI29" s="136"/>
      <c r="AJ29" s="136"/>
      <c r="AK29" s="137"/>
      <c r="AL29" s="703"/>
      <c r="AM29" s="180"/>
      <c r="AN29" s="186"/>
    </row>
    <row r="30" spans="1:40" x14ac:dyDescent="0.25">
      <c r="A30" s="82"/>
      <c r="B30" s="879"/>
      <c r="C30" s="83" t="s">
        <v>30</v>
      </c>
      <c r="D30" s="84">
        <v>1000</v>
      </c>
      <c r="E30" s="78">
        <v>10</v>
      </c>
      <c r="F30" s="78">
        <v>4000</v>
      </c>
      <c r="G30" s="79" t="s">
        <v>38</v>
      </c>
      <c r="H30" s="122">
        <v>757</v>
      </c>
      <c r="I30" s="47">
        <v>44217</v>
      </c>
      <c r="J30" s="85"/>
      <c r="K30" s="86"/>
      <c r="L30" s="586"/>
      <c r="M30" s="83" t="s">
        <v>30</v>
      </c>
      <c r="N30" s="42">
        <v>500</v>
      </c>
      <c r="O30" s="78">
        <v>0</v>
      </c>
      <c r="P30" s="78">
        <v>0</v>
      </c>
      <c r="Q30" s="79" t="s">
        <v>38</v>
      </c>
      <c r="R30" s="79" t="s">
        <v>38</v>
      </c>
      <c r="S30" s="80" t="s">
        <v>38</v>
      </c>
      <c r="T30" s="79"/>
      <c r="U30" s="81"/>
      <c r="V30" s="586"/>
      <c r="W30" s="148" t="s">
        <v>30</v>
      </c>
      <c r="X30" s="202">
        <v>500</v>
      </c>
      <c r="Y30" s="135">
        <v>0</v>
      </c>
      <c r="Z30" s="135">
        <v>0</v>
      </c>
      <c r="AA30" s="136" t="s">
        <v>38</v>
      </c>
      <c r="AB30" s="136" t="s">
        <v>38</v>
      </c>
      <c r="AC30" s="137" t="s">
        <v>38</v>
      </c>
      <c r="AD30" s="586"/>
      <c r="AE30" s="148" t="s">
        <v>30</v>
      </c>
      <c r="AF30" s="135">
        <v>1000</v>
      </c>
      <c r="AG30" s="135">
        <v>0</v>
      </c>
      <c r="AH30" s="135">
        <v>0</v>
      </c>
      <c r="AI30" s="136"/>
      <c r="AJ30" s="136"/>
      <c r="AK30" s="137"/>
      <c r="AL30" s="703"/>
      <c r="AM30" s="181"/>
      <c r="AN30" s="187"/>
    </row>
    <row r="31" spans="1:40" ht="21" x14ac:dyDescent="0.25">
      <c r="A31" s="88"/>
      <c r="B31" s="880"/>
      <c r="C31" s="89"/>
      <c r="D31" s="90">
        <f>SUM(D19:D30)</f>
        <v>12000</v>
      </c>
      <c r="E31" s="90">
        <f>SUM(E19:E30)</f>
        <v>220</v>
      </c>
      <c r="F31" s="90">
        <f>SUM(F19:F30)</f>
        <v>12000</v>
      </c>
      <c r="G31" s="91"/>
      <c r="H31" s="91"/>
      <c r="I31" s="92"/>
      <c r="J31" s="91"/>
      <c r="K31" s="93"/>
      <c r="L31" s="587"/>
      <c r="M31" s="89"/>
      <c r="N31" s="90">
        <f>SUM(N18:N30)</f>
        <v>23500</v>
      </c>
      <c r="O31" s="90">
        <f>SUM(O18:O30)</f>
        <v>220</v>
      </c>
      <c r="P31" s="90">
        <f>SUM(P18:P30)</f>
        <v>23500</v>
      </c>
      <c r="Q31" s="91"/>
      <c r="R31" s="91"/>
      <c r="S31" s="91"/>
      <c r="T31" s="91"/>
      <c r="U31" s="93"/>
      <c r="V31" s="587"/>
      <c r="W31" s="150"/>
      <c r="X31" s="151">
        <f>SUM(X18:X30)</f>
        <v>35000</v>
      </c>
      <c r="Y31" s="151">
        <f>SUM(Y18:Y30)</f>
        <v>220</v>
      </c>
      <c r="Z31" s="151">
        <f>SUM(Z18:Z30)</f>
        <v>35000</v>
      </c>
      <c r="AA31" s="152"/>
      <c r="AB31" s="152"/>
      <c r="AC31" s="152"/>
      <c r="AD31" s="587"/>
      <c r="AE31" s="150"/>
      <c r="AF31" s="151">
        <f>SUM(AF18:AF30)</f>
        <v>47000</v>
      </c>
      <c r="AG31" s="151">
        <f>SUM(AG18:AG30)</f>
        <v>220</v>
      </c>
      <c r="AH31" s="151">
        <f>SUM(AH18:AH30)</f>
        <v>53960</v>
      </c>
      <c r="AI31" s="152"/>
      <c r="AJ31" s="152"/>
      <c r="AK31" s="152"/>
      <c r="AL31" s="152"/>
      <c r="AM31" s="90"/>
      <c r="AN31" s="93"/>
    </row>
    <row r="32" spans="1:40" x14ac:dyDescent="0.25">
      <c r="A32" s="64"/>
      <c r="B32" s="106"/>
      <c r="C32" s="65"/>
      <c r="D32" s="66"/>
      <c r="E32" s="66"/>
      <c r="F32" s="66"/>
      <c r="G32" s="67"/>
      <c r="H32" s="67"/>
      <c r="I32" s="68"/>
      <c r="J32" s="67"/>
      <c r="K32" s="67"/>
      <c r="L32" s="588"/>
      <c r="M32" s="67"/>
      <c r="N32" s="66"/>
      <c r="O32" s="66"/>
      <c r="P32" s="66"/>
      <c r="Q32" s="67"/>
      <c r="R32" s="67"/>
      <c r="S32" s="67"/>
      <c r="T32" s="67"/>
      <c r="U32" s="67"/>
      <c r="V32" s="588"/>
      <c r="W32" s="154"/>
      <c r="X32" s="155"/>
      <c r="Y32" s="155"/>
      <c r="Z32" s="155"/>
      <c r="AA32" s="154"/>
      <c r="AB32" s="154"/>
      <c r="AC32" s="154"/>
      <c r="AD32" s="588"/>
      <c r="AE32" s="154"/>
      <c r="AF32" s="155"/>
      <c r="AG32" s="155"/>
      <c r="AH32" s="155"/>
      <c r="AI32" s="154"/>
      <c r="AJ32" s="154"/>
      <c r="AK32" s="154"/>
      <c r="AL32" s="154"/>
      <c r="AM32" s="777"/>
      <c r="AN32" s="123"/>
    </row>
    <row r="33" spans="1:40" ht="21" x14ac:dyDescent="0.25">
      <c r="A33" s="69"/>
      <c r="B33" s="107"/>
      <c r="C33" s="70"/>
      <c r="D33" s="71"/>
      <c r="E33" s="72"/>
      <c r="F33" s="73"/>
      <c r="G33" s="72"/>
      <c r="H33" s="73"/>
      <c r="I33" s="73"/>
      <c r="J33" s="73"/>
      <c r="K33" s="74"/>
      <c r="L33" s="584"/>
      <c r="M33" s="75" t="s">
        <v>42</v>
      </c>
      <c r="N33" s="76">
        <f>D46</f>
        <v>12000</v>
      </c>
      <c r="O33" s="76">
        <f>E46</f>
        <v>3270</v>
      </c>
      <c r="P33" s="76">
        <f>F46</f>
        <v>0</v>
      </c>
      <c r="Q33" s="72"/>
      <c r="R33" s="73"/>
      <c r="S33" s="73"/>
      <c r="T33" s="73"/>
      <c r="U33" s="74"/>
      <c r="V33" s="584"/>
      <c r="W33" s="157" t="s">
        <v>42</v>
      </c>
      <c r="X33" s="158">
        <f>N46</f>
        <v>24000</v>
      </c>
      <c r="Y33" s="158">
        <f>O46</f>
        <v>6330</v>
      </c>
      <c r="Z33" s="158">
        <f>P46</f>
        <v>0</v>
      </c>
      <c r="AA33" s="159"/>
      <c r="AB33" s="160"/>
      <c r="AC33" s="160"/>
      <c r="AD33" s="584"/>
      <c r="AE33" s="157" t="s">
        <v>42</v>
      </c>
      <c r="AF33" s="158">
        <f>X46</f>
        <v>36000</v>
      </c>
      <c r="AG33" s="158">
        <f>Y46</f>
        <v>7950</v>
      </c>
      <c r="AH33" s="158">
        <f>Z46</f>
        <v>10000</v>
      </c>
      <c r="AI33" s="159"/>
      <c r="AJ33" s="160"/>
      <c r="AK33" s="160"/>
      <c r="AL33" s="160"/>
      <c r="AM33" s="776" t="s">
        <v>221</v>
      </c>
      <c r="AN33" s="183" t="s">
        <v>36</v>
      </c>
    </row>
    <row r="34" spans="1:40" x14ac:dyDescent="0.25">
      <c r="A34" s="97" t="s">
        <v>193</v>
      </c>
      <c r="B34" s="232">
        <v>115</v>
      </c>
      <c r="C34" s="77" t="s">
        <v>19</v>
      </c>
      <c r="D34" s="78">
        <v>1000</v>
      </c>
      <c r="E34" s="87">
        <v>250</v>
      </c>
      <c r="F34" s="78">
        <v>0</v>
      </c>
      <c r="G34" s="79" t="s">
        <v>38</v>
      </c>
      <c r="H34" s="79" t="s">
        <v>38</v>
      </c>
      <c r="I34" s="80" t="s">
        <v>38</v>
      </c>
      <c r="J34" s="79"/>
      <c r="K34" s="81"/>
      <c r="L34" s="585"/>
      <c r="M34" s="77" t="s">
        <v>19</v>
      </c>
      <c r="N34" s="78">
        <v>1000</v>
      </c>
      <c r="O34" s="78">
        <f t="shared" ref="O34:O43" si="1">O35+10</f>
        <v>310</v>
      </c>
      <c r="P34" s="78">
        <v>0</v>
      </c>
      <c r="Q34" s="79" t="s">
        <v>38</v>
      </c>
      <c r="R34" s="79" t="s">
        <v>38</v>
      </c>
      <c r="S34" s="80" t="s">
        <v>38</v>
      </c>
      <c r="T34" s="79"/>
      <c r="U34" s="81"/>
      <c r="V34" s="585"/>
      <c r="W34" s="134" t="s">
        <v>19</v>
      </c>
      <c r="X34" s="135">
        <v>1000</v>
      </c>
      <c r="Y34" s="135">
        <f t="shared" ref="Y34:Y39" si="2">Y35+10</f>
        <v>190</v>
      </c>
      <c r="Z34" s="135">
        <v>0</v>
      </c>
      <c r="AA34" s="136" t="s">
        <v>38</v>
      </c>
      <c r="AB34" s="136" t="s">
        <v>38</v>
      </c>
      <c r="AC34" s="137" t="s">
        <v>38</v>
      </c>
      <c r="AD34" s="585"/>
      <c r="AE34" s="134" t="s">
        <v>19</v>
      </c>
      <c r="AF34" s="135">
        <v>1000</v>
      </c>
      <c r="AG34" s="135">
        <v>70</v>
      </c>
      <c r="AH34" s="135">
        <v>0</v>
      </c>
      <c r="AI34" s="136"/>
      <c r="AJ34" s="136"/>
      <c r="AK34" s="137"/>
      <c r="AL34" s="702"/>
      <c r="AM34" s="177">
        <f>AF46+AG46-AH46</f>
        <v>42230</v>
      </c>
      <c r="AN34" s="185" t="s">
        <v>1028</v>
      </c>
    </row>
    <row r="35" spans="1:40" ht="21" customHeight="1" x14ac:dyDescent="0.25">
      <c r="A35" s="82"/>
      <c r="B35" s="882" t="s">
        <v>190</v>
      </c>
      <c r="C35" s="77" t="s">
        <v>20</v>
      </c>
      <c r="D35" s="78">
        <v>1000</v>
      </c>
      <c r="E35" s="87">
        <v>240</v>
      </c>
      <c r="F35" s="78">
        <v>0</v>
      </c>
      <c r="G35" s="79" t="s">
        <v>38</v>
      </c>
      <c r="H35" s="79" t="s">
        <v>38</v>
      </c>
      <c r="I35" s="80" t="s">
        <v>38</v>
      </c>
      <c r="J35" s="79"/>
      <c r="K35" s="81"/>
      <c r="L35" s="585"/>
      <c r="M35" s="77" t="s">
        <v>20</v>
      </c>
      <c r="N35" s="78">
        <v>1000</v>
      </c>
      <c r="O35" s="78">
        <f t="shared" si="1"/>
        <v>300</v>
      </c>
      <c r="P35" s="78">
        <v>0</v>
      </c>
      <c r="Q35" s="79" t="s">
        <v>38</v>
      </c>
      <c r="R35" s="79" t="s">
        <v>38</v>
      </c>
      <c r="S35" s="80" t="s">
        <v>38</v>
      </c>
      <c r="T35" s="79"/>
      <c r="U35" s="81"/>
      <c r="V35" s="585"/>
      <c r="W35" s="134" t="s">
        <v>20</v>
      </c>
      <c r="X35" s="135">
        <v>1000</v>
      </c>
      <c r="Y35" s="135">
        <f t="shared" si="2"/>
        <v>180</v>
      </c>
      <c r="Z35" s="135">
        <v>2000</v>
      </c>
      <c r="AA35" s="136" t="s">
        <v>38</v>
      </c>
      <c r="AB35" s="136">
        <v>2106</v>
      </c>
      <c r="AC35" s="137">
        <v>44620</v>
      </c>
      <c r="AD35" s="585"/>
      <c r="AE35" s="134" t="s">
        <v>20</v>
      </c>
      <c r="AF35" s="135">
        <v>1000</v>
      </c>
      <c r="AG35" s="135">
        <v>60</v>
      </c>
      <c r="AH35" s="135">
        <v>0</v>
      </c>
      <c r="AI35" s="136"/>
      <c r="AJ35" s="136"/>
      <c r="AK35" s="137"/>
      <c r="AL35" s="703"/>
      <c r="AM35" s="277"/>
      <c r="AN35" s="186"/>
    </row>
    <row r="36" spans="1:40" x14ac:dyDescent="0.25">
      <c r="A36" s="82"/>
      <c r="B36" s="882"/>
      <c r="C36" s="77" t="s">
        <v>21</v>
      </c>
      <c r="D36" s="78">
        <v>1000</v>
      </c>
      <c r="E36" s="87">
        <v>240</v>
      </c>
      <c r="F36" s="78">
        <v>0</v>
      </c>
      <c r="G36" s="79" t="s">
        <v>38</v>
      </c>
      <c r="H36" s="79" t="s">
        <v>38</v>
      </c>
      <c r="I36" s="80" t="s">
        <v>38</v>
      </c>
      <c r="J36" s="79"/>
      <c r="K36" s="81"/>
      <c r="L36" s="585"/>
      <c r="M36" s="77" t="s">
        <v>21</v>
      </c>
      <c r="N36" s="78">
        <v>1000</v>
      </c>
      <c r="O36" s="78">
        <f t="shared" si="1"/>
        <v>290</v>
      </c>
      <c r="P36" s="78">
        <v>0</v>
      </c>
      <c r="Q36" s="79" t="s">
        <v>38</v>
      </c>
      <c r="R36" s="79" t="s">
        <v>38</v>
      </c>
      <c r="S36" s="80" t="s">
        <v>38</v>
      </c>
      <c r="T36" s="79"/>
      <c r="U36" s="81"/>
      <c r="V36" s="585"/>
      <c r="W36" s="134" t="s">
        <v>21</v>
      </c>
      <c r="X36" s="135">
        <v>1000</v>
      </c>
      <c r="Y36" s="135">
        <f t="shared" si="2"/>
        <v>170</v>
      </c>
      <c r="Z36" s="135">
        <v>1000</v>
      </c>
      <c r="AA36" s="136" t="s">
        <v>38</v>
      </c>
      <c r="AB36" s="136">
        <v>2151</v>
      </c>
      <c r="AC36" s="137">
        <v>44630</v>
      </c>
      <c r="AD36" s="585"/>
      <c r="AE36" s="134" t="s">
        <v>21</v>
      </c>
      <c r="AF36" s="135">
        <v>1000</v>
      </c>
      <c r="AG36" s="135">
        <v>50</v>
      </c>
      <c r="AH36" s="135">
        <v>0</v>
      </c>
      <c r="AI36" s="136"/>
      <c r="AJ36" s="136"/>
      <c r="AK36" s="137"/>
      <c r="AL36" s="703"/>
      <c r="AM36" s="277"/>
      <c r="AN36" s="186"/>
    </row>
    <row r="37" spans="1:40" x14ac:dyDescent="0.25">
      <c r="A37" s="82"/>
      <c r="B37" s="882"/>
      <c r="C37" s="77" t="s">
        <v>22</v>
      </c>
      <c r="D37" s="78">
        <v>1000</v>
      </c>
      <c r="E37" s="87">
        <v>240</v>
      </c>
      <c r="F37" s="78">
        <v>0</v>
      </c>
      <c r="G37" s="79" t="s">
        <v>38</v>
      </c>
      <c r="H37" s="79" t="s">
        <v>38</v>
      </c>
      <c r="I37" s="80" t="s">
        <v>38</v>
      </c>
      <c r="J37" s="79"/>
      <c r="K37" s="81"/>
      <c r="L37" s="585"/>
      <c r="M37" s="77" t="s">
        <v>22</v>
      </c>
      <c r="N37" s="78">
        <v>1000</v>
      </c>
      <c r="O37" s="78">
        <f t="shared" si="1"/>
        <v>280</v>
      </c>
      <c r="P37" s="78">
        <v>0</v>
      </c>
      <c r="Q37" s="79" t="s">
        <v>38</v>
      </c>
      <c r="R37" s="79" t="s">
        <v>38</v>
      </c>
      <c r="S37" s="80" t="s">
        <v>38</v>
      </c>
      <c r="T37" s="79"/>
      <c r="U37" s="81"/>
      <c r="V37" s="585"/>
      <c r="W37" s="134" t="s">
        <v>22</v>
      </c>
      <c r="X37" s="135">
        <v>1000</v>
      </c>
      <c r="Y37" s="135">
        <f t="shared" si="2"/>
        <v>160</v>
      </c>
      <c r="Z37" s="135">
        <v>1000</v>
      </c>
      <c r="AA37" s="136" t="s">
        <v>38</v>
      </c>
      <c r="AB37" s="136">
        <v>2246</v>
      </c>
      <c r="AC37" s="137">
        <v>44661</v>
      </c>
      <c r="AD37" s="585"/>
      <c r="AE37" s="134" t="s">
        <v>22</v>
      </c>
      <c r="AF37" s="135">
        <v>1000</v>
      </c>
      <c r="AG37" s="135">
        <v>40</v>
      </c>
      <c r="AH37" s="135">
        <v>0</v>
      </c>
      <c r="AI37" s="136"/>
      <c r="AJ37" s="136"/>
      <c r="AK37" s="137"/>
      <c r="AL37" s="703"/>
      <c r="AM37" s="560">
        <v>34000</v>
      </c>
      <c r="AN37" s="186" t="s">
        <v>1018</v>
      </c>
    </row>
    <row r="38" spans="1:40" x14ac:dyDescent="0.25">
      <c r="A38" s="82"/>
      <c r="B38" s="882"/>
      <c r="C38" s="77" t="s">
        <v>23</v>
      </c>
      <c r="D38" s="78">
        <v>1000</v>
      </c>
      <c r="E38" s="87">
        <v>240</v>
      </c>
      <c r="F38" s="78">
        <v>0</v>
      </c>
      <c r="G38" s="79" t="s">
        <v>38</v>
      </c>
      <c r="H38" s="79" t="s">
        <v>38</v>
      </c>
      <c r="I38" s="80" t="s">
        <v>38</v>
      </c>
      <c r="J38" s="79"/>
      <c r="K38" s="81"/>
      <c r="L38" s="585"/>
      <c r="M38" s="77" t="s">
        <v>23</v>
      </c>
      <c r="N38" s="78">
        <v>1000</v>
      </c>
      <c r="O38" s="78">
        <f t="shared" si="1"/>
        <v>270</v>
      </c>
      <c r="P38" s="78">
        <v>0</v>
      </c>
      <c r="Q38" s="79" t="s">
        <v>38</v>
      </c>
      <c r="R38" s="79" t="s">
        <v>38</v>
      </c>
      <c r="S38" s="80" t="s">
        <v>38</v>
      </c>
      <c r="T38" s="79"/>
      <c r="U38" s="81"/>
      <c r="V38" s="585"/>
      <c r="W38" s="134" t="s">
        <v>23</v>
      </c>
      <c r="X38" s="135">
        <v>1000</v>
      </c>
      <c r="Y38" s="135">
        <f t="shared" si="2"/>
        <v>150</v>
      </c>
      <c r="Z38" s="135">
        <v>1000</v>
      </c>
      <c r="AA38" s="136" t="s">
        <v>38</v>
      </c>
      <c r="AB38" s="136">
        <v>2239</v>
      </c>
      <c r="AC38" s="137">
        <v>44706</v>
      </c>
      <c r="AD38" s="585"/>
      <c r="AE38" s="134" t="s">
        <v>23</v>
      </c>
      <c r="AF38" s="135">
        <v>1000</v>
      </c>
      <c r="AG38" s="135">
        <v>30</v>
      </c>
      <c r="AH38" s="135">
        <v>0</v>
      </c>
      <c r="AI38" s="136"/>
      <c r="AJ38" s="136"/>
      <c r="AK38" s="137"/>
      <c r="AL38" s="703"/>
      <c r="AM38" s="560">
        <v>8230</v>
      </c>
      <c r="AN38" s="186" t="s">
        <v>1033</v>
      </c>
    </row>
    <row r="39" spans="1:40" x14ac:dyDescent="0.25">
      <c r="A39" s="82"/>
      <c r="B39" s="882"/>
      <c r="C39" s="77" t="s">
        <v>24</v>
      </c>
      <c r="D39" s="78">
        <v>1000</v>
      </c>
      <c r="E39" s="87">
        <v>240</v>
      </c>
      <c r="F39" s="78">
        <v>0</v>
      </c>
      <c r="G39" s="79" t="s">
        <v>38</v>
      </c>
      <c r="H39" s="79" t="s">
        <v>38</v>
      </c>
      <c r="I39" s="80" t="s">
        <v>38</v>
      </c>
      <c r="J39" s="79"/>
      <c r="K39" s="81"/>
      <c r="L39" s="585"/>
      <c r="M39" s="77" t="s">
        <v>24</v>
      </c>
      <c r="N39" s="78">
        <v>1000</v>
      </c>
      <c r="O39" s="78">
        <f t="shared" si="1"/>
        <v>260</v>
      </c>
      <c r="P39" s="78">
        <v>0</v>
      </c>
      <c r="Q39" s="79" t="s">
        <v>38</v>
      </c>
      <c r="R39" s="79" t="s">
        <v>38</v>
      </c>
      <c r="S39" s="80" t="s">
        <v>38</v>
      </c>
      <c r="T39" s="79"/>
      <c r="U39" s="81"/>
      <c r="V39" s="585"/>
      <c r="W39" s="134" t="s">
        <v>24</v>
      </c>
      <c r="X39" s="135">
        <v>1000</v>
      </c>
      <c r="Y39" s="135">
        <f t="shared" si="2"/>
        <v>140</v>
      </c>
      <c r="Z39" s="135">
        <v>1000</v>
      </c>
      <c r="AA39" s="136" t="s">
        <v>47</v>
      </c>
      <c r="AB39" s="136">
        <v>2448</v>
      </c>
      <c r="AC39" s="137">
        <v>44737</v>
      </c>
      <c r="AD39" s="585"/>
      <c r="AE39" s="134" t="s">
        <v>24</v>
      </c>
      <c r="AF39" s="135">
        <v>1000</v>
      </c>
      <c r="AG39" s="135">
        <v>20</v>
      </c>
      <c r="AH39" s="135">
        <v>0</v>
      </c>
      <c r="AI39" s="136"/>
      <c r="AJ39" s="136"/>
      <c r="AK39" s="137"/>
      <c r="AL39" s="703"/>
      <c r="AM39" s="277"/>
      <c r="AN39" s="186"/>
    </row>
    <row r="40" spans="1:40" x14ac:dyDescent="0.25">
      <c r="A40" s="82"/>
      <c r="B40" s="882"/>
      <c r="C40" s="77" t="s">
        <v>25</v>
      </c>
      <c r="D40" s="78">
        <v>1000</v>
      </c>
      <c r="E40" s="87">
        <v>240</v>
      </c>
      <c r="F40" s="78">
        <v>0</v>
      </c>
      <c r="G40" s="79" t="s">
        <v>38</v>
      </c>
      <c r="H40" s="79" t="s">
        <v>38</v>
      </c>
      <c r="I40" s="80" t="s">
        <v>38</v>
      </c>
      <c r="J40" s="79"/>
      <c r="K40" s="81"/>
      <c r="L40" s="585"/>
      <c r="M40" s="77" t="s">
        <v>25</v>
      </c>
      <c r="N40" s="78">
        <v>1000</v>
      </c>
      <c r="O40" s="78">
        <f t="shared" si="1"/>
        <v>250</v>
      </c>
      <c r="P40" s="78">
        <v>0</v>
      </c>
      <c r="Q40" s="79" t="s">
        <v>38</v>
      </c>
      <c r="R40" s="79" t="s">
        <v>38</v>
      </c>
      <c r="S40" s="80" t="s">
        <v>38</v>
      </c>
      <c r="T40" s="79"/>
      <c r="U40" s="81"/>
      <c r="V40" s="585"/>
      <c r="W40" s="134" t="s">
        <v>25</v>
      </c>
      <c r="X40" s="135">
        <v>1000</v>
      </c>
      <c r="Y40" s="135">
        <v>130</v>
      </c>
      <c r="Z40" s="135">
        <v>1000</v>
      </c>
      <c r="AA40" s="136" t="s">
        <v>47</v>
      </c>
      <c r="AB40" s="136">
        <v>2505</v>
      </c>
      <c r="AC40" s="137">
        <v>44750</v>
      </c>
      <c r="AD40" s="585"/>
      <c r="AE40" s="134" t="s">
        <v>25</v>
      </c>
      <c r="AF40" s="135">
        <v>1000</v>
      </c>
      <c r="AG40" s="135">
        <v>10</v>
      </c>
      <c r="AH40" s="135">
        <v>0</v>
      </c>
      <c r="AI40" s="136"/>
      <c r="AJ40" s="136"/>
      <c r="AK40" s="137"/>
      <c r="AL40" s="703"/>
      <c r="AM40" s="277"/>
      <c r="AN40" s="186"/>
    </row>
    <row r="41" spans="1:40" x14ac:dyDescent="0.25">
      <c r="A41" s="82"/>
      <c r="B41" s="882"/>
      <c r="C41" s="77" t="s">
        <v>26</v>
      </c>
      <c r="D41" s="78">
        <v>1000</v>
      </c>
      <c r="E41" s="87">
        <v>240</v>
      </c>
      <c r="F41" s="78">
        <v>0</v>
      </c>
      <c r="G41" s="79" t="s">
        <v>38</v>
      </c>
      <c r="H41" s="79" t="s">
        <v>38</v>
      </c>
      <c r="I41" s="80" t="s">
        <v>38</v>
      </c>
      <c r="J41" s="79"/>
      <c r="K41" s="81"/>
      <c r="L41" s="585"/>
      <c r="M41" s="77" t="s">
        <v>26</v>
      </c>
      <c r="N41" s="78">
        <v>1000</v>
      </c>
      <c r="O41" s="78">
        <f t="shared" si="1"/>
        <v>240</v>
      </c>
      <c r="P41" s="78">
        <v>0</v>
      </c>
      <c r="Q41" s="79" t="s">
        <v>38</v>
      </c>
      <c r="R41" s="79" t="s">
        <v>38</v>
      </c>
      <c r="S41" s="80" t="s">
        <v>38</v>
      </c>
      <c r="T41" s="79"/>
      <c r="U41" s="81"/>
      <c r="V41" s="585"/>
      <c r="W41" s="134" t="s">
        <v>26</v>
      </c>
      <c r="X41" s="135">
        <v>1000</v>
      </c>
      <c r="Y41" s="135">
        <v>120</v>
      </c>
      <c r="Z41" s="135">
        <v>1000</v>
      </c>
      <c r="AA41" s="136" t="s">
        <v>47</v>
      </c>
      <c r="AB41" s="136">
        <v>2620</v>
      </c>
      <c r="AC41" s="137">
        <v>44783</v>
      </c>
      <c r="AD41" s="585"/>
      <c r="AE41" s="134" t="s">
        <v>26</v>
      </c>
      <c r="AF41" s="135">
        <v>1000</v>
      </c>
      <c r="AG41" s="135"/>
      <c r="AH41" s="135">
        <v>0</v>
      </c>
      <c r="AI41" s="136"/>
      <c r="AJ41" s="136"/>
      <c r="AK41" s="137"/>
      <c r="AL41" s="703"/>
      <c r="AM41" s="277"/>
      <c r="AN41" s="186"/>
    </row>
    <row r="42" spans="1:40" x14ac:dyDescent="0.25">
      <c r="A42" s="82"/>
      <c r="B42" s="882"/>
      <c r="C42" s="77" t="s">
        <v>27</v>
      </c>
      <c r="D42" s="78">
        <v>1000</v>
      </c>
      <c r="E42" s="78">
        <f>E43+10</f>
        <v>350</v>
      </c>
      <c r="F42" s="78">
        <v>0</v>
      </c>
      <c r="G42" s="79" t="s">
        <v>38</v>
      </c>
      <c r="H42" s="79" t="s">
        <v>38</v>
      </c>
      <c r="I42" s="80" t="s">
        <v>38</v>
      </c>
      <c r="J42" s="79"/>
      <c r="K42" s="81"/>
      <c r="L42" s="585"/>
      <c r="M42" s="77" t="s">
        <v>27</v>
      </c>
      <c r="N42" s="78">
        <v>1000</v>
      </c>
      <c r="O42" s="78">
        <f t="shared" si="1"/>
        <v>230</v>
      </c>
      <c r="P42" s="78">
        <v>0</v>
      </c>
      <c r="Q42" s="79" t="s">
        <v>38</v>
      </c>
      <c r="R42" s="79" t="s">
        <v>38</v>
      </c>
      <c r="S42" s="80" t="s">
        <v>38</v>
      </c>
      <c r="T42" s="79"/>
      <c r="U42" s="81"/>
      <c r="V42" s="585"/>
      <c r="W42" s="134" t="s">
        <v>27</v>
      </c>
      <c r="X42" s="135">
        <v>1000</v>
      </c>
      <c r="Y42" s="135">
        <v>110</v>
      </c>
      <c r="Z42" s="135">
        <v>0</v>
      </c>
      <c r="AA42" s="136" t="s">
        <v>38</v>
      </c>
      <c r="AB42" s="136" t="s">
        <v>38</v>
      </c>
      <c r="AC42" s="137" t="s">
        <v>38</v>
      </c>
      <c r="AD42" s="585"/>
      <c r="AE42" s="134" t="s">
        <v>27</v>
      </c>
      <c r="AF42" s="135"/>
      <c r="AG42" s="135"/>
      <c r="AH42" s="135">
        <v>0</v>
      </c>
      <c r="AI42" s="136"/>
      <c r="AJ42" s="136"/>
      <c r="AK42" s="137"/>
      <c r="AL42" s="703"/>
      <c r="AM42" s="277"/>
      <c r="AN42" s="186"/>
    </row>
    <row r="43" spans="1:40" x14ac:dyDescent="0.25">
      <c r="A43" s="82"/>
      <c r="B43" s="882"/>
      <c r="C43" s="77" t="s">
        <v>28</v>
      </c>
      <c r="D43" s="78">
        <v>1000</v>
      </c>
      <c r="E43" s="78">
        <f>E44+10</f>
        <v>340</v>
      </c>
      <c r="F43" s="78">
        <v>0</v>
      </c>
      <c r="G43" s="79" t="s">
        <v>38</v>
      </c>
      <c r="H43" s="79" t="s">
        <v>38</v>
      </c>
      <c r="I43" s="80" t="s">
        <v>38</v>
      </c>
      <c r="J43" s="79"/>
      <c r="K43" s="81"/>
      <c r="L43" s="585"/>
      <c r="M43" s="77" t="s">
        <v>28</v>
      </c>
      <c r="N43" s="78">
        <v>1000</v>
      </c>
      <c r="O43" s="78">
        <f t="shared" si="1"/>
        <v>220</v>
      </c>
      <c r="P43" s="78">
        <v>0</v>
      </c>
      <c r="Q43" s="79" t="s">
        <v>38</v>
      </c>
      <c r="R43" s="79" t="s">
        <v>38</v>
      </c>
      <c r="S43" s="80" t="s">
        <v>38</v>
      </c>
      <c r="T43" s="79"/>
      <c r="U43" s="81"/>
      <c r="V43" s="585"/>
      <c r="W43" s="134" t="s">
        <v>28</v>
      </c>
      <c r="X43" s="135">
        <v>1000</v>
      </c>
      <c r="Y43" s="135">
        <v>100</v>
      </c>
      <c r="Z43" s="135">
        <v>2000</v>
      </c>
      <c r="AA43" s="136" t="s">
        <v>47</v>
      </c>
      <c r="AB43" s="136">
        <v>2942</v>
      </c>
      <c r="AC43" s="137">
        <v>44844</v>
      </c>
      <c r="AD43" s="585"/>
      <c r="AE43" s="134" t="s">
        <v>28</v>
      </c>
      <c r="AF43" s="135"/>
      <c r="AG43" s="135"/>
      <c r="AH43" s="135">
        <v>0</v>
      </c>
      <c r="AI43" s="136"/>
      <c r="AJ43" s="136"/>
      <c r="AK43" s="137"/>
      <c r="AL43" s="703"/>
      <c r="AM43" s="277"/>
      <c r="AN43" s="186"/>
    </row>
    <row r="44" spans="1:40" x14ac:dyDescent="0.25">
      <c r="A44" s="82"/>
      <c r="B44" s="882"/>
      <c r="C44" s="77" t="s">
        <v>29</v>
      </c>
      <c r="D44" s="78">
        <v>1000</v>
      </c>
      <c r="E44" s="78">
        <f>E45+10</f>
        <v>330</v>
      </c>
      <c r="F44" s="78">
        <v>0</v>
      </c>
      <c r="G44" s="79" t="s">
        <v>38</v>
      </c>
      <c r="H44" s="79" t="s">
        <v>38</v>
      </c>
      <c r="I44" s="80" t="s">
        <v>38</v>
      </c>
      <c r="J44" s="79"/>
      <c r="K44" s="81"/>
      <c r="L44" s="585"/>
      <c r="M44" s="77" t="s">
        <v>29</v>
      </c>
      <c r="N44" s="78">
        <v>1000</v>
      </c>
      <c r="O44" s="78">
        <f>O45+10</f>
        <v>210</v>
      </c>
      <c r="P44" s="78">
        <v>0</v>
      </c>
      <c r="Q44" s="79" t="s">
        <v>38</v>
      </c>
      <c r="R44" s="79" t="s">
        <v>38</v>
      </c>
      <c r="S44" s="80" t="s">
        <v>38</v>
      </c>
      <c r="T44" s="79"/>
      <c r="U44" s="81"/>
      <c r="V44" s="585"/>
      <c r="W44" s="134" t="s">
        <v>29</v>
      </c>
      <c r="X44" s="135">
        <v>1000</v>
      </c>
      <c r="Y44" s="135">
        <v>90</v>
      </c>
      <c r="Z44" s="135">
        <v>0</v>
      </c>
      <c r="AA44" s="136" t="s">
        <v>38</v>
      </c>
      <c r="AB44" s="136" t="s">
        <v>38</v>
      </c>
      <c r="AC44" s="137" t="s">
        <v>38</v>
      </c>
      <c r="AD44" s="585"/>
      <c r="AE44" s="134" t="s">
        <v>29</v>
      </c>
      <c r="AF44" s="135"/>
      <c r="AG44" s="135"/>
      <c r="AH44" s="135">
        <v>0</v>
      </c>
      <c r="AI44" s="136"/>
      <c r="AJ44" s="136"/>
      <c r="AK44" s="137"/>
      <c r="AL44" s="703"/>
      <c r="AM44" s="277"/>
      <c r="AN44" s="186"/>
    </row>
    <row r="45" spans="1:40" x14ac:dyDescent="0.25">
      <c r="A45" s="82"/>
      <c r="B45" s="882"/>
      <c r="C45" s="83" t="s">
        <v>30</v>
      </c>
      <c r="D45" s="84">
        <v>1000</v>
      </c>
      <c r="E45" s="78">
        <f>O34+10</f>
        <v>320</v>
      </c>
      <c r="F45" s="78">
        <v>0</v>
      </c>
      <c r="G45" s="79" t="s">
        <v>38</v>
      </c>
      <c r="H45" s="79" t="s">
        <v>38</v>
      </c>
      <c r="I45" s="80" t="s">
        <v>38</v>
      </c>
      <c r="J45" s="85"/>
      <c r="K45" s="86"/>
      <c r="L45" s="586"/>
      <c r="M45" s="83" t="s">
        <v>30</v>
      </c>
      <c r="N45" s="84">
        <v>1000</v>
      </c>
      <c r="O45" s="78">
        <f>Y34+10</f>
        <v>200</v>
      </c>
      <c r="P45" s="78">
        <v>0</v>
      </c>
      <c r="Q45" s="79" t="s">
        <v>38</v>
      </c>
      <c r="R45" s="79" t="s">
        <v>38</v>
      </c>
      <c r="S45" s="80" t="s">
        <v>38</v>
      </c>
      <c r="T45" s="79"/>
      <c r="U45" s="81"/>
      <c r="V45" s="586"/>
      <c r="W45" s="148" t="s">
        <v>30</v>
      </c>
      <c r="X45" s="149">
        <v>1000</v>
      </c>
      <c r="Y45" s="135">
        <v>80</v>
      </c>
      <c r="Z45" s="135">
        <v>0</v>
      </c>
      <c r="AA45" s="136" t="s">
        <v>38</v>
      </c>
      <c r="AB45" s="136" t="s">
        <v>38</v>
      </c>
      <c r="AC45" s="137" t="s">
        <v>38</v>
      </c>
      <c r="AD45" s="586"/>
      <c r="AE45" s="148" t="s">
        <v>30</v>
      </c>
      <c r="AF45" s="149"/>
      <c r="AG45" s="135"/>
      <c r="AH45" s="135">
        <v>0</v>
      </c>
      <c r="AI45" s="136"/>
      <c r="AJ45" s="136"/>
      <c r="AK45" s="137"/>
      <c r="AL45" s="703"/>
      <c r="AM45" s="234"/>
      <c r="AN45" s="187"/>
    </row>
    <row r="46" spans="1:40" ht="21" x14ac:dyDescent="0.25">
      <c r="A46" s="88"/>
      <c r="B46" s="883"/>
      <c r="C46" s="89"/>
      <c r="D46" s="90">
        <f>SUM(D34:D45)</f>
        <v>12000</v>
      </c>
      <c r="E46" s="90">
        <f>SUM(E34:E45)</f>
        <v>3270</v>
      </c>
      <c r="F46" s="90">
        <f>SUM(F34:F45)</f>
        <v>0</v>
      </c>
      <c r="G46" s="91"/>
      <c r="H46" s="91"/>
      <c r="I46" s="92"/>
      <c r="J46" s="91"/>
      <c r="K46" s="93"/>
      <c r="L46" s="587"/>
      <c r="M46" s="89"/>
      <c r="N46" s="90">
        <f>SUM(N33:N45)</f>
        <v>24000</v>
      </c>
      <c r="O46" s="90">
        <f>SUM(O33:O45)</f>
        <v>6330</v>
      </c>
      <c r="P46" s="90">
        <f>SUM(P33:P45)</f>
        <v>0</v>
      </c>
      <c r="Q46" s="91"/>
      <c r="R46" s="91"/>
      <c r="S46" s="91"/>
      <c r="T46" s="91"/>
      <c r="U46" s="93"/>
      <c r="V46" s="587"/>
      <c r="W46" s="150"/>
      <c r="X46" s="151">
        <f>SUM(X33:X45)</f>
        <v>36000</v>
      </c>
      <c r="Y46" s="151">
        <f>SUM(Y33:Y45)</f>
        <v>7950</v>
      </c>
      <c r="Z46" s="151">
        <f>SUM(Z33:Z45)</f>
        <v>10000</v>
      </c>
      <c r="AA46" s="152"/>
      <c r="AB46" s="152"/>
      <c r="AC46" s="152"/>
      <c r="AD46" s="587"/>
      <c r="AE46" s="150"/>
      <c r="AF46" s="151">
        <f>SUM(AF33:AF45)</f>
        <v>44000</v>
      </c>
      <c r="AG46" s="151">
        <f>SUM(AG33:AG45)</f>
        <v>8230</v>
      </c>
      <c r="AH46" s="151">
        <f>SUM(AH33:AH45)</f>
        <v>10000</v>
      </c>
      <c r="AI46" s="152"/>
      <c r="AJ46" s="152"/>
      <c r="AK46" s="152"/>
      <c r="AL46" s="152"/>
      <c r="AM46" s="90"/>
      <c r="AN46" s="93"/>
    </row>
    <row r="47" spans="1:40" x14ac:dyDescent="0.25">
      <c r="A47" s="413"/>
      <c r="B47" s="330"/>
      <c r="C47" s="344"/>
      <c r="D47" s="345"/>
      <c r="E47" s="345"/>
      <c r="F47" s="345"/>
      <c r="G47" s="346"/>
      <c r="H47" s="346"/>
      <c r="I47" s="347"/>
      <c r="J47" s="346"/>
      <c r="K47" s="346"/>
      <c r="L47" s="588"/>
      <c r="M47" s="346"/>
      <c r="N47" s="345"/>
      <c r="O47" s="345"/>
      <c r="P47" s="345"/>
      <c r="Q47" s="346"/>
      <c r="R47" s="346"/>
      <c r="S47" s="346"/>
      <c r="T47" s="346"/>
      <c r="U47" s="346"/>
      <c r="V47" s="588"/>
      <c r="W47" s="346"/>
      <c r="X47" s="345"/>
      <c r="Y47" s="345"/>
      <c r="Z47" s="345"/>
      <c r="AA47" s="346"/>
      <c r="AB47" s="346"/>
      <c r="AC47" s="346"/>
      <c r="AD47" s="588"/>
      <c r="AE47" s="346"/>
      <c r="AF47" s="345"/>
      <c r="AG47" s="345"/>
      <c r="AH47" s="345"/>
      <c r="AI47" s="346"/>
      <c r="AJ47" s="346"/>
      <c r="AK47" s="346"/>
      <c r="AL47" s="346"/>
      <c r="AM47" s="778"/>
      <c r="AN47" s="348"/>
    </row>
    <row r="48" spans="1:40" ht="21" x14ac:dyDescent="0.25">
      <c r="A48" s="414"/>
      <c r="B48" s="331"/>
      <c r="C48" s="350"/>
      <c r="D48" s="351"/>
      <c r="E48" s="352"/>
      <c r="F48" s="353"/>
      <c r="G48" s="352"/>
      <c r="H48" s="353"/>
      <c r="I48" s="353"/>
      <c r="J48" s="353"/>
      <c r="K48" s="354"/>
      <c r="L48" s="584"/>
      <c r="M48" s="355" t="s">
        <v>42</v>
      </c>
      <c r="N48" s="356">
        <f>D61</f>
        <v>11500</v>
      </c>
      <c r="O48" s="356">
        <f>E61</f>
        <v>150</v>
      </c>
      <c r="P48" s="356">
        <f>F61</f>
        <v>23000</v>
      </c>
      <c r="Q48" s="352"/>
      <c r="R48" s="353"/>
      <c r="S48" s="353"/>
      <c r="T48" s="353"/>
      <c r="U48" s="354"/>
      <c r="V48" s="584"/>
      <c r="W48" s="355" t="s">
        <v>42</v>
      </c>
      <c r="X48" s="356">
        <f>N61</f>
        <v>23000</v>
      </c>
      <c r="Y48" s="356">
        <f>O61</f>
        <v>150</v>
      </c>
      <c r="Z48" s="356">
        <f>P61</f>
        <v>23000</v>
      </c>
      <c r="AA48" s="352"/>
      <c r="AB48" s="353"/>
      <c r="AC48" s="353"/>
      <c r="AD48" s="584"/>
      <c r="AE48" s="355" t="s">
        <v>42</v>
      </c>
      <c r="AF48" s="356">
        <f>X61</f>
        <v>34500</v>
      </c>
      <c r="AG48" s="356">
        <f>Y61</f>
        <v>150</v>
      </c>
      <c r="AH48" s="356">
        <f>Z61</f>
        <v>35150</v>
      </c>
      <c r="AI48" s="352"/>
      <c r="AJ48" s="353"/>
      <c r="AK48" s="353"/>
      <c r="AL48" s="353"/>
      <c r="AM48" s="776" t="s">
        <v>221</v>
      </c>
      <c r="AN48" s="183" t="s">
        <v>36</v>
      </c>
    </row>
    <row r="49" spans="1:40" x14ac:dyDescent="0.25">
      <c r="A49" s="368" t="s">
        <v>193</v>
      </c>
      <c r="B49" s="332">
        <v>116</v>
      </c>
      <c r="C49" s="357" t="s">
        <v>19</v>
      </c>
      <c r="D49" s="124">
        <v>1000</v>
      </c>
      <c r="E49" s="124">
        <f>E50+10</f>
        <v>50</v>
      </c>
      <c r="F49" s="124">
        <v>0</v>
      </c>
      <c r="G49" s="125" t="s">
        <v>38</v>
      </c>
      <c r="H49" s="125" t="s">
        <v>38</v>
      </c>
      <c r="I49" s="129" t="s">
        <v>38</v>
      </c>
      <c r="J49" s="125"/>
      <c r="K49" s="358"/>
      <c r="L49" s="585"/>
      <c r="M49" s="357" t="s">
        <v>19</v>
      </c>
      <c r="N49" s="124">
        <v>1000</v>
      </c>
      <c r="O49" s="124">
        <v>0</v>
      </c>
      <c r="P49" s="124">
        <v>0</v>
      </c>
      <c r="Q49" s="125" t="s">
        <v>38</v>
      </c>
      <c r="R49" s="125" t="s">
        <v>38</v>
      </c>
      <c r="S49" s="129" t="s">
        <v>38</v>
      </c>
      <c r="T49" s="125"/>
      <c r="U49" s="358"/>
      <c r="V49" s="585"/>
      <c r="W49" s="357" t="s">
        <v>19</v>
      </c>
      <c r="X49" s="124">
        <v>1000</v>
      </c>
      <c r="Y49" s="124">
        <v>0</v>
      </c>
      <c r="Z49" s="124">
        <v>11500</v>
      </c>
      <c r="AA49" s="125" t="s">
        <v>47</v>
      </c>
      <c r="AB49" s="125">
        <v>1804</v>
      </c>
      <c r="AC49" s="129">
        <v>44567</v>
      </c>
      <c r="AD49" s="585"/>
      <c r="AE49" s="357" t="s">
        <v>19</v>
      </c>
      <c r="AF49" s="124">
        <v>1000</v>
      </c>
      <c r="AG49" s="124">
        <v>0</v>
      </c>
      <c r="AH49" s="124">
        <v>3000</v>
      </c>
      <c r="AI49" s="125" t="s">
        <v>50</v>
      </c>
      <c r="AJ49" s="125">
        <v>3326</v>
      </c>
      <c r="AK49" s="129">
        <v>44945</v>
      </c>
      <c r="AL49" s="426"/>
      <c r="AM49" s="341">
        <f>AF61+AG61-AH61</f>
        <v>-3000</v>
      </c>
      <c r="AN49" s="415" t="s">
        <v>969</v>
      </c>
    </row>
    <row r="50" spans="1:40" ht="21" customHeight="1" x14ac:dyDescent="0.25">
      <c r="A50" s="369"/>
      <c r="B50" s="877" t="s">
        <v>239</v>
      </c>
      <c r="C50" s="357" t="s">
        <v>20</v>
      </c>
      <c r="D50" s="124">
        <v>1000</v>
      </c>
      <c r="E50" s="124">
        <f>E51+10</f>
        <v>40</v>
      </c>
      <c r="F50" s="124">
        <v>0</v>
      </c>
      <c r="G50" s="125" t="s">
        <v>38</v>
      </c>
      <c r="H50" s="125" t="s">
        <v>38</v>
      </c>
      <c r="I50" s="129" t="s">
        <v>38</v>
      </c>
      <c r="J50" s="125"/>
      <c r="K50" s="358"/>
      <c r="L50" s="585"/>
      <c r="M50" s="357" t="s">
        <v>20</v>
      </c>
      <c r="N50" s="124">
        <v>1000</v>
      </c>
      <c r="O50" s="124">
        <v>0</v>
      </c>
      <c r="P50" s="124">
        <v>0</v>
      </c>
      <c r="Q50" s="125" t="s">
        <v>38</v>
      </c>
      <c r="R50" s="125" t="s">
        <v>38</v>
      </c>
      <c r="S50" s="129" t="s">
        <v>38</v>
      </c>
      <c r="T50" s="125"/>
      <c r="U50" s="358"/>
      <c r="V50" s="585"/>
      <c r="W50" s="357" t="s">
        <v>20</v>
      </c>
      <c r="X50" s="124">
        <v>1000</v>
      </c>
      <c r="Y50" s="124">
        <v>0</v>
      </c>
      <c r="Z50" s="124">
        <v>0</v>
      </c>
      <c r="AA50" s="125" t="s">
        <v>38</v>
      </c>
      <c r="AB50" s="125" t="s">
        <v>38</v>
      </c>
      <c r="AC50" s="129" t="s">
        <v>38</v>
      </c>
      <c r="AD50" s="585"/>
      <c r="AE50" s="357" t="s">
        <v>20</v>
      </c>
      <c r="AF50" s="124">
        <v>1000</v>
      </c>
      <c r="AG50" s="124">
        <v>0</v>
      </c>
      <c r="AH50" s="124">
        <v>0</v>
      </c>
      <c r="AI50" s="125"/>
      <c r="AJ50" s="125"/>
      <c r="AK50" s="129"/>
      <c r="AL50" s="629"/>
      <c r="AM50" s="336"/>
      <c r="AN50" s="416"/>
    </row>
    <row r="51" spans="1:40" x14ac:dyDescent="0.25">
      <c r="A51" s="369"/>
      <c r="B51" s="877"/>
      <c r="C51" s="357" t="s">
        <v>21</v>
      </c>
      <c r="D51" s="124">
        <v>1000</v>
      </c>
      <c r="E51" s="124">
        <f>E52+10</f>
        <v>30</v>
      </c>
      <c r="F51" s="124">
        <v>0</v>
      </c>
      <c r="G51" s="125" t="s">
        <v>38</v>
      </c>
      <c r="H51" s="125" t="s">
        <v>38</v>
      </c>
      <c r="I51" s="129" t="s">
        <v>38</v>
      </c>
      <c r="J51" s="125"/>
      <c r="K51" s="358"/>
      <c r="L51" s="585"/>
      <c r="M51" s="357" t="s">
        <v>21</v>
      </c>
      <c r="N51" s="124">
        <v>1000</v>
      </c>
      <c r="O51" s="124">
        <v>0</v>
      </c>
      <c r="P51" s="124">
        <v>0</v>
      </c>
      <c r="Q51" s="125" t="s">
        <v>38</v>
      </c>
      <c r="R51" s="125" t="s">
        <v>38</v>
      </c>
      <c r="S51" s="129" t="s">
        <v>38</v>
      </c>
      <c r="T51" s="125"/>
      <c r="U51" s="358"/>
      <c r="V51" s="585"/>
      <c r="W51" s="357" t="s">
        <v>21</v>
      </c>
      <c r="X51" s="124">
        <v>1000</v>
      </c>
      <c r="Y51" s="124">
        <v>0</v>
      </c>
      <c r="Z51" s="124">
        <v>0</v>
      </c>
      <c r="AA51" s="125" t="s">
        <v>38</v>
      </c>
      <c r="AB51" s="125" t="s">
        <v>38</v>
      </c>
      <c r="AC51" s="129" t="s">
        <v>38</v>
      </c>
      <c r="AD51" s="585"/>
      <c r="AE51" s="357" t="s">
        <v>21</v>
      </c>
      <c r="AF51" s="124">
        <v>1000</v>
      </c>
      <c r="AG51" s="124">
        <v>0</v>
      </c>
      <c r="AH51" s="124">
        <v>0</v>
      </c>
      <c r="AI51" s="125"/>
      <c r="AJ51" s="125"/>
      <c r="AK51" s="129"/>
      <c r="AL51" s="629"/>
      <c r="AM51" s="336"/>
      <c r="AN51" s="416"/>
    </row>
    <row r="52" spans="1:40" x14ac:dyDescent="0.25">
      <c r="A52" s="369"/>
      <c r="B52" s="877"/>
      <c r="C52" s="357" t="s">
        <v>22</v>
      </c>
      <c r="D52" s="124">
        <v>1000</v>
      </c>
      <c r="E52" s="124">
        <f>E53+10</f>
        <v>20</v>
      </c>
      <c r="F52" s="124">
        <v>0</v>
      </c>
      <c r="G52" s="125" t="s">
        <v>38</v>
      </c>
      <c r="H52" s="125" t="s">
        <v>38</v>
      </c>
      <c r="I52" s="129" t="s">
        <v>38</v>
      </c>
      <c r="J52" s="125"/>
      <c r="K52" s="358"/>
      <c r="L52" s="585"/>
      <c r="M52" s="357" t="s">
        <v>22</v>
      </c>
      <c r="N52" s="124">
        <v>1000</v>
      </c>
      <c r="O52" s="124">
        <v>0</v>
      </c>
      <c r="P52" s="124">
        <v>0</v>
      </c>
      <c r="Q52" s="125" t="s">
        <v>38</v>
      </c>
      <c r="R52" s="125" t="s">
        <v>38</v>
      </c>
      <c r="S52" s="129" t="s">
        <v>38</v>
      </c>
      <c r="T52" s="125"/>
      <c r="U52" s="358"/>
      <c r="V52" s="585"/>
      <c r="W52" s="357" t="s">
        <v>22</v>
      </c>
      <c r="X52" s="124">
        <v>1000</v>
      </c>
      <c r="Y52" s="124">
        <v>0</v>
      </c>
      <c r="Z52" s="124">
        <v>0</v>
      </c>
      <c r="AA52" s="125" t="s">
        <v>38</v>
      </c>
      <c r="AB52" s="125" t="s">
        <v>38</v>
      </c>
      <c r="AC52" s="129" t="s">
        <v>38</v>
      </c>
      <c r="AD52" s="585"/>
      <c r="AE52" s="357" t="s">
        <v>22</v>
      </c>
      <c r="AF52" s="124">
        <v>1000</v>
      </c>
      <c r="AG52" s="124">
        <v>0</v>
      </c>
      <c r="AH52" s="124">
        <v>10500</v>
      </c>
      <c r="AI52" s="125" t="s">
        <v>50</v>
      </c>
      <c r="AJ52" s="125">
        <v>3587</v>
      </c>
      <c r="AK52" s="129">
        <v>45020</v>
      </c>
      <c r="AL52" s="629"/>
      <c r="AM52" s="336"/>
      <c r="AN52" s="416"/>
    </row>
    <row r="53" spans="1:40" x14ac:dyDescent="0.25">
      <c r="A53" s="369"/>
      <c r="B53" s="877"/>
      <c r="C53" s="357" t="s">
        <v>23</v>
      </c>
      <c r="D53" s="124">
        <v>1000</v>
      </c>
      <c r="E53" s="124">
        <f>E54+10</f>
        <v>10</v>
      </c>
      <c r="F53" s="124">
        <v>0</v>
      </c>
      <c r="G53" s="125" t="s">
        <v>38</v>
      </c>
      <c r="H53" s="125" t="s">
        <v>38</v>
      </c>
      <c r="I53" s="129" t="s">
        <v>38</v>
      </c>
      <c r="J53" s="125"/>
      <c r="K53" s="358"/>
      <c r="L53" s="585"/>
      <c r="M53" s="357" t="s">
        <v>23</v>
      </c>
      <c r="N53" s="124">
        <v>1000</v>
      </c>
      <c r="O53" s="124">
        <v>0</v>
      </c>
      <c r="P53" s="124">
        <v>0</v>
      </c>
      <c r="Q53" s="125" t="s">
        <v>38</v>
      </c>
      <c r="R53" s="125" t="s">
        <v>38</v>
      </c>
      <c r="S53" s="129" t="s">
        <v>38</v>
      </c>
      <c r="T53" s="125"/>
      <c r="U53" s="358"/>
      <c r="V53" s="585"/>
      <c r="W53" s="357" t="s">
        <v>23</v>
      </c>
      <c r="X53" s="124">
        <v>1000</v>
      </c>
      <c r="Y53" s="124">
        <v>0</v>
      </c>
      <c r="Z53" s="124">
        <v>0</v>
      </c>
      <c r="AA53" s="125" t="s">
        <v>38</v>
      </c>
      <c r="AB53" s="125" t="s">
        <v>38</v>
      </c>
      <c r="AC53" s="129" t="s">
        <v>38</v>
      </c>
      <c r="AD53" s="585"/>
      <c r="AE53" s="357" t="s">
        <v>23</v>
      </c>
      <c r="AF53" s="124">
        <v>1000</v>
      </c>
      <c r="AG53" s="124">
        <v>0</v>
      </c>
      <c r="AH53" s="124">
        <v>1000</v>
      </c>
      <c r="AI53" s="125" t="s">
        <v>50</v>
      </c>
      <c r="AJ53" s="125">
        <v>3589</v>
      </c>
      <c r="AK53" s="129">
        <v>45023</v>
      </c>
      <c r="AL53" s="629"/>
      <c r="AM53" s="336"/>
      <c r="AN53" s="416"/>
    </row>
    <row r="54" spans="1:40" x14ac:dyDescent="0.25">
      <c r="A54" s="369"/>
      <c r="B54" s="877"/>
      <c r="C54" s="357" t="s">
        <v>24</v>
      </c>
      <c r="D54" s="124">
        <v>1000</v>
      </c>
      <c r="E54" s="124">
        <v>0</v>
      </c>
      <c r="F54" s="124">
        <v>11500</v>
      </c>
      <c r="G54" s="125" t="s">
        <v>38</v>
      </c>
      <c r="H54" s="125">
        <v>266</v>
      </c>
      <c r="I54" s="129">
        <v>43998</v>
      </c>
      <c r="J54" s="125"/>
      <c r="K54" s="358"/>
      <c r="L54" s="585"/>
      <c r="M54" s="357" t="s">
        <v>24</v>
      </c>
      <c r="N54" s="124">
        <v>1000</v>
      </c>
      <c r="O54" s="124">
        <v>0</v>
      </c>
      <c r="P54" s="124">
        <v>0</v>
      </c>
      <c r="Q54" s="125" t="s">
        <v>38</v>
      </c>
      <c r="R54" s="125" t="s">
        <v>38</v>
      </c>
      <c r="S54" s="129" t="s">
        <v>38</v>
      </c>
      <c r="T54" s="125"/>
      <c r="U54" s="358"/>
      <c r="V54" s="585"/>
      <c r="W54" s="357" t="s">
        <v>24</v>
      </c>
      <c r="X54" s="124">
        <v>1000</v>
      </c>
      <c r="Y54" s="124">
        <v>0</v>
      </c>
      <c r="Z54" s="124">
        <v>0</v>
      </c>
      <c r="AA54" s="125" t="s">
        <v>38</v>
      </c>
      <c r="AB54" s="125" t="s">
        <v>38</v>
      </c>
      <c r="AC54" s="129" t="s">
        <v>38</v>
      </c>
      <c r="AD54" s="585"/>
      <c r="AE54" s="357" t="s">
        <v>24</v>
      </c>
      <c r="AF54" s="124">
        <v>1000</v>
      </c>
      <c r="AG54" s="124">
        <v>0</v>
      </c>
      <c r="AH54" s="124">
        <v>0</v>
      </c>
      <c r="AI54" s="125"/>
      <c r="AJ54" s="125"/>
      <c r="AK54" s="129"/>
      <c r="AL54" s="629"/>
      <c r="AM54" s="336"/>
      <c r="AN54" s="416"/>
    </row>
    <row r="55" spans="1:40" x14ac:dyDescent="0.25">
      <c r="A55" s="369"/>
      <c r="B55" s="877"/>
      <c r="C55" s="357" t="s">
        <v>25</v>
      </c>
      <c r="D55" s="124">
        <v>1000</v>
      </c>
      <c r="E55" s="124">
        <v>0</v>
      </c>
      <c r="F55" s="124">
        <v>0</v>
      </c>
      <c r="G55" s="125" t="s">
        <v>38</v>
      </c>
      <c r="H55" s="125" t="s">
        <v>38</v>
      </c>
      <c r="I55" s="129" t="s">
        <v>38</v>
      </c>
      <c r="J55" s="125"/>
      <c r="K55" s="358"/>
      <c r="L55" s="585"/>
      <c r="M55" s="357" t="s">
        <v>25</v>
      </c>
      <c r="N55" s="124">
        <v>1000</v>
      </c>
      <c r="O55" s="124">
        <v>0</v>
      </c>
      <c r="P55" s="124">
        <v>0</v>
      </c>
      <c r="Q55" s="125" t="s">
        <v>38</v>
      </c>
      <c r="R55" s="125" t="s">
        <v>38</v>
      </c>
      <c r="S55" s="129" t="s">
        <v>38</v>
      </c>
      <c r="T55" s="125"/>
      <c r="U55" s="358"/>
      <c r="V55" s="585"/>
      <c r="W55" s="357" t="s">
        <v>25</v>
      </c>
      <c r="X55" s="124">
        <v>1000</v>
      </c>
      <c r="Y55" s="124">
        <v>0</v>
      </c>
      <c r="Z55" s="124">
        <v>0</v>
      </c>
      <c r="AA55" s="125" t="s">
        <v>38</v>
      </c>
      <c r="AB55" s="125" t="s">
        <v>38</v>
      </c>
      <c r="AC55" s="129" t="s">
        <v>38</v>
      </c>
      <c r="AD55" s="585"/>
      <c r="AE55" s="357" t="s">
        <v>25</v>
      </c>
      <c r="AF55" s="124">
        <v>1000</v>
      </c>
      <c r="AG55" s="124">
        <v>0</v>
      </c>
      <c r="AH55" s="124">
        <v>0</v>
      </c>
      <c r="AI55" s="125"/>
      <c r="AJ55" s="125"/>
      <c r="AK55" s="129"/>
      <c r="AL55" s="629"/>
      <c r="AM55" s="336"/>
      <c r="AN55" s="416"/>
    </row>
    <row r="56" spans="1:40" x14ac:dyDescent="0.25">
      <c r="A56" s="369"/>
      <c r="B56" s="877"/>
      <c r="C56" s="357" t="s">
        <v>26</v>
      </c>
      <c r="D56" s="124">
        <v>1000</v>
      </c>
      <c r="E56" s="124">
        <v>0</v>
      </c>
      <c r="F56" s="124">
        <v>0</v>
      </c>
      <c r="G56" s="125" t="s">
        <v>38</v>
      </c>
      <c r="H56" s="125" t="s">
        <v>38</v>
      </c>
      <c r="I56" s="129" t="s">
        <v>38</v>
      </c>
      <c r="J56" s="125"/>
      <c r="K56" s="358"/>
      <c r="L56" s="585"/>
      <c r="M56" s="357" t="s">
        <v>26</v>
      </c>
      <c r="N56" s="124">
        <v>1000</v>
      </c>
      <c r="O56" s="124">
        <v>0</v>
      </c>
      <c r="P56" s="124">
        <v>0</v>
      </c>
      <c r="Q56" s="125" t="s">
        <v>38</v>
      </c>
      <c r="R56" s="125" t="s">
        <v>38</v>
      </c>
      <c r="S56" s="129" t="s">
        <v>38</v>
      </c>
      <c r="T56" s="125"/>
      <c r="U56" s="358"/>
      <c r="V56" s="585"/>
      <c r="W56" s="357" t="s">
        <v>26</v>
      </c>
      <c r="X56" s="124">
        <v>1000</v>
      </c>
      <c r="Y56" s="124">
        <v>0</v>
      </c>
      <c r="Z56" s="124">
        <v>650</v>
      </c>
      <c r="AA56" s="125" t="s">
        <v>41</v>
      </c>
      <c r="AB56" s="125">
        <v>2606</v>
      </c>
      <c r="AC56" s="129">
        <v>44782</v>
      </c>
      <c r="AD56" s="585"/>
      <c r="AE56" s="357" t="s">
        <v>26</v>
      </c>
      <c r="AF56" s="124">
        <v>1000</v>
      </c>
      <c r="AG56" s="124">
        <v>0</v>
      </c>
      <c r="AH56" s="124"/>
      <c r="AI56" s="125"/>
      <c r="AJ56" s="125"/>
      <c r="AK56" s="129"/>
      <c r="AL56" s="629"/>
      <c r="AM56" s="336"/>
      <c r="AN56" s="416"/>
    </row>
    <row r="57" spans="1:40" x14ac:dyDescent="0.25">
      <c r="A57" s="369"/>
      <c r="B57" s="877"/>
      <c r="C57" s="357" t="s">
        <v>27</v>
      </c>
      <c r="D57" s="124">
        <v>1000</v>
      </c>
      <c r="E57" s="124">
        <v>0</v>
      </c>
      <c r="F57" s="124">
        <v>0</v>
      </c>
      <c r="G57" s="125" t="s">
        <v>38</v>
      </c>
      <c r="H57" s="125" t="s">
        <v>38</v>
      </c>
      <c r="I57" s="129" t="s">
        <v>38</v>
      </c>
      <c r="J57" s="125"/>
      <c r="K57" s="358"/>
      <c r="L57" s="585"/>
      <c r="M57" s="357" t="s">
        <v>27</v>
      </c>
      <c r="N57" s="124">
        <v>1000</v>
      </c>
      <c r="O57" s="124">
        <v>0</v>
      </c>
      <c r="P57" s="124">
        <v>0</v>
      </c>
      <c r="Q57" s="125" t="s">
        <v>38</v>
      </c>
      <c r="R57" s="125" t="s">
        <v>38</v>
      </c>
      <c r="S57" s="129" t="s">
        <v>38</v>
      </c>
      <c r="T57" s="125"/>
      <c r="U57" s="358"/>
      <c r="V57" s="585"/>
      <c r="W57" s="357" t="s">
        <v>27</v>
      </c>
      <c r="X57" s="124">
        <v>1000</v>
      </c>
      <c r="Y57" s="124">
        <v>0</v>
      </c>
      <c r="Z57" s="124">
        <v>0</v>
      </c>
      <c r="AA57" s="125" t="s">
        <v>38</v>
      </c>
      <c r="AB57" s="125" t="s">
        <v>38</v>
      </c>
      <c r="AC57" s="129" t="s">
        <v>38</v>
      </c>
      <c r="AD57" s="585"/>
      <c r="AE57" s="357" t="s">
        <v>27</v>
      </c>
      <c r="AF57" s="124">
        <v>1000</v>
      </c>
      <c r="AG57" s="124">
        <v>0</v>
      </c>
      <c r="AH57" s="124">
        <v>0</v>
      </c>
      <c r="AI57" s="125"/>
      <c r="AJ57" s="125"/>
      <c r="AK57" s="129"/>
      <c r="AL57" s="629"/>
      <c r="AM57" s="336"/>
      <c r="AN57" s="416"/>
    </row>
    <row r="58" spans="1:40" x14ac:dyDescent="0.25">
      <c r="A58" s="369"/>
      <c r="B58" s="877"/>
      <c r="C58" s="357" t="s">
        <v>28</v>
      </c>
      <c r="D58" s="124">
        <v>1000</v>
      </c>
      <c r="E58" s="124">
        <v>0</v>
      </c>
      <c r="F58" s="124">
        <v>0</v>
      </c>
      <c r="G58" s="125" t="s">
        <v>38</v>
      </c>
      <c r="H58" s="125" t="s">
        <v>38</v>
      </c>
      <c r="I58" s="129" t="s">
        <v>38</v>
      </c>
      <c r="J58" s="125"/>
      <c r="K58" s="358"/>
      <c r="L58" s="585"/>
      <c r="M58" s="357" t="s">
        <v>28</v>
      </c>
      <c r="N58" s="124">
        <v>1000</v>
      </c>
      <c r="O58" s="124">
        <v>0</v>
      </c>
      <c r="P58" s="124">
        <v>0</v>
      </c>
      <c r="Q58" s="125" t="s">
        <v>38</v>
      </c>
      <c r="R58" s="125" t="s">
        <v>38</v>
      </c>
      <c r="S58" s="129" t="s">
        <v>38</v>
      </c>
      <c r="T58" s="125"/>
      <c r="U58" s="358"/>
      <c r="V58" s="585"/>
      <c r="W58" s="357" t="s">
        <v>28</v>
      </c>
      <c r="X58" s="124">
        <v>1000</v>
      </c>
      <c r="Y58" s="124">
        <v>0</v>
      </c>
      <c r="Z58" s="124">
        <v>0</v>
      </c>
      <c r="AA58" s="125" t="s">
        <v>38</v>
      </c>
      <c r="AB58" s="125" t="s">
        <v>38</v>
      </c>
      <c r="AC58" s="129" t="s">
        <v>38</v>
      </c>
      <c r="AD58" s="585"/>
      <c r="AE58" s="357" t="s">
        <v>28</v>
      </c>
      <c r="AF58" s="124">
        <v>1000</v>
      </c>
      <c r="AG58" s="124">
        <v>0</v>
      </c>
      <c r="AH58" s="124">
        <v>0</v>
      </c>
      <c r="AI58" s="125"/>
      <c r="AJ58" s="125"/>
      <c r="AK58" s="129"/>
      <c r="AL58" s="629"/>
      <c r="AM58" s="336"/>
      <c r="AN58" s="416"/>
    </row>
    <row r="59" spans="1:40" x14ac:dyDescent="0.25">
      <c r="A59" s="369"/>
      <c r="B59" s="877"/>
      <c r="C59" s="357" t="s">
        <v>29</v>
      </c>
      <c r="D59" s="124">
        <v>1000</v>
      </c>
      <c r="E59" s="124">
        <v>0</v>
      </c>
      <c r="F59" s="124">
        <v>0</v>
      </c>
      <c r="G59" s="125" t="s">
        <v>38</v>
      </c>
      <c r="H59" s="125" t="s">
        <v>38</v>
      </c>
      <c r="I59" s="129" t="s">
        <v>38</v>
      </c>
      <c r="J59" s="125"/>
      <c r="K59" s="358"/>
      <c r="L59" s="585"/>
      <c r="M59" s="357" t="s">
        <v>29</v>
      </c>
      <c r="N59" s="124">
        <v>1000</v>
      </c>
      <c r="O59" s="124">
        <v>0</v>
      </c>
      <c r="P59" s="124">
        <v>0</v>
      </c>
      <c r="Q59" s="125" t="s">
        <v>38</v>
      </c>
      <c r="R59" s="125" t="s">
        <v>38</v>
      </c>
      <c r="S59" s="129" t="s">
        <v>38</v>
      </c>
      <c r="T59" s="125"/>
      <c r="U59" s="358"/>
      <c r="V59" s="585"/>
      <c r="W59" s="357" t="s">
        <v>29</v>
      </c>
      <c r="X59" s="124">
        <v>1000</v>
      </c>
      <c r="Y59" s="124">
        <v>0</v>
      </c>
      <c r="Z59" s="124">
        <v>0</v>
      </c>
      <c r="AA59" s="125" t="s">
        <v>38</v>
      </c>
      <c r="AB59" s="125" t="s">
        <v>38</v>
      </c>
      <c r="AC59" s="129" t="s">
        <v>38</v>
      </c>
      <c r="AD59" s="585"/>
      <c r="AE59" s="357" t="s">
        <v>29</v>
      </c>
      <c r="AF59" s="124">
        <v>1000</v>
      </c>
      <c r="AG59" s="124">
        <v>0</v>
      </c>
      <c r="AH59" s="124">
        <v>0</v>
      </c>
      <c r="AI59" s="125"/>
      <c r="AJ59" s="125"/>
      <c r="AK59" s="129"/>
      <c r="AL59" s="629"/>
      <c r="AM59" s="336"/>
      <c r="AN59" s="416"/>
    </row>
    <row r="60" spans="1:40" x14ac:dyDescent="0.25">
      <c r="A60" s="369"/>
      <c r="B60" s="877"/>
      <c r="C60" s="360" t="s">
        <v>30</v>
      </c>
      <c r="D60" s="278">
        <v>500</v>
      </c>
      <c r="E60" s="124">
        <v>0</v>
      </c>
      <c r="F60" s="124">
        <v>11500</v>
      </c>
      <c r="G60" s="125" t="s">
        <v>38</v>
      </c>
      <c r="H60" s="125">
        <v>653</v>
      </c>
      <c r="I60" s="403">
        <v>44183</v>
      </c>
      <c r="J60" s="361"/>
      <c r="K60" s="362"/>
      <c r="L60" s="586"/>
      <c r="M60" s="360" t="s">
        <v>30</v>
      </c>
      <c r="N60" s="417">
        <v>500</v>
      </c>
      <c r="O60" s="124">
        <v>0</v>
      </c>
      <c r="P60" s="124">
        <v>0</v>
      </c>
      <c r="Q60" s="125" t="s">
        <v>38</v>
      </c>
      <c r="R60" s="125" t="s">
        <v>38</v>
      </c>
      <c r="S60" s="129" t="s">
        <v>38</v>
      </c>
      <c r="T60" s="125"/>
      <c r="U60" s="358"/>
      <c r="V60" s="586"/>
      <c r="W60" s="360" t="s">
        <v>30</v>
      </c>
      <c r="X60" s="417">
        <v>500</v>
      </c>
      <c r="Y60" s="124">
        <v>0</v>
      </c>
      <c r="Z60" s="124">
        <v>0</v>
      </c>
      <c r="AA60" s="125" t="s">
        <v>38</v>
      </c>
      <c r="AB60" s="125" t="s">
        <v>38</v>
      </c>
      <c r="AC60" s="129" t="s">
        <v>38</v>
      </c>
      <c r="AD60" s="586"/>
      <c r="AE60" s="360" t="s">
        <v>30</v>
      </c>
      <c r="AF60" s="124">
        <v>1000</v>
      </c>
      <c r="AG60" s="124">
        <v>0</v>
      </c>
      <c r="AH60" s="124">
        <v>0</v>
      </c>
      <c r="AI60" s="125"/>
      <c r="AJ60" s="125"/>
      <c r="AK60" s="129"/>
      <c r="AL60" s="629"/>
      <c r="AM60" s="338"/>
      <c r="AN60" s="418"/>
    </row>
    <row r="61" spans="1:40" ht="21" x14ac:dyDescent="0.25">
      <c r="A61" s="370"/>
      <c r="B61" s="878"/>
      <c r="C61" s="364"/>
      <c r="D61" s="365">
        <f>SUM(D49:D60)</f>
        <v>11500</v>
      </c>
      <c r="E61" s="365">
        <f>SUM(E49:E60)</f>
        <v>150</v>
      </c>
      <c r="F61" s="365">
        <f>SUM(F49:F60)</f>
        <v>23000</v>
      </c>
      <c r="G61" s="340"/>
      <c r="H61" s="340"/>
      <c r="I61" s="366"/>
      <c r="J61" s="340"/>
      <c r="K61" s="367"/>
      <c r="L61" s="587"/>
      <c r="M61" s="364"/>
      <c r="N61" s="365">
        <f>SUM(N48:N60)</f>
        <v>23000</v>
      </c>
      <c r="O61" s="365">
        <f>SUM(O48:O60)</f>
        <v>150</v>
      </c>
      <c r="P61" s="365">
        <f>SUM(P48:P60)</f>
        <v>23000</v>
      </c>
      <c r="Q61" s="340"/>
      <c r="R61" s="340"/>
      <c r="S61" s="340"/>
      <c r="T61" s="340"/>
      <c r="U61" s="367"/>
      <c r="V61" s="587"/>
      <c r="W61" s="364"/>
      <c r="X61" s="365">
        <f>SUM(X48:X60)</f>
        <v>34500</v>
      </c>
      <c r="Y61" s="365">
        <f>SUM(Y48:Y60)</f>
        <v>150</v>
      </c>
      <c r="Z61" s="365">
        <f>SUM(Z48:Z60)</f>
        <v>35150</v>
      </c>
      <c r="AA61" s="340"/>
      <c r="AB61" s="340"/>
      <c r="AC61" s="340"/>
      <c r="AD61" s="587"/>
      <c r="AE61" s="364"/>
      <c r="AF61" s="365">
        <f>SUM(AF48:AF60)</f>
        <v>46500</v>
      </c>
      <c r="AG61" s="365">
        <f>SUM(AG48:AG60)</f>
        <v>150</v>
      </c>
      <c r="AH61" s="365">
        <f>SUM(AH48:AH60)</f>
        <v>49650</v>
      </c>
      <c r="AI61" s="340"/>
      <c r="AJ61" s="340"/>
      <c r="AK61" s="340"/>
      <c r="AL61" s="340"/>
      <c r="AM61" s="365"/>
      <c r="AN61" s="367"/>
    </row>
    <row r="62" spans="1:40" x14ac:dyDescent="0.25">
      <c r="A62" s="413"/>
      <c r="B62" s="330"/>
      <c r="C62" s="344"/>
      <c r="D62" s="345"/>
      <c r="E62" s="345"/>
      <c r="F62" s="345"/>
      <c r="G62" s="346"/>
      <c r="H62" s="346"/>
      <c r="I62" s="347"/>
      <c r="J62" s="346"/>
      <c r="K62" s="346"/>
      <c r="L62" s="588"/>
      <c r="M62" s="346"/>
      <c r="N62" s="345"/>
      <c r="O62" s="345"/>
      <c r="P62" s="345"/>
      <c r="Q62" s="346"/>
      <c r="R62" s="346"/>
      <c r="S62" s="346"/>
      <c r="T62" s="346"/>
      <c r="U62" s="346"/>
      <c r="V62" s="588"/>
      <c r="W62" s="346"/>
      <c r="X62" s="345"/>
      <c r="Y62" s="345"/>
      <c r="Z62" s="345"/>
      <c r="AA62" s="346"/>
      <c r="AB62" s="346"/>
      <c r="AC62" s="346"/>
      <c r="AD62" s="588"/>
      <c r="AE62" s="346"/>
      <c r="AF62" s="345"/>
      <c r="AG62" s="345"/>
      <c r="AH62" s="345"/>
      <c r="AI62" s="346"/>
      <c r="AJ62" s="346"/>
      <c r="AK62" s="346"/>
      <c r="AL62" s="346"/>
      <c r="AM62" s="778"/>
      <c r="AN62" s="348"/>
    </row>
    <row r="63" spans="1:40" ht="21" x14ac:dyDescent="0.25">
      <c r="A63" s="414"/>
      <c r="B63" s="331"/>
      <c r="C63" s="350"/>
      <c r="D63" s="351"/>
      <c r="E63" s="352"/>
      <c r="F63" s="353"/>
      <c r="G63" s="352"/>
      <c r="H63" s="353"/>
      <c r="I63" s="353"/>
      <c r="J63" s="353"/>
      <c r="K63" s="354"/>
      <c r="L63" s="584"/>
      <c r="M63" s="355" t="s">
        <v>42</v>
      </c>
      <c r="N63" s="356">
        <f>D76</f>
        <v>12000</v>
      </c>
      <c r="O63" s="356">
        <f>E76</f>
        <v>100</v>
      </c>
      <c r="P63" s="356">
        <f>F76</f>
        <v>12000</v>
      </c>
      <c r="Q63" s="352"/>
      <c r="R63" s="353"/>
      <c r="S63" s="353"/>
      <c r="T63" s="353"/>
      <c r="U63" s="354"/>
      <c r="V63" s="584"/>
      <c r="W63" s="355" t="s">
        <v>42</v>
      </c>
      <c r="X63" s="356">
        <f>N76</f>
        <v>23500</v>
      </c>
      <c r="Y63" s="356">
        <f>O76</f>
        <v>100</v>
      </c>
      <c r="Z63" s="356">
        <f>P76</f>
        <v>23500</v>
      </c>
      <c r="AA63" s="352"/>
      <c r="AB63" s="353"/>
      <c r="AC63" s="353"/>
      <c r="AD63" s="584"/>
      <c r="AE63" s="355" t="s">
        <v>42</v>
      </c>
      <c r="AF63" s="356">
        <f>X76</f>
        <v>35500</v>
      </c>
      <c r="AG63" s="356">
        <f>Y76</f>
        <v>110</v>
      </c>
      <c r="AH63" s="356">
        <f>Z76</f>
        <v>35610</v>
      </c>
      <c r="AI63" s="352"/>
      <c r="AJ63" s="353"/>
      <c r="AK63" s="353"/>
      <c r="AL63" s="353"/>
      <c r="AM63" s="776" t="s">
        <v>221</v>
      </c>
      <c r="AN63" s="183" t="s">
        <v>36</v>
      </c>
    </row>
    <row r="64" spans="1:40" x14ac:dyDescent="0.25">
      <c r="A64" s="368" t="s">
        <v>193</v>
      </c>
      <c r="B64" s="332">
        <v>117</v>
      </c>
      <c r="C64" s="357" t="s">
        <v>19</v>
      </c>
      <c r="D64" s="124">
        <v>1000</v>
      </c>
      <c r="E64" s="124">
        <f>E65+10</f>
        <v>30</v>
      </c>
      <c r="F64" s="124">
        <v>0</v>
      </c>
      <c r="G64" s="125" t="s">
        <v>38</v>
      </c>
      <c r="H64" s="125" t="s">
        <v>38</v>
      </c>
      <c r="I64" s="129" t="s">
        <v>38</v>
      </c>
      <c r="J64" s="125"/>
      <c r="K64" s="358"/>
      <c r="L64" s="585"/>
      <c r="M64" s="357" t="s">
        <v>19</v>
      </c>
      <c r="N64" s="124">
        <v>1000</v>
      </c>
      <c r="O64" s="124">
        <v>0</v>
      </c>
      <c r="P64" s="124">
        <v>11500</v>
      </c>
      <c r="Q64" s="125" t="s">
        <v>38</v>
      </c>
      <c r="R64" s="125">
        <v>743</v>
      </c>
      <c r="S64" s="129">
        <v>44214</v>
      </c>
      <c r="T64" s="125"/>
      <c r="U64" s="358"/>
      <c r="V64" s="585"/>
      <c r="W64" s="357" t="s">
        <v>19</v>
      </c>
      <c r="X64" s="124">
        <v>1000</v>
      </c>
      <c r="Y64" s="124">
        <v>10</v>
      </c>
      <c r="Z64" s="124">
        <v>0</v>
      </c>
      <c r="AA64" s="125" t="s">
        <v>38</v>
      </c>
      <c r="AB64" s="125" t="s">
        <v>38</v>
      </c>
      <c r="AC64" s="129" t="s">
        <v>38</v>
      </c>
      <c r="AD64" s="585"/>
      <c r="AE64" s="357" t="s">
        <v>19</v>
      </c>
      <c r="AF64" s="124">
        <v>1000</v>
      </c>
      <c r="AG64" s="124"/>
      <c r="AH64" s="124">
        <v>3000</v>
      </c>
      <c r="AI64" s="125" t="s">
        <v>44</v>
      </c>
      <c r="AJ64" s="125">
        <v>3242</v>
      </c>
      <c r="AK64" s="129">
        <v>44954</v>
      </c>
      <c r="AL64" s="426"/>
      <c r="AM64" s="341">
        <f>AF76+AG76-AH76</f>
        <v>0</v>
      </c>
      <c r="AN64" s="415" t="s">
        <v>979</v>
      </c>
    </row>
    <row r="65" spans="1:40" ht="21" customHeight="1" x14ac:dyDescent="0.25">
      <c r="A65" s="369"/>
      <c r="B65" s="877" t="s">
        <v>189</v>
      </c>
      <c r="C65" s="357" t="s">
        <v>20</v>
      </c>
      <c r="D65" s="124">
        <v>1000</v>
      </c>
      <c r="E65" s="124">
        <f>E66+10</f>
        <v>20</v>
      </c>
      <c r="F65" s="124">
        <v>0</v>
      </c>
      <c r="G65" s="125" t="s">
        <v>38</v>
      </c>
      <c r="H65" s="125" t="s">
        <v>38</v>
      </c>
      <c r="I65" s="129" t="s">
        <v>38</v>
      </c>
      <c r="J65" s="125"/>
      <c r="K65" s="358"/>
      <c r="L65" s="585"/>
      <c r="M65" s="357" t="s">
        <v>20</v>
      </c>
      <c r="N65" s="124">
        <v>1000</v>
      </c>
      <c r="O65" s="124">
        <v>0</v>
      </c>
      <c r="P65" s="124">
        <v>0</v>
      </c>
      <c r="Q65" s="125" t="s">
        <v>38</v>
      </c>
      <c r="R65" s="125" t="s">
        <v>38</v>
      </c>
      <c r="S65" s="129" t="s">
        <v>38</v>
      </c>
      <c r="T65" s="125"/>
      <c r="U65" s="358"/>
      <c r="V65" s="585"/>
      <c r="W65" s="357" t="s">
        <v>20</v>
      </c>
      <c r="X65" s="124">
        <v>1000</v>
      </c>
      <c r="Y65" s="124">
        <v>0</v>
      </c>
      <c r="Z65" s="124">
        <v>3000</v>
      </c>
      <c r="AA65" s="125" t="s">
        <v>38</v>
      </c>
      <c r="AB65" s="125">
        <v>2051</v>
      </c>
      <c r="AC65" s="129">
        <v>44602</v>
      </c>
      <c r="AD65" s="585"/>
      <c r="AE65" s="357" t="s">
        <v>20</v>
      </c>
      <c r="AF65" s="124">
        <v>1000</v>
      </c>
      <c r="AG65" s="124">
        <v>0</v>
      </c>
      <c r="AH65" s="124"/>
      <c r="AI65" s="125"/>
      <c r="AJ65" s="125"/>
      <c r="AK65" s="129"/>
      <c r="AL65" s="629"/>
      <c r="AM65" s="336"/>
      <c r="AN65" s="416"/>
    </row>
    <row r="66" spans="1:40" x14ac:dyDescent="0.25">
      <c r="A66" s="369"/>
      <c r="B66" s="877"/>
      <c r="C66" s="357" t="s">
        <v>21</v>
      </c>
      <c r="D66" s="124">
        <v>1000</v>
      </c>
      <c r="E66" s="124">
        <f>E67+10</f>
        <v>10</v>
      </c>
      <c r="F66" s="124">
        <v>0</v>
      </c>
      <c r="G66" s="125" t="s">
        <v>38</v>
      </c>
      <c r="H66" s="125" t="s">
        <v>38</v>
      </c>
      <c r="I66" s="129" t="s">
        <v>38</v>
      </c>
      <c r="J66" s="125"/>
      <c r="K66" s="358"/>
      <c r="L66" s="585"/>
      <c r="M66" s="357" t="s">
        <v>21</v>
      </c>
      <c r="N66" s="124">
        <v>1000</v>
      </c>
      <c r="O66" s="124">
        <v>0</v>
      </c>
      <c r="P66" s="124">
        <v>0</v>
      </c>
      <c r="Q66" s="125" t="s">
        <v>38</v>
      </c>
      <c r="R66" s="125" t="s">
        <v>38</v>
      </c>
      <c r="S66" s="129" t="s">
        <v>38</v>
      </c>
      <c r="T66" s="125"/>
      <c r="U66" s="358"/>
      <c r="V66" s="585"/>
      <c r="W66" s="357" t="s">
        <v>21</v>
      </c>
      <c r="X66" s="124">
        <v>1000</v>
      </c>
      <c r="Y66" s="124">
        <v>0</v>
      </c>
      <c r="Z66" s="124">
        <v>0</v>
      </c>
      <c r="AA66" s="125" t="s">
        <v>38</v>
      </c>
      <c r="AB66" s="125" t="s">
        <v>38</v>
      </c>
      <c r="AC66" s="129" t="s">
        <v>38</v>
      </c>
      <c r="AD66" s="585"/>
      <c r="AE66" s="357" t="s">
        <v>21</v>
      </c>
      <c r="AF66" s="124">
        <v>1000</v>
      </c>
      <c r="AG66" s="124">
        <v>0</v>
      </c>
      <c r="AH66" s="124">
        <v>3000</v>
      </c>
      <c r="AI66" s="125" t="s">
        <v>44</v>
      </c>
      <c r="AJ66" s="125">
        <v>3555</v>
      </c>
      <c r="AK66" s="129">
        <v>45016</v>
      </c>
      <c r="AL66" s="629"/>
      <c r="AM66" s="336"/>
      <c r="AN66" s="416"/>
    </row>
    <row r="67" spans="1:40" x14ac:dyDescent="0.25">
      <c r="A67" s="369"/>
      <c r="B67" s="877"/>
      <c r="C67" s="357" t="s">
        <v>22</v>
      </c>
      <c r="D67" s="124">
        <v>1000</v>
      </c>
      <c r="E67" s="124">
        <v>0</v>
      </c>
      <c r="F67" s="124">
        <v>4000</v>
      </c>
      <c r="G67" s="125" t="s">
        <v>38</v>
      </c>
      <c r="H67" s="125">
        <v>209</v>
      </c>
      <c r="I67" s="129">
        <v>43951</v>
      </c>
      <c r="J67" s="125"/>
      <c r="K67" s="358"/>
      <c r="L67" s="585"/>
      <c r="M67" s="357" t="s">
        <v>22</v>
      </c>
      <c r="N67" s="124">
        <v>1000</v>
      </c>
      <c r="O67" s="124">
        <v>0</v>
      </c>
      <c r="P67" s="124">
        <v>0</v>
      </c>
      <c r="Q67" s="125" t="s">
        <v>38</v>
      </c>
      <c r="R67" s="125" t="s">
        <v>38</v>
      </c>
      <c r="S67" s="129" t="s">
        <v>38</v>
      </c>
      <c r="T67" s="125"/>
      <c r="U67" s="358"/>
      <c r="V67" s="585"/>
      <c r="W67" s="357" t="s">
        <v>22</v>
      </c>
      <c r="X67" s="124">
        <v>1000</v>
      </c>
      <c r="Y67" s="124">
        <v>0</v>
      </c>
      <c r="Z67" s="124">
        <v>3100</v>
      </c>
      <c r="AA67" s="125" t="s">
        <v>38</v>
      </c>
      <c r="AB67" s="125">
        <v>2274</v>
      </c>
      <c r="AC67" s="129">
        <v>44680</v>
      </c>
      <c r="AD67" s="585"/>
      <c r="AE67" s="357" t="s">
        <v>22</v>
      </c>
      <c r="AF67" s="124">
        <v>1000</v>
      </c>
      <c r="AG67" s="124">
        <v>0</v>
      </c>
      <c r="AH67" s="124"/>
      <c r="AI67" s="125"/>
      <c r="AJ67" s="125"/>
      <c r="AK67" s="129"/>
      <c r="AL67" s="629"/>
      <c r="AM67" s="336"/>
      <c r="AN67" s="416"/>
    </row>
    <row r="68" spans="1:40" x14ac:dyDescent="0.25">
      <c r="A68" s="369"/>
      <c r="B68" s="877"/>
      <c r="C68" s="357" t="s">
        <v>23</v>
      </c>
      <c r="D68" s="124">
        <v>1000</v>
      </c>
      <c r="E68" s="124">
        <v>10</v>
      </c>
      <c r="F68" s="124">
        <v>0</v>
      </c>
      <c r="G68" s="125" t="s">
        <v>38</v>
      </c>
      <c r="H68" s="125" t="s">
        <v>38</v>
      </c>
      <c r="I68" s="129" t="s">
        <v>38</v>
      </c>
      <c r="J68" s="125"/>
      <c r="K68" s="358"/>
      <c r="L68" s="585"/>
      <c r="M68" s="357" t="s">
        <v>23</v>
      </c>
      <c r="N68" s="124">
        <v>1000</v>
      </c>
      <c r="O68" s="124">
        <v>0</v>
      </c>
      <c r="P68" s="124">
        <v>0</v>
      </c>
      <c r="Q68" s="125" t="s">
        <v>38</v>
      </c>
      <c r="R68" s="125" t="s">
        <v>38</v>
      </c>
      <c r="S68" s="129" t="s">
        <v>38</v>
      </c>
      <c r="T68" s="125"/>
      <c r="U68" s="358"/>
      <c r="V68" s="585"/>
      <c r="W68" s="357" t="s">
        <v>23</v>
      </c>
      <c r="X68" s="124">
        <v>1000</v>
      </c>
      <c r="Y68" s="124">
        <v>0</v>
      </c>
      <c r="Z68" s="124">
        <v>0</v>
      </c>
      <c r="AA68" s="125" t="s">
        <v>38</v>
      </c>
      <c r="AB68" s="125" t="s">
        <v>38</v>
      </c>
      <c r="AC68" s="129" t="s">
        <v>38</v>
      </c>
      <c r="AD68" s="585"/>
      <c r="AE68" s="357" t="s">
        <v>23</v>
      </c>
      <c r="AF68" s="124">
        <v>1000</v>
      </c>
      <c r="AG68" s="124">
        <v>0</v>
      </c>
      <c r="AH68" s="124"/>
      <c r="AI68" s="125"/>
      <c r="AJ68" s="125"/>
      <c r="AK68" s="129"/>
      <c r="AL68" s="629"/>
      <c r="AM68" s="336"/>
      <c r="AN68" s="416"/>
    </row>
    <row r="69" spans="1:40" x14ac:dyDescent="0.25">
      <c r="A69" s="369"/>
      <c r="B69" s="877"/>
      <c r="C69" s="357" t="s">
        <v>24</v>
      </c>
      <c r="D69" s="124">
        <v>1000</v>
      </c>
      <c r="E69" s="124">
        <v>0</v>
      </c>
      <c r="F69" s="124">
        <v>2000</v>
      </c>
      <c r="G69" s="125" t="s">
        <v>38</v>
      </c>
      <c r="H69" s="125">
        <v>313</v>
      </c>
      <c r="I69" s="129">
        <v>44011</v>
      </c>
      <c r="J69" s="125"/>
      <c r="K69" s="358"/>
      <c r="L69" s="585"/>
      <c r="M69" s="357" t="s">
        <v>24</v>
      </c>
      <c r="N69" s="124">
        <v>1000</v>
      </c>
      <c r="O69" s="124">
        <v>0</v>
      </c>
      <c r="P69" s="124">
        <v>0</v>
      </c>
      <c r="Q69" s="125" t="s">
        <v>38</v>
      </c>
      <c r="R69" s="125" t="s">
        <v>38</v>
      </c>
      <c r="S69" s="129" t="s">
        <v>38</v>
      </c>
      <c r="T69" s="125"/>
      <c r="U69" s="358"/>
      <c r="V69" s="585"/>
      <c r="W69" s="357" t="s">
        <v>24</v>
      </c>
      <c r="X69" s="124">
        <v>1000</v>
      </c>
      <c r="Y69" s="124">
        <v>0</v>
      </c>
      <c r="Z69" s="124">
        <v>0</v>
      </c>
      <c r="AA69" s="125" t="s">
        <v>38</v>
      </c>
      <c r="AB69" s="125" t="s">
        <v>38</v>
      </c>
      <c r="AC69" s="129" t="s">
        <v>38</v>
      </c>
      <c r="AD69" s="585"/>
      <c r="AE69" s="357" t="s">
        <v>24</v>
      </c>
      <c r="AF69" s="124">
        <v>1000</v>
      </c>
      <c r="AG69" s="124">
        <v>0</v>
      </c>
      <c r="AH69" s="124"/>
      <c r="AI69" s="125"/>
      <c r="AJ69" s="125"/>
      <c r="AK69" s="129"/>
      <c r="AL69" s="629"/>
      <c r="AM69" s="336"/>
      <c r="AN69" s="416"/>
    </row>
    <row r="70" spans="1:40" x14ac:dyDescent="0.25">
      <c r="A70" s="369"/>
      <c r="B70" s="877"/>
      <c r="C70" s="357" t="s">
        <v>25</v>
      </c>
      <c r="D70" s="124">
        <v>1000</v>
      </c>
      <c r="E70" s="124">
        <v>10</v>
      </c>
      <c r="F70" s="124">
        <v>0</v>
      </c>
      <c r="G70" s="125" t="s">
        <v>38</v>
      </c>
      <c r="H70" s="125" t="s">
        <v>38</v>
      </c>
      <c r="I70" s="129" t="s">
        <v>38</v>
      </c>
      <c r="J70" s="125"/>
      <c r="K70" s="358"/>
      <c r="L70" s="585"/>
      <c r="M70" s="357" t="s">
        <v>25</v>
      </c>
      <c r="N70" s="124">
        <v>1000</v>
      </c>
      <c r="O70" s="124">
        <v>0</v>
      </c>
      <c r="P70" s="124">
        <v>0</v>
      </c>
      <c r="Q70" s="125" t="s">
        <v>38</v>
      </c>
      <c r="R70" s="125" t="s">
        <v>38</v>
      </c>
      <c r="S70" s="129" t="s">
        <v>38</v>
      </c>
      <c r="T70" s="125"/>
      <c r="U70" s="358"/>
      <c r="V70" s="585"/>
      <c r="W70" s="357" t="s">
        <v>25</v>
      </c>
      <c r="X70" s="124">
        <v>1000</v>
      </c>
      <c r="Y70" s="124">
        <v>0</v>
      </c>
      <c r="Z70" s="124">
        <v>3100</v>
      </c>
      <c r="AA70" s="125" t="s">
        <v>44</v>
      </c>
      <c r="AB70" s="125">
        <v>2552</v>
      </c>
      <c r="AC70" s="129">
        <v>44770</v>
      </c>
      <c r="AD70" s="585"/>
      <c r="AE70" s="357" t="s">
        <v>25</v>
      </c>
      <c r="AF70" s="124">
        <v>1000</v>
      </c>
      <c r="AG70" s="124">
        <v>0</v>
      </c>
      <c r="AH70" s="124">
        <v>3000</v>
      </c>
      <c r="AI70" s="125" t="s">
        <v>44</v>
      </c>
      <c r="AJ70" s="125">
        <v>3969</v>
      </c>
      <c r="AK70" s="129">
        <v>45118</v>
      </c>
      <c r="AL70" s="629"/>
      <c r="AM70" s="336"/>
      <c r="AN70" s="416"/>
    </row>
    <row r="71" spans="1:40" x14ac:dyDescent="0.25">
      <c r="A71" s="369"/>
      <c r="B71" s="877"/>
      <c r="C71" s="357" t="s">
        <v>26</v>
      </c>
      <c r="D71" s="124">
        <v>1000</v>
      </c>
      <c r="E71" s="124">
        <v>0</v>
      </c>
      <c r="F71" s="124">
        <v>2000</v>
      </c>
      <c r="G71" s="125" t="s">
        <v>38</v>
      </c>
      <c r="H71" s="125">
        <v>432</v>
      </c>
      <c r="I71" s="129">
        <v>44073</v>
      </c>
      <c r="J71" s="125"/>
      <c r="K71" s="358"/>
      <c r="L71" s="585"/>
      <c r="M71" s="357" t="s">
        <v>26</v>
      </c>
      <c r="N71" s="124">
        <v>1000</v>
      </c>
      <c r="O71" s="124">
        <v>0</v>
      </c>
      <c r="P71" s="124">
        <v>0</v>
      </c>
      <c r="Q71" s="125" t="s">
        <v>38</v>
      </c>
      <c r="R71" s="125" t="s">
        <v>38</v>
      </c>
      <c r="S71" s="129" t="s">
        <v>38</v>
      </c>
      <c r="T71" s="125"/>
      <c r="U71" s="358"/>
      <c r="V71" s="585"/>
      <c r="W71" s="357" t="s">
        <v>26</v>
      </c>
      <c r="X71" s="124">
        <v>1000</v>
      </c>
      <c r="Y71" s="124">
        <v>0</v>
      </c>
      <c r="Z71" s="124">
        <v>0</v>
      </c>
      <c r="AA71" s="125" t="s">
        <v>38</v>
      </c>
      <c r="AB71" s="125" t="s">
        <v>38</v>
      </c>
      <c r="AC71" s="129" t="s">
        <v>38</v>
      </c>
      <c r="AD71" s="585"/>
      <c r="AE71" s="357" t="s">
        <v>26</v>
      </c>
      <c r="AF71" s="124">
        <v>1000</v>
      </c>
      <c r="AG71" s="124">
        <v>0</v>
      </c>
      <c r="AH71" s="124"/>
      <c r="AI71" s="125"/>
      <c r="AJ71" s="125"/>
      <c r="AK71" s="129"/>
      <c r="AL71" s="629"/>
      <c r="AM71" s="336"/>
      <c r="AN71" s="416"/>
    </row>
    <row r="72" spans="1:40" x14ac:dyDescent="0.25">
      <c r="A72" s="369"/>
      <c r="B72" s="877"/>
      <c r="C72" s="357" t="s">
        <v>27</v>
      </c>
      <c r="D72" s="124">
        <v>1000</v>
      </c>
      <c r="E72" s="124">
        <v>10</v>
      </c>
      <c r="F72" s="124">
        <v>0</v>
      </c>
      <c r="G72" s="125" t="s">
        <v>38</v>
      </c>
      <c r="H72" s="125" t="s">
        <v>38</v>
      </c>
      <c r="I72" s="129" t="s">
        <v>38</v>
      </c>
      <c r="J72" s="125"/>
      <c r="K72" s="358"/>
      <c r="L72" s="585"/>
      <c r="M72" s="357" t="s">
        <v>27</v>
      </c>
      <c r="N72" s="124">
        <v>1000</v>
      </c>
      <c r="O72" s="124">
        <v>0</v>
      </c>
      <c r="P72" s="124">
        <v>0</v>
      </c>
      <c r="Q72" s="125" t="s">
        <v>38</v>
      </c>
      <c r="R72" s="125" t="s">
        <v>38</v>
      </c>
      <c r="S72" s="129" t="s">
        <v>38</v>
      </c>
      <c r="T72" s="125"/>
      <c r="U72" s="358"/>
      <c r="V72" s="585"/>
      <c r="W72" s="357" t="s">
        <v>27</v>
      </c>
      <c r="X72" s="124">
        <v>1000</v>
      </c>
      <c r="Y72" s="124">
        <v>0</v>
      </c>
      <c r="Z72" s="124">
        <v>0</v>
      </c>
      <c r="AA72" s="125" t="s">
        <v>38</v>
      </c>
      <c r="AB72" s="125" t="s">
        <v>38</v>
      </c>
      <c r="AC72" s="129" t="s">
        <v>38</v>
      </c>
      <c r="AD72" s="585"/>
      <c r="AE72" s="357" t="s">
        <v>27</v>
      </c>
      <c r="AF72" s="124">
        <v>1000</v>
      </c>
      <c r="AG72" s="124">
        <v>0</v>
      </c>
      <c r="AH72" s="124"/>
      <c r="AI72" s="125"/>
      <c r="AJ72" s="125"/>
      <c r="AK72" s="129"/>
      <c r="AL72" s="629"/>
      <c r="AM72" s="336"/>
      <c r="AN72" s="416"/>
    </row>
    <row r="73" spans="1:40" x14ac:dyDescent="0.25">
      <c r="A73" s="369"/>
      <c r="B73" s="877"/>
      <c r="C73" s="357" t="s">
        <v>28</v>
      </c>
      <c r="D73" s="124">
        <v>1000</v>
      </c>
      <c r="E73" s="124">
        <v>0</v>
      </c>
      <c r="F73" s="124">
        <v>2000</v>
      </c>
      <c r="G73" s="125" t="s">
        <v>38</v>
      </c>
      <c r="H73" s="125">
        <v>569</v>
      </c>
      <c r="I73" s="129">
        <v>44133</v>
      </c>
      <c r="J73" s="125"/>
      <c r="K73" s="358"/>
      <c r="L73" s="585"/>
      <c r="M73" s="357" t="s">
        <v>28</v>
      </c>
      <c r="N73" s="124">
        <v>1000</v>
      </c>
      <c r="O73" s="124">
        <v>0</v>
      </c>
      <c r="P73" s="124">
        <v>0</v>
      </c>
      <c r="Q73" s="125" t="s">
        <v>38</v>
      </c>
      <c r="R73" s="125" t="s">
        <v>38</v>
      </c>
      <c r="S73" s="129" t="s">
        <v>38</v>
      </c>
      <c r="T73" s="125"/>
      <c r="U73" s="358"/>
      <c r="V73" s="585"/>
      <c r="W73" s="357" t="s">
        <v>28</v>
      </c>
      <c r="X73" s="124">
        <v>1000</v>
      </c>
      <c r="Y73" s="124">
        <v>0</v>
      </c>
      <c r="Z73" s="124">
        <v>2910</v>
      </c>
      <c r="AA73" s="125" t="s">
        <v>44</v>
      </c>
      <c r="AB73" s="125">
        <v>2970</v>
      </c>
      <c r="AC73" s="129">
        <v>44862</v>
      </c>
      <c r="AD73" s="585"/>
      <c r="AE73" s="357" t="s">
        <v>28</v>
      </c>
      <c r="AF73" s="124"/>
      <c r="AG73" s="124">
        <v>0</v>
      </c>
      <c r="AH73" s="124"/>
      <c r="AI73" s="125"/>
      <c r="AJ73" s="125"/>
      <c r="AK73" s="129"/>
      <c r="AL73" s="629"/>
      <c r="AM73" s="336"/>
      <c r="AN73" s="416"/>
    </row>
    <row r="74" spans="1:40" x14ac:dyDescent="0.25">
      <c r="A74" s="369"/>
      <c r="B74" s="877"/>
      <c r="C74" s="357" t="s">
        <v>29</v>
      </c>
      <c r="D74" s="124">
        <v>1000</v>
      </c>
      <c r="E74" s="124">
        <v>10</v>
      </c>
      <c r="F74" s="756">
        <v>0</v>
      </c>
      <c r="G74" s="125" t="s">
        <v>38</v>
      </c>
      <c r="H74" s="125" t="s">
        <v>38</v>
      </c>
      <c r="I74" s="129" t="s">
        <v>38</v>
      </c>
      <c r="J74" s="125"/>
      <c r="K74" s="358"/>
      <c r="L74" s="585"/>
      <c r="M74" s="357" t="s">
        <v>29</v>
      </c>
      <c r="N74" s="124">
        <v>1000</v>
      </c>
      <c r="O74" s="124">
        <v>0</v>
      </c>
      <c r="P74" s="124">
        <v>0</v>
      </c>
      <c r="Q74" s="125" t="s">
        <v>38</v>
      </c>
      <c r="R74" s="125" t="s">
        <v>38</v>
      </c>
      <c r="S74" s="129" t="s">
        <v>38</v>
      </c>
      <c r="T74" s="125"/>
      <c r="U74" s="358"/>
      <c r="V74" s="585"/>
      <c r="W74" s="357" t="s">
        <v>29</v>
      </c>
      <c r="X74" s="124">
        <v>1000</v>
      </c>
      <c r="Y74" s="124">
        <v>0</v>
      </c>
      <c r="Z74" s="124">
        <v>0</v>
      </c>
      <c r="AA74" s="125" t="s">
        <v>38</v>
      </c>
      <c r="AB74" s="125" t="s">
        <v>38</v>
      </c>
      <c r="AC74" s="129" t="s">
        <v>38</v>
      </c>
      <c r="AD74" s="585"/>
      <c r="AE74" s="357" t="s">
        <v>29</v>
      </c>
      <c r="AF74" s="124"/>
      <c r="AG74" s="124">
        <v>0</v>
      </c>
      <c r="AH74" s="124"/>
      <c r="AI74" s="125"/>
      <c r="AJ74" s="125"/>
      <c r="AK74" s="129"/>
      <c r="AL74" s="629"/>
      <c r="AM74" s="336"/>
      <c r="AN74" s="416"/>
    </row>
    <row r="75" spans="1:40" x14ac:dyDescent="0.25">
      <c r="A75" s="369"/>
      <c r="B75" s="877"/>
      <c r="C75" s="360" t="s">
        <v>30</v>
      </c>
      <c r="D75" s="278">
        <v>1000</v>
      </c>
      <c r="E75" s="124">
        <v>0</v>
      </c>
      <c r="F75" s="500">
        <v>2000</v>
      </c>
      <c r="G75" s="125" t="s">
        <v>38</v>
      </c>
      <c r="H75" s="125">
        <v>676</v>
      </c>
      <c r="I75" s="129">
        <v>44193</v>
      </c>
      <c r="J75" s="361"/>
      <c r="K75" s="362"/>
      <c r="L75" s="586"/>
      <c r="M75" s="360" t="s">
        <v>30</v>
      </c>
      <c r="N75" s="417">
        <v>500</v>
      </c>
      <c r="O75" s="124">
        <v>0</v>
      </c>
      <c r="P75" s="124">
        <v>0</v>
      </c>
      <c r="Q75" s="125" t="s">
        <v>38</v>
      </c>
      <c r="R75" s="125" t="s">
        <v>38</v>
      </c>
      <c r="S75" s="129" t="s">
        <v>38</v>
      </c>
      <c r="T75" s="125"/>
      <c r="U75" s="358"/>
      <c r="V75" s="586"/>
      <c r="W75" s="360" t="s">
        <v>30</v>
      </c>
      <c r="X75" s="124">
        <v>1000</v>
      </c>
      <c r="Y75" s="124">
        <v>0</v>
      </c>
      <c r="Z75" s="124">
        <v>0</v>
      </c>
      <c r="AA75" s="125" t="s">
        <v>38</v>
      </c>
      <c r="AB75" s="125" t="s">
        <v>38</v>
      </c>
      <c r="AC75" s="129" t="s">
        <v>38</v>
      </c>
      <c r="AD75" s="586"/>
      <c r="AE75" s="360" t="s">
        <v>30</v>
      </c>
      <c r="AF75" s="124"/>
      <c r="AG75" s="124">
        <v>0</v>
      </c>
      <c r="AH75" s="124"/>
      <c r="AI75" s="125"/>
      <c r="AJ75" s="125"/>
      <c r="AK75" s="129"/>
      <c r="AL75" s="629"/>
      <c r="AM75" s="338"/>
      <c r="AN75" s="418"/>
    </row>
    <row r="76" spans="1:40" ht="21" x14ac:dyDescent="0.25">
      <c r="A76" s="370"/>
      <c r="B76" s="878"/>
      <c r="C76" s="364"/>
      <c r="D76" s="365">
        <f>SUM(D64:D75)</f>
        <v>12000</v>
      </c>
      <c r="E76" s="365">
        <f>SUM(E64:E75)</f>
        <v>100</v>
      </c>
      <c r="F76" s="365">
        <f>SUM(F64:F75)</f>
        <v>12000</v>
      </c>
      <c r="G76" s="340"/>
      <c r="H76" s="340"/>
      <c r="I76" s="366"/>
      <c r="J76" s="340"/>
      <c r="K76" s="367"/>
      <c r="L76" s="587"/>
      <c r="M76" s="364"/>
      <c r="N76" s="365">
        <f>SUM(N63:N75)</f>
        <v>23500</v>
      </c>
      <c r="O76" s="365">
        <f>SUM(O63:O75)</f>
        <v>100</v>
      </c>
      <c r="P76" s="365">
        <f>SUM(P63:P75)</f>
        <v>23500</v>
      </c>
      <c r="Q76" s="340"/>
      <c r="R76" s="340"/>
      <c r="S76" s="340"/>
      <c r="T76" s="340"/>
      <c r="U76" s="367"/>
      <c r="V76" s="587"/>
      <c r="W76" s="364"/>
      <c r="X76" s="365">
        <f>SUM(X63:X75)</f>
        <v>35500</v>
      </c>
      <c r="Y76" s="365">
        <f>SUM(Y63:Y75)</f>
        <v>110</v>
      </c>
      <c r="Z76" s="365">
        <f>SUM(Z63:Z75)</f>
        <v>35610</v>
      </c>
      <c r="AA76" s="340"/>
      <c r="AB76" s="340"/>
      <c r="AC76" s="340"/>
      <c r="AD76" s="587"/>
      <c r="AE76" s="364"/>
      <c r="AF76" s="365">
        <f>SUM(AF63:AF75)</f>
        <v>44500</v>
      </c>
      <c r="AG76" s="365">
        <f>SUM(AG63:AG75)</f>
        <v>110</v>
      </c>
      <c r="AH76" s="365">
        <f>SUM(AH63:AH75)</f>
        <v>44610</v>
      </c>
      <c r="AI76" s="340"/>
      <c r="AJ76" s="340"/>
      <c r="AK76" s="340"/>
      <c r="AL76" s="340"/>
      <c r="AM76" s="365"/>
      <c r="AN76" s="367"/>
    </row>
    <row r="77" spans="1:40" x14ac:dyDescent="0.25">
      <c r="A77" s="753"/>
      <c r="B77" s="754"/>
      <c r="C77" s="65"/>
      <c r="D77" s="66"/>
      <c r="E77" s="66"/>
      <c r="F77" s="66"/>
      <c r="G77" s="67"/>
      <c r="H77" s="67"/>
      <c r="I77" s="68"/>
      <c r="J77" s="67"/>
      <c r="K77" s="67"/>
      <c r="L77" s="588"/>
      <c r="M77" s="67"/>
      <c r="N77" s="66"/>
      <c r="O77" s="66"/>
      <c r="P77" s="66"/>
      <c r="Q77" s="67"/>
      <c r="R77" s="67"/>
      <c r="S77" s="67"/>
      <c r="T77" s="67"/>
      <c r="U77" s="67"/>
      <c r="V77" s="588"/>
      <c r="W77" s="154"/>
      <c r="X77" s="155"/>
      <c r="Y77" s="155"/>
      <c r="Z77" s="155"/>
      <c r="AA77" s="154"/>
      <c r="AB77" s="154"/>
      <c r="AC77" s="154"/>
      <c r="AD77" s="588"/>
      <c r="AE77" s="154"/>
      <c r="AF77" s="155"/>
      <c r="AG77" s="155"/>
      <c r="AH77" s="155"/>
      <c r="AI77" s="154"/>
      <c r="AJ77" s="154"/>
      <c r="AK77" s="154"/>
      <c r="AL77" s="154"/>
      <c r="AM77" s="777"/>
      <c r="AN77" s="123"/>
    </row>
    <row r="78" spans="1:40" ht="21" x14ac:dyDescent="0.25">
      <c r="A78" s="755"/>
      <c r="B78" s="299"/>
      <c r="C78" s="70"/>
      <c r="D78" s="71"/>
      <c r="E78" s="72"/>
      <c r="F78" s="73"/>
      <c r="G78" s="72"/>
      <c r="H78" s="73"/>
      <c r="I78" s="73"/>
      <c r="J78" s="73"/>
      <c r="K78" s="74"/>
      <c r="L78" s="584"/>
      <c r="M78" s="75" t="s">
        <v>42</v>
      </c>
      <c r="N78" s="76">
        <f>D91</f>
        <v>12000</v>
      </c>
      <c r="O78" s="76">
        <f>E91</f>
        <v>780</v>
      </c>
      <c r="P78" s="76">
        <f>F91</f>
        <v>0</v>
      </c>
      <c r="Q78" s="72"/>
      <c r="R78" s="73"/>
      <c r="S78" s="73"/>
      <c r="T78" s="73"/>
      <c r="U78" s="74"/>
      <c r="V78" s="584"/>
      <c r="W78" s="157" t="s">
        <v>42</v>
      </c>
      <c r="X78" s="158">
        <f>N91</f>
        <v>24000</v>
      </c>
      <c r="Y78" s="158">
        <f>O91</f>
        <v>850</v>
      </c>
      <c r="Z78" s="158">
        <f>P91</f>
        <v>24120</v>
      </c>
      <c r="AA78" s="159"/>
      <c r="AB78" s="160"/>
      <c r="AC78" s="160"/>
      <c r="AD78" s="584"/>
      <c r="AE78" s="157" t="s">
        <v>42</v>
      </c>
      <c r="AF78" s="158">
        <f>X91</f>
        <v>35500</v>
      </c>
      <c r="AG78" s="158">
        <f>Y91</f>
        <v>850</v>
      </c>
      <c r="AH78" s="158">
        <f>Z91</f>
        <v>35620</v>
      </c>
      <c r="AI78" s="159"/>
      <c r="AJ78" s="160"/>
      <c r="AK78" s="160"/>
      <c r="AL78" s="160"/>
      <c r="AM78" s="776" t="s">
        <v>221</v>
      </c>
      <c r="AN78" s="183" t="s">
        <v>36</v>
      </c>
    </row>
    <row r="79" spans="1:40" x14ac:dyDescent="0.25">
      <c r="A79" s="97" t="s">
        <v>193</v>
      </c>
      <c r="B79" s="108">
        <v>118</v>
      </c>
      <c r="C79" s="77" t="s">
        <v>19</v>
      </c>
      <c r="D79" s="78">
        <v>1000</v>
      </c>
      <c r="E79" s="78">
        <f t="shared" ref="E79:E88" si="3">E80+10</f>
        <v>120</v>
      </c>
      <c r="F79" s="78">
        <v>0</v>
      </c>
      <c r="G79" s="79" t="s">
        <v>38</v>
      </c>
      <c r="H79" s="79" t="s">
        <v>38</v>
      </c>
      <c r="I79" s="80" t="s">
        <v>38</v>
      </c>
      <c r="J79" s="79"/>
      <c r="K79" s="81"/>
      <c r="L79" s="585"/>
      <c r="M79" s="77" t="s">
        <v>19</v>
      </c>
      <c r="N79" s="78">
        <v>1000</v>
      </c>
      <c r="O79" s="78">
        <v>0</v>
      </c>
      <c r="P79" s="78">
        <v>13120</v>
      </c>
      <c r="Q79" s="79" t="s">
        <v>38</v>
      </c>
      <c r="R79" s="79">
        <v>733</v>
      </c>
      <c r="S79" s="80">
        <v>44213</v>
      </c>
      <c r="T79" s="79"/>
      <c r="U79" s="81"/>
      <c r="V79" s="585"/>
      <c r="W79" s="134" t="s">
        <v>19</v>
      </c>
      <c r="X79" s="135">
        <v>1000</v>
      </c>
      <c r="Y79" s="135">
        <v>0</v>
      </c>
      <c r="Z79" s="135">
        <v>11500</v>
      </c>
      <c r="AA79" s="136" t="s">
        <v>44</v>
      </c>
      <c r="AB79" s="136">
        <v>1670</v>
      </c>
      <c r="AC79" s="137">
        <v>44564</v>
      </c>
      <c r="AD79" s="585"/>
      <c r="AE79" s="134" t="s">
        <v>19</v>
      </c>
      <c r="AF79" s="135">
        <v>1000</v>
      </c>
      <c r="AG79" s="135"/>
      <c r="AH79" s="135">
        <v>11500</v>
      </c>
      <c r="AI79" s="136"/>
      <c r="AJ79" s="136"/>
      <c r="AK79" s="137"/>
      <c r="AL79" s="702"/>
      <c r="AM79" s="177">
        <f>AF91+AG91-AH91</f>
        <v>230</v>
      </c>
      <c r="AN79" s="804" t="s">
        <v>976</v>
      </c>
    </row>
    <row r="80" spans="1:40" ht="21" customHeight="1" x14ac:dyDescent="0.25">
      <c r="A80" s="82"/>
      <c r="B80" s="879" t="s">
        <v>240</v>
      </c>
      <c r="C80" s="77" t="s">
        <v>20</v>
      </c>
      <c r="D80" s="78">
        <v>1000</v>
      </c>
      <c r="E80" s="78">
        <f t="shared" si="3"/>
        <v>110</v>
      </c>
      <c r="F80" s="78">
        <v>0</v>
      </c>
      <c r="G80" s="79" t="s">
        <v>38</v>
      </c>
      <c r="H80" s="79" t="s">
        <v>38</v>
      </c>
      <c r="I80" s="80" t="s">
        <v>38</v>
      </c>
      <c r="J80" s="79"/>
      <c r="K80" s="81"/>
      <c r="L80" s="585"/>
      <c r="M80" s="77" t="s">
        <v>20</v>
      </c>
      <c r="N80" s="78">
        <v>1000</v>
      </c>
      <c r="O80" s="78">
        <f>O81+10</f>
        <v>30</v>
      </c>
      <c r="P80" s="78">
        <v>0</v>
      </c>
      <c r="Q80" s="79" t="s">
        <v>38</v>
      </c>
      <c r="R80" s="79" t="s">
        <v>38</v>
      </c>
      <c r="S80" s="80" t="s">
        <v>38</v>
      </c>
      <c r="T80" s="79"/>
      <c r="U80" s="81"/>
      <c r="V80" s="585"/>
      <c r="W80" s="134" t="s">
        <v>20</v>
      </c>
      <c r="X80" s="135">
        <v>1000</v>
      </c>
      <c r="Y80" s="135">
        <v>0</v>
      </c>
      <c r="Z80" s="135">
        <v>0</v>
      </c>
      <c r="AA80" s="136" t="s">
        <v>38</v>
      </c>
      <c r="AB80" s="136" t="s">
        <v>38</v>
      </c>
      <c r="AC80" s="137" t="s">
        <v>38</v>
      </c>
      <c r="AD80" s="585"/>
      <c r="AE80" s="134" t="s">
        <v>20</v>
      </c>
      <c r="AF80" s="135">
        <v>1000</v>
      </c>
      <c r="AG80" s="135"/>
      <c r="AH80" s="135">
        <v>0</v>
      </c>
      <c r="AI80" s="136"/>
      <c r="AJ80" s="136"/>
      <c r="AK80" s="137"/>
      <c r="AL80" s="703"/>
      <c r="AM80" s="180"/>
      <c r="AN80" s="186"/>
    </row>
    <row r="81" spans="1:40" x14ac:dyDescent="0.25">
      <c r="A81" s="82"/>
      <c r="B81" s="879"/>
      <c r="C81" s="77" t="s">
        <v>21</v>
      </c>
      <c r="D81" s="78">
        <v>1000</v>
      </c>
      <c r="E81" s="78">
        <f t="shared" si="3"/>
        <v>100</v>
      </c>
      <c r="F81" s="78">
        <v>0</v>
      </c>
      <c r="G81" s="79" t="s">
        <v>38</v>
      </c>
      <c r="H81" s="79" t="s">
        <v>38</v>
      </c>
      <c r="I81" s="80" t="s">
        <v>38</v>
      </c>
      <c r="J81" s="79"/>
      <c r="K81" s="81"/>
      <c r="L81" s="585"/>
      <c r="M81" s="77" t="s">
        <v>21</v>
      </c>
      <c r="N81" s="78">
        <v>1000</v>
      </c>
      <c r="O81" s="78">
        <f>O82+10</f>
        <v>20</v>
      </c>
      <c r="P81" s="78">
        <v>0</v>
      </c>
      <c r="Q81" s="79" t="s">
        <v>38</v>
      </c>
      <c r="R81" s="79" t="s">
        <v>38</v>
      </c>
      <c r="S81" s="80" t="s">
        <v>38</v>
      </c>
      <c r="T81" s="79"/>
      <c r="U81" s="81"/>
      <c r="V81" s="585"/>
      <c r="W81" s="134" t="s">
        <v>21</v>
      </c>
      <c r="X81" s="135">
        <v>1000</v>
      </c>
      <c r="Y81" s="135">
        <v>0</v>
      </c>
      <c r="Z81" s="135">
        <v>0</v>
      </c>
      <c r="AA81" s="136" t="s">
        <v>38</v>
      </c>
      <c r="AB81" s="136" t="s">
        <v>38</v>
      </c>
      <c r="AC81" s="137" t="s">
        <v>38</v>
      </c>
      <c r="AD81" s="585"/>
      <c r="AE81" s="134" t="s">
        <v>21</v>
      </c>
      <c r="AF81" s="135">
        <v>1000</v>
      </c>
      <c r="AG81" s="135"/>
      <c r="AH81" s="135">
        <v>0</v>
      </c>
      <c r="AI81" s="136"/>
      <c r="AJ81" s="136"/>
      <c r="AK81" s="137"/>
      <c r="AL81" s="703"/>
      <c r="AM81" s="180"/>
      <c r="AN81" s="186"/>
    </row>
    <row r="82" spans="1:40" x14ac:dyDescent="0.25">
      <c r="A82" s="82"/>
      <c r="B82" s="879"/>
      <c r="C82" s="77" t="s">
        <v>22</v>
      </c>
      <c r="D82" s="78">
        <v>1000</v>
      </c>
      <c r="E82" s="78">
        <f t="shared" si="3"/>
        <v>90</v>
      </c>
      <c r="F82" s="78">
        <v>0</v>
      </c>
      <c r="G82" s="79" t="s">
        <v>38</v>
      </c>
      <c r="H82" s="79" t="s">
        <v>38</v>
      </c>
      <c r="I82" s="80" t="s">
        <v>38</v>
      </c>
      <c r="J82" s="79"/>
      <c r="K82" s="81"/>
      <c r="L82" s="585"/>
      <c r="M82" s="77" t="s">
        <v>22</v>
      </c>
      <c r="N82" s="78">
        <v>1000</v>
      </c>
      <c r="O82" s="87">
        <v>10</v>
      </c>
      <c r="P82" s="78">
        <v>3000</v>
      </c>
      <c r="Q82" s="79" t="s">
        <v>38</v>
      </c>
      <c r="R82" s="79">
        <v>974</v>
      </c>
      <c r="S82" s="47">
        <v>44321</v>
      </c>
      <c r="T82" s="79"/>
      <c r="U82" s="81"/>
      <c r="V82" s="585"/>
      <c r="W82" s="134" t="s">
        <v>22</v>
      </c>
      <c r="X82" s="135">
        <v>1000</v>
      </c>
      <c r="Y82" s="135">
        <v>0</v>
      </c>
      <c r="Z82" s="135">
        <v>0</v>
      </c>
      <c r="AA82" s="136" t="s">
        <v>38</v>
      </c>
      <c r="AB82" s="136" t="s">
        <v>38</v>
      </c>
      <c r="AC82" s="137" t="s">
        <v>38</v>
      </c>
      <c r="AD82" s="585"/>
      <c r="AE82" s="134" t="s">
        <v>22</v>
      </c>
      <c r="AF82" s="135">
        <v>1000</v>
      </c>
      <c r="AG82" s="135">
        <v>0</v>
      </c>
      <c r="AH82" s="135">
        <v>0</v>
      </c>
      <c r="AI82" s="136"/>
      <c r="AJ82" s="136"/>
      <c r="AK82" s="137"/>
      <c r="AL82" s="703"/>
      <c r="AM82" s="180"/>
      <c r="AN82" s="186"/>
    </row>
    <row r="83" spans="1:40" x14ac:dyDescent="0.25">
      <c r="A83" s="82"/>
      <c r="B83" s="879"/>
      <c r="C83" s="77" t="s">
        <v>23</v>
      </c>
      <c r="D83" s="78">
        <v>1000</v>
      </c>
      <c r="E83" s="78">
        <f t="shared" si="3"/>
        <v>80</v>
      </c>
      <c r="F83" s="78">
        <v>0</v>
      </c>
      <c r="G83" s="79" t="s">
        <v>38</v>
      </c>
      <c r="H83" s="79" t="s">
        <v>38</v>
      </c>
      <c r="I83" s="80" t="s">
        <v>38</v>
      </c>
      <c r="J83" s="79"/>
      <c r="K83" s="81"/>
      <c r="L83" s="585"/>
      <c r="M83" s="77" t="s">
        <v>23</v>
      </c>
      <c r="N83" s="78">
        <v>1000</v>
      </c>
      <c r="O83" s="87">
        <v>10</v>
      </c>
      <c r="P83" s="78">
        <v>1000</v>
      </c>
      <c r="Q83" s="79" t="s">
        <v>38</v>
      </c>
      <c r="R83" s="79">
        <v>1031</v>
      </c>
      <c r="S83" s="47">
        <v>44348</v>
      </c>
      <c r="T83" s="79"/>
      <c r="U83" s="81"/>
      <c r="V83" s="585"/>
      <c r="W83" s="134" t="s">
        <v>23</v>
      </c>
      <c r="X83" s="135">
        <v>1000</v>
      </c>
      <c r="Y83" s="135">
        <v>0</v>
      </c>
      <c r="Z83" s="135">
        <v>0</v>
      </c>
      <c r="AA83" s="136" t="s">
        <v>38</v>
      </c>
      <c r="AB83" s="136" t="s">
        <v>38</v>
      </c>
      <c r="AC83" s="137" t="s">
        <v>38</v>
      </c>
      <c r="AD83" s="585"/>
      <c r="AE83" s="134" t="s">
        <v>23</v>
      </c>
      <c r="AF83" s="135">
        <v>1000</v>
      </c>
      <c r="AG83" s="135">
        <v>0</v>
      </c>
      <c r="AH83" s="135">
        <v>0</v>
      </c>
      <c r="AI83" s="136"/>
      <c r="AJ83" s="136"/>
      <c r="AK83" s="137"/>
      <c r="AL83" s="703"/>
      <c r="AM83" s="180"/>
      <c r="AN83" s="186"/>
    </row>
    <row r="84" spans="1:40" x14ac:dyDescent="0.25">
      <c r="A84" s="82"/>
      <c r="B84" s="879"/>
      <c r="C84" s="77" t="s">
        <v>24</v>
      </c>
      <c r="D84" s="78">
        <v>1000</v>
      </c>
      <c r="E84" s="78">
        <f t="shared" si="3"/>
        <v>70</v>
      </c>
      <c r="F84" s="78">
        <v>0</v>
      </c>
      <c r="G84" s="79" t="s">
        <v>38</v>
      </c>
      <c r="H84" s="79" t="s">
        <v>38</v>
      </c>
      <c r="I84" s="80" t="s">
        <v>38</v>
      </c>
      <c r="J84" s="79"/>
      <c r="K84" s="81"/>
      <c r="L84" s="585"/>
      <c r="M84" s="77" t="s">
        <v>24</v>
      </c>
      <c r="N84" s="78">
        <v>1000</v>
      </c>
      <c r="O84" s="78">
        <v>0</v>
      </c>
      <c r="P84" s="78">
        <v>1000</v>
      </c>
      <c r="Q84" s="79" t="s">
        <v>38</v>
      </c>
      <c r="R84" s="79">
        <v>1059</v>
      </c>
      <c r="S84" s="80">
        <v>44362</v>
      </c>
      <c r="T84" s="79"/>
      <c r="U84" s="81"/>
      <c r="V84" s="585"/>
      <c r="W84" s="134" t="s">
        <v>24</v>
      </c>
      <c r="X84" s="135">
        <v>1000</v>
      </c>
      <c r="Y84" s="135">
        <v>0</v>
      </c>
      <c r="Z84" s="135">
        <v>0</v>
      </c>
      <c r="AA84" s="136" t="s">
        <v>38</v>
      </c>
      <c r="AB84" s="136" t="s">
        <v>38</v>
      </c>
      <c r="AC84" s="137" t="s">
        <v>38</v>
      </c>
      <c r="AD84" s="585"/>
      <c r="AE84" s="134" t="s">
        <v>24</v>
      </c>
      <c r="AF84" s="135">
        <v>1000</v>
      </c>
      <c r="AG84" s="135">
        <v>0</v>
      </c>
      <c r="AH84" s="135">
        <v>0</v>
      </c>
      <c r="AI84" s="136"/>
      <c r="AJ84" s="136"/>
      <c r="AK84" s="137"/>
      <c r="AL84" s="703"/>
      <c r="AM84" s="180"/>
      <c r="AN84" s="186"/>
    </row>
    <row r="85" spans="1:40" x14ac:dyDescent="0.25">
      <c r="A85" s="82"/>
      <c r="B85" s="879"/>
      <c r="C85" s="77" t="s">
        <v>25</v>
      </c>
      <c r="D85" s="78">
        <v>1000</v>
      </c>
      <c r="E85" s="78">
        <f t="shared" si="3"/>
        <v>60</v>
      </c>
      <c r="F85" s="78">
        <v>0</v>
      </c>
      <c r="G85" s="79" t="s">
        <v>38</v>
      </c>
      <c r="H85" s="79" t="s">
        <v>38</v>
      </c>
      <c r="I85" s="80" t="s">
        <v>38</v>
      </c>
      <c r="J85" s="79"/>
      <c r="K85" s="81"/>
      <c r="L85" s="585"/>
      <c r="M85" s="77" t="s">
        <v>25</v>
      </c>
      <c r="N85" s="78">
        <v>1000</v>
      </c>
      <c r="O85" s="78">
        <v>0</v>
      </c>
      <c r="P85" s="78">
        <v>1000</v>
      </c>
      <c r="Q85" s="79" t="s">
        <v>38</v>
      </c>
      <c r="R85" s="79">
        <v>1109</v>
      </c>
      <c r="S85" s="80">
        <v>44381</v>
      </c>
      <c r="T85" s="79"/>
      <c r="U85" s="81"/>
      <c r="V85" s="585"/>
      <c r="W85" s="134" t="s">
        <v>25</v>
      </c>
      <c r="X85" s="135">
        <v>1000</v>
      </c>
      <c r="Y85" s="135">
        <v>0</v>
      </c>
      <c r="Z85" s="135">
        <v>0</v>
      </c>
      <c r="AA85" s="136" t="s">
        <v>38</v>
      </c>
      <c r="AB85" s="136" t="s">
        <v>38</v>
      </c>
      <c r="AC85" s="137" t="s">
        <v>38</v>
      </c>
      <c r="AD85" s="585"/>
      <c r="AE85" s="134" t="s">
        <v>25</v>
      </c>
      <c r="AF85" s="135">
        <v>1000</v>
      </c>
      <c r="AG85" s="135">
        <v>0</v>
      </c>
      <c r="AH85" s="135">
        <v>0</v>
      </c>
      <c r="AI85" s="136"/>
      <c r="AJ85" s="136"/>
      <c r="AK85" s="137"/>
      <c r="AL85" s="703"/>
      <c r="AM85" s="180"/>
      <c r="AN85" s="186"/>
    </row>
    <row r="86" spans="1:40" x14ac:dyDescent="0.25">
      <c r="A86" s="82"/>
      <c r="B86" s="879"/>
      <c r="C86" s="77" t="s">
        <v>26</v>
      </c>
      <c r="D86" s="78">
        <v>1000</v>
      </c>
      <c r="E86" s="78">
        <f t="shared" si="3"/>
        <v>50</v>
      </c>
      <c r="F86" s="78">
        <v>0</v>
      </c>
      <c r="G86" s="79" t="s">
        <v>38</v>
      </c>
      <c r="H86" s="79" t="s">
        <v>38</v>
      </c>
      <c r="I86" s="80" t="s">
        <v>38</v>
      </c>
      <c r="J86" s="79"/>
      <c r="K86" s="81"/>
      <c r="L86" s="585"/>
      <c r="M86" s="77" t="s">
        <v>26</v>
      </c>
      <c r="N86" s="78">
        <v>1000</v>
      </c>
      <c r="O86" s="78">
        <v>0</v>
      </c>
      <c r="P86" s="78">
        <v>1000</v>
      </c>
      <c r="Q86" s="79" t="s">
        <v>38</v>
      </c>
      <c r="R86" s="79">
        <v>1197</v>
      </c>
      <c r="S86" s="80">
        <v>44413</v>
      </c>
      <c r="T86" s="79"/>
      <c r="U86" s="81"/>
      <c r="V86" s="585"/>
      <c r="W86" s="134" t="s">
        <v>26</v>
      </c>
      <c r="X86" s="135">
        <v>1000</v>
      </c>
      <c r="Y86" s="135">
        <v>0</v>
      </c>
      <c r="Z86" s="135">
        <v>0</v>
      </c>
      <c r="AA86" s="136" t="s">
        <v>38</v>
      </c>
      <c r="AB86" s="136" t="s">
        <v>38</v>
      </c>
      <c r="AC86" s="137" t="s">
        <v>38</v>
      </c>
      <c r="AD86" s="585"/>
      <c r="AE86" s="134" t="s">
        <v>26</v>
      </c>
      <c r="AF86" s="135">
        <v>1000</v>
      </c>
      <c r="AG86" s="135">
        <v>0</v>
      </c>
      <c r="AH86" s="135">
        <v>0</v>
      </c>
      <c r="AI86" s="136"/>
      <c r="AJ86" s="136"/>
      <c r="AK86" s="137"/>
      <c r="AL86" s="703"/>
      <c r="AM86" s="180"/>
      <c r="AN86" s="186"/>
    </row>
    <row r="87" spans="1:40" x14ac:dyDescent="0.25">
      <c r="A87" s="82"/>
      <c r="B87" s="879"/>
      <c r="C87" s="77" t="s">
        <v>27</v>
      </c>
      <c r="D87" s="78">
        <v>1000</v>
      </c>
      <c r="E87" s="78">
        <f t="shared" si="3"/>
        <v>40</v>
      </c>
      <c r="F87" s="78">
        <v>0</v>
      </c>
      <c r="G87" s="79" t="s">
        <v>38</v>
      </c>
      <c r="H87" s="79" t="s">
        <v>38</v>
      </c>
      <c r="I87" s="80" t="s">
        <v>38</v>
      </c>
      <c r="J87" s="79"/>
      <c r="K87" s="81"/>
      <c r="L87" s="585"/>
      <c r="M87" s="77" t="s">
        <v>27</v>
      </c>
      <c r="N87" s="78">
        <v>1000</v>
      </c>
      <c r="O87" s="78">
        <v>0</v>
      </c>
      <c r="P87" s="78">
        <v>1000</v>
      </c>
      <c r="Q87" s="79" t="s">
        <v>38</v>
      </c>
      <c r="R87" s="79">
        <v>1249</v>
      </c>
      <c r="S87" s="80">
        <v>44448</v>
      </c>
      <c r="T87" s="79"/>
      <c r="U87" s="81"/>
      <c r="V87" s="585"/>
      <c r="W87" s="134" t="s">
        <v>27</v>
      </c>
      <c r="X87" s="135">
        <v>1000</v>
      </c>
      <c r="Y87" s="135">
        <v>0</v>
      </c>
      <c r="Z87" s="135">
        <v>0</v>
      </c>
      <c r="AA87" s="136" t="s">
        <v>38</v>
      </c>
      <c r="AB87" s="136" t="s">
        <v>38</v>
      </c>
      <c r="AC87" s="137" t="s">
        <v>38</v>
      </c>
      <c r="AD87" s="585"/>
      <c r="AE87" s="134" t="s">
        <v>27</v>
      </c>
      <c r="AF87" s="135">
        <v>1000</v>
      </c>
      <c r="AG87" s="135">
        <v>0</v>
      </c>
      <c r="AH87" s="135">
        <v>0</v>
      </c>
      <c r="AI87" s="136"/>
      <c r="AJ87" s="136"/>
      <c r="AK87" s="137"/>
      <c r="AL87" s="703"/>
      <c r="AM87" s="180"/>
      <c r="AN87" s="186"/>
    </row>
    <row r="88" spans="1:40" x14ac:dyDescent="0.25">
      <c r="A88" s="82"/>
      <c r="B88" s="879"/>
      <c r="C88" s="77" t="s">
        <v>28</v>
      </c>
      <c r="D88" s="78">
        <v>1000</v>
      </c>
      <c r="E88" s="78">
        <f t="shared" si="3"/>
        <v>30</v>
      </c>
      <c r="F88" s="78">
        <v>0</v>
      </c>
      <c r="G88" s="79" t="s">
        <v>38</v>
      </c>
      <c r="H88" s="79" t="s">
        <v>38</v>
      </c>
      <c r="I88" s="80" t="s">
        <v>38</v>
      </c>
      <c r="J88" s="79"/>
      <c r="K88" s="81"/>
      <c r="L88" s="585"/>
      <c r="M88" s="77" t="s">
        <v>28</v>
      </c>
      <c r="N88" s="78">
        <v>1000</v>
      </c>
      <c r="O88" s="78">
        <v>0</v>
      </c>
      <c r="P88" s="78">
        <v>1000</v>
      </c>
      <c r="Q88" s="79" t="s">
        <v>38</v>
      </c>
      <c r="R88" s="79">
        <v>1308</v>
      </c>
      <c r="S88" s="80">
        <v>44470</v>
      </c>
      <c r="T88" s="79"/>
      <c r="U88" s="81"/>
      <c r="V88" s="585"/>
      <c r="W88" s="134" t="s">
        <v>28</v>
      </c>
      <c r="X88" s="135">
        <v>1000</v>
      </c>
      <c r="Y88" s="135">
        <v>0</v>
      </c>
      <c r="Z88" s="135">
        <v>0</v>
      </c>
      <c r="AA88" s="136" t="s">
        <v>38</v>
      </c>
      <c r="AB88" s="136" t="s">
        <v>38</v>
      </c>
      <c r="AC88" s="137" t="s">
        <v>38</v>
      </c>
      <c r="AD88" s="585"/>
      <c r="AE88" s="134" t="s">
        <v>28</v>
      </c>
      <c r="AF88" s="135">
        <v>1000</v>
      </c>
      <c r="AG88" s="135">
        <v>0</v>
      </c>
      <c r="AH88" s="135">
        <v>0</v>
      </c>
      <c r="AI88" s="136"/>
      <c r="AJ88" s="136"/>
      <c r="AK88" s="137"/>
      <c r="AL88" s="703"/>
      <c r="AM88" s="180"/>
      <c r="AN88" s="186"/>
    </row>
    <row r="89" spans="1:40" x14ac:dyDescent="0.25">
      <c r="A89" s="82"/>
      <c r="B89" s="879"/>
      <c r="C89" s="77" t="s">
        <v>29</v>
      </c>
      <c r="D89" s="78">
        <v>1000</v>
      </c>
      <c r="E89" s="78">
        <f>E90+10</f>
        <v>20</v>
      </c>
      <c r="F89" s="78">
        <v>0</v>
      </c>
      <c r="G89" s="79" t="s">
        <v>38</v>
      </c>
      <c r="H89" s="79" t="s">
        <v>38</v>
      </c>
      <c r="I89" s="80" t="s">
        <v>38</v>
      </c>
      <c r="J89" s="79"/>
      <c r="K89" s="81"/>
      <c r="L89" s="585"/>
      <c r="M89" s="77" t="s">
        <v>29</v>
      </c>
      <c r="N89" s="78">
        <v>1000</v>
      </c>
      <c r="O89" s="78">
        <v>0</v>
      </c>
      <c r="P89" s="78">
        <v>1000</v>
      </c>
      <c r="Q89" s="79" t="s">
        <v>38</v>
      </c>
      <c r="R89" s="79">
        <v>1396</v>
      </c>
      <c r="S89" s="80">
        <v>44500</v>
      </c>
      <c r="T89" s="79"/>
      <c r="U89" s="81"/>
      <c r="V89" s="585"/>
      <c r="W89" s="134" t="s">
        <v>29</v>
      </c>
      <c r="X89" s="135">
        <v>1000</v>
      </c>
      <c r="Y89" s="135">
        <v>0</v>
      </c>
      <c r="Z89" s="135">
        <v>0</v>
      </c>
      <c r="AA89" s="136" t="s">
        <v>38</v>
      </c>
      <c r="AB89" s="136" t="s">
        <v>38</v>
      </c>
      <c r="AC89" s="137" t="s">
        <v>38</v>
      </c>
      <c r="AD89" s="585"/>
      <c r="AE89" s="134" t="s">
        <v>29</v>
      </c>
      <c r="AF89" s="135">
        <v>1000</v>
      </c>
      <c r="AG89" s="135">
        <v>0</v>
      </c>
      <c r="AH89" s="135">
        <v>0</v>
      </c>
      <c r="AI89" s="136"/>
      <c r="AJ89" s="136"/>
      <c r="AK89" s="137"/>
      <c r="AL89" s="703"/>
      <c r="AM89" s="180"/>
      <c r="AN89" s="186"/>
    </row>
    <row r="90" spans="1:40" x14ac:dyDescent="0.25">
      <c r="A90" s="82"/>
      <c r="B90" s="879"/>
      <c r="C90" s="83" t="s">
        <v>30</v>
      </c>
      <c r="D90" s="84">
        <v>1000</v>
      </c>
      <c r="E90" s="78">
        <f>O79+10</f>
        <v>10</v>
      </c>
      <c r="F90" s="78">
        <v>0</v>
      </c>
      <c r="G90" s="79" t="s">
        <v>38</v>
      </c>
      <c r="H90" s="79" t="s">
        <v>38</v>
      </c>
      <c r="I90" s="80" t="s">
        <v>38</v>
      </c>
      <c r="J90" s="85"/>
      <c r="K90" s="86"/>
      <c r="L90" s="586"/>
      <c r="M90" s="83" t="s">
        <v>30</v>
      </c>
      <c r="N90" s="84">
        <v>1000</v>
      </c>
      <c r="O90" s="78">
        <v>0</v>
      </c>
      <c r="P90" s="78">
        <v>1000</v>
      </c>
      <c r="Q90" s="79" t="s">
        <v>38</v>
      </c>
      <c r="R90" s="79">
        <v>1576</v>
      </c>
      <c r="S90" s="80">
        <v>44530</v>
      </c>
      <c r="T90" s="79"/>
      <c r="U90" s="81"/>
      <c r="V90" s="586"/>
      <c r="W90" s="148" t="s">
        <v>30</v>
      </c>
      <c r="X90" s="202">
        <v>500</v>
      </c>
      <c r="Y90" s="135">
        <v>0</v>
      </c>
      <c r="Z90" s="135">
        <v>0</v>
      </c>
      <c r="AA90" s="136" t="s">
        <v>38</v>
      </c>
      <c r="AB90" s="136" t="s">
        <v>38</v>
      </c>
      <c r="AC90" s="137" t="s">
        <v>38</v>
      </c>
      <c r="AD90" s="586"/>
      <c r="AE90" s="148" t="s">
        <v>30</v>
      </c>
      <c r="AF90" s="202"/>
      <c r="AG90" s="135">
        <v>0</v>
      </c>
      <c r="AH90" s="135">
        <v>0</v>
      </c>
      <c r="AI90" s="136"/>
      <c r="AJ90" s="136"/>
      <c r="AK90" s="137"/>
      <c r="AL90" s="703"/>
      <c r="AM90" s="181"/>
      <c r="AN90" s="187"/>
    </row>
    <row r="91" spans="1:40" ht="21" x14ac:dyDescent="0.25">
      <c r="A91" s="88"/>
      <c r="B91" s="880"/>
      <c r="C91" s="89"/>
      <c r="D91" s="90">
        <f>SUM(D79:D90)</f>
        <v>12000</v>
      </c>
      <c r="E91" s="90">
        <f>SUM(E79:E90)</f>
        <v>780</v>
      </c>
      <c r="F91" s="90">
        <f>SUM(F79:F90)</f>
        <v>0</v>
      </c>
      <c r="G91" s="91"/>
      <c r="H91" s="91"/>
      <c r="I91" s="92"/>
      <c r="J91" s="91"/>
      <c r="K91" s="93"/>
      <c r="L91" s="587"/>
      <c r="M91" s="89"/>
      <c r="N91" s="90">
        <f>SUM(N78:N90)</f>
        <v>24000</v>
      </c>
      <c r="O91" s="90">
        <f>SUM(O78:O90)</f>
        <v>850</v>
      </c>
      <c r="P91" s="90">
        <f>SUM(P78:P90)</f>
        <v>24120</v>
      </c>
      <c r="Q91" s="91"/>
      <c r="R91" s="91"/>
      <c r="S91" s="91"/>
      <c r="T91" s="91"/>
      <c r="U91" s="93"/>
      <c r="V91" s="587"/>
      <c r="W91" s="150"/>
      <c r="X91" s="151">
        <f>SUM(X78:X90)</f>
        <v>35500</v>
      </c>
      <c r="Y91" s="151">
        <f>SUM(Y78:Y90)</f>
        <v>850</v>
      </c>
      <c r="Z91" s="151">
        <f>SUM(Z78:Z90)</f>
        <v>35620</v>
      </c>
      <c r="AA91" s="152"/>
      <c r="AB91" s="152"/>
      <c r="AC91" s="152"/>
      <c r="AD91" s="587"/>
      <c r="AE91" s="150"/>
      <c r="AF91" s="151">
        <f>SUM(AF78:AF90)</f>
        <v>46500</v>
      </c>
      <c r="AG91" s="151">
        <f>SUM(AG78:AG90)</f>
        <v>850</v>
      </c>
      <c r="AH91" s="151">
        <f>SUM(AH78:AH90)</f>
        <v>47120</v>
      </c>
      <c r="AI91" s="152"/>
      <c r="AJ91" s="152"/>
      <c r="AK91" s="152"/>
      <c r="AL91" s="152"/>
      <c r="AM91" s="90"/>
      <c r="AN91" s="93"/>
    </row>
    <row r="92" spans="1:40" x14ac:dyDescent="0.25">
      <c r="A92" s="64"/>
      <c r="B92" s="106"/>
      <c r="C92" s="65"/>
      <c r="D92" s="66"/>
      <c r="E92" s="66"/>
      <c r="F92" s="66"/>
      <c r="G92" s="67"/>
      <c r="H92" s="67"/>
      <c r="I92" s="68"/>
      <c r="J92" s="67"/>
      <c r="K92" s="67"/>
      <c r="L92" s="588"/>
      <c r="M92" s="67"/>
      <c r="N92" s="66"/>
      <c r="O92" s="66"/>
      <c r="P92" s="66"/>
      <c r="Q92" s="67"/>
      <c r="R92" s="67"/>
      <c r="S92" s="67"/>
      <c r="T92" s="67"/>
      <c r="U92" s="67"/>
      <c r="V92" s="588"/>
      <c r="W92" s="154"/>
      <c r="X92" s="155"/>
      <c r="Y92" s="155"/>
      <c r="Z92" s="155"/>
      <c r="AA92" s="154"/>
      <c r="AB92" s="154"/>
      <c r="AC92" s="154"/>
      <c r="AD92" s="588"/>
      <c r="AE92" s="154"/>
      <c r="AF92" s="155"/>
      <c r="AG92" s="155"/>
      <c r="AH92" s="155"/>
      <c r="AI92" s="154"/>
      <c r="AJ92" s="154"/>
      <c r="AK92" s="154"/>
      <c r="AL92" s="154"/>
      <c r="AM92" s="777"/>
      <c r="AN92" s="123"/>
    </row>
    <row r="93" spans="1:40" ht="21" x14ac:dyDescent="0.25">
      <c r="A93" s="69"/>
      <c r="B93" s="107"/>
      <c r="C93" s="70"/>
      <c r="D93" s="71"/>
      <c r="E93" s="72"/>
      <c r="F93" s="73"/>
      <c r="G93" s="72"/>
      <c r="H93" s="73"/>
      <c r="I93" s="73"/>
      <c r="J93" s="73"/>
      <c r="K93" s="74"/>
      <c r="L93" s="584"/>
      <c r="M93" s="75" t="s">
        <v>42</v>
      </c>
      <c r="N93" s="76">
        <f>D107</f>
        <v>12000</v>
      </c>
      <c r="O93" s="76">
        <f>E107</f>
        <v>170</v>
      </c>
      <c r="P93" s="76">
        <f>F107</f>
        <v>12000</v>
      </c>
      <c r="Q93" s="72"/>
      <c r="R93" s="73"/>
      <c r="S93" s="73"/>
      <c r="T93" s="73"/>
      <c r="U93" s="74"/>
      <c r="V93" s="584"/>
      <c r="W93" s="157" t="s">
        <v>42</v>
      </c>
      <c r="X93" s="158">
        <f>N107</f>
        <v>24000</v>
      </c>
      <c r="Y93" s="158">
        <f>O107</f>
        <v>170</v>
      </c>
      <c r="Z93" s="158">
        <f>P107</f>
        <v>24000</v>
      </c>
      <c r="AA93" s="159"/>
      <c r="AB93" s="160"/>
      <c r="AC93" s="160"/>
      <c r="AD93" s="584"/>
      <c r="AE93" s="157" t="s">
        <v>42</v>
      </c>
      <c r="AF93" s="158">
        <f>X107</f>
        <v>36000</v>
      </c>
      <c r="AG93" s="158">
        <f>Y107</f>
        <v>170</v>
      </c>
      <c r="AH93" s="158">
        <f>Z107</f>
        <v>36070</v>
      </c>
      <c r="AI93" s="159"/>
      <c r="AJ93" s="160"/>
      <c r="AK93" s="160"/>
      <c r="AL93" s="160"/>
      <c r="AM93" s="776" t="s">
        <v>221</v>
      </c>
      <c r="AN93" s="183" t="s">
        <v>36</v>
      </c>
    </row>
    <row r="94" spans="1:40" x14ac:dyDescent="0.25">
      <c r="A94" s="97" t="s">
        <v>193</v>
      </c>
      <c r="B94" s="108">
        <v>119</v>
      </c>
      <c r="C94" s="77" t="s">
        <v>19</v>
      </c>
      <c r="D94" s="78">
        <v>1000</v>
      </c>
      <c r="E94" s="78">
        <f>E95+10</f>
        <v>50</v>
      </c>
      <c r="F94" s="78">
        <v>0</v>
      </c>
      <c r="G94" s="79" t="s">
        <v>38</v>
      </c>
      <c r="H94" s="79" t="s">
        <v>38</v>
      </c>
      <c r="I94" s="80" t="s">
        <v>38</v>
      </c>
      <c r="J94" s="79"/>
      <c r="K94" s="81"/>
      <c r="L94" s="589"/>
      <c r="M94" s="77" t="s">
        <v>19</v>
      </c>
      <c r="N94" s="78">
        <v>1000</v>
      </c>
      <c r="O94" s="78">
        <v>0</v>
      </c>
      <c r="P94" s="78">
        <v>1000</v>
      </c>
      <c r="Q94" s="79" t="s">
        <v>38</v>
      </c>
      <c r="R94" s="79">
        <v>737</v>
      </c>
      <c r="S94" s="80">
        <v>44213</v>
      </c>
      <c r="T94" s="79"/>
      <c r="U94" s="81"/>
      <c r="V94" s="589"/>
      <c r="W94" s="134" t="s">
        <v>19</v>
      </c>
      <c r="X94" s="135">
        <v>1000</v>
      </c>
      <c r="Y94" s="135">
        <v>0</v>
      </c>
      <c r="Z94" s="135">
        <v>1000</v>
      </c>
      <c r="AA94" s="136" t="s">
        <v>38</v>
      </c>
      <c r="AB94" s="136">
        <v>1877</v>
      </c>
      <c r="AC94" s="137">
        <v>44583</v>
      </c>
      <c r="AD94" s="589"/>
      <c r="AE94" s="134" t="s">
        <v>19</v>
      </c>
      <c r="AF94" s="135">
        <v>1000</v>
      </c>
      <c r="AG94" s="135">
        <v>0</v>
      </c>
      <c r="AH94" s="135">
        <v>1000</v>
      </c>
      <c r="AI94" s="136" t="s">
        <v>44</v>
      </c>
      <c r="AJ94" s="136">
        <v>3181</v>
      </c>
      <c r="AK94" s="137">
        <v>44927</v>
      </c>
      <c r="AL94" s="702"/>
      <c r="AM94" s="177">
        <f>AF107+AG107-AH107</f>
        <v>100</v>
      </c>
      <c r="AN94" s="804" t="s">
        <v>1028</v>
      </c>
    </row>
    <row r="95" spans="1:40" ht="21" customHeight="1" x14ac:dyDescent="0.25">
      <c r="A95" s="82"/>
      <c r="B95" s="874" t="s">
        <v>181</v>
      </c>
      <c r="C95" s="77" t="s">
        <v>20</v>
      </c>
      <c r="D95" s="78">
        <v>1000</v>
      </c>
      <c r="E95" s="78">
        <f>E96+10</f>
        <v>40</v>
      </c>
      <c r="F95" s="78">
        <v>0</v>
      </c>
      <c r="G95" s="79" t="s">
        <v>38</v>
      </c>
      <c r="H95" s="79" t="s">
        <v>38</v>
      </c>
      <c r="I95" s="80" t="s">
        <v>38</v>
      </c>
      <c r="J95" s="79"/>
      <c r="K95" s="81"/>
      <c r="L95" s="589"/>
      <c r="M95" s="77" t="s">
        <v>20</v>
      </c>
      <c r="N95" s="78">
        <v>1000</v>
      </c>
      <c r="O95" s="78">
        <v>0</v>
      </c>
      <c r="P95" s="78">
        <v>1000</v>
      </c>
      <c r="Q95" s="79" t="s">
        <v>38</v>
      </c>
      <c r="R95" s="79">
        <v>843</v>
      </c>
      <c r="S95" s="80">
        <v>44247</v>
      </c>
      <c r="T95" s="79"/>
      <c r="U95" s="81"/>
      <c r="V95" s="589"/>
      <c r="W95" s="134" t="s">
        <v>20</v>
      </c>
      <c r="X95" s="135">
        <v>1000</v>
      </c>
      <c r="Y95" s="135">
        <v>0</v>
      </c>
      <c r="Z95" s="135">
        <v>1000</v>
      </c>
      <c r="AA95" s="136" t="s">
        <v>38</v>
      </c>
      <c r="AB95" s="136">
        <v>2068</v>
      </c>
      <c r="AC95" s="137">
        <v>44611</v>
      </c>
      <c r="AD95" s="589"/>
      <c r="AE95" s="134" t="s">
        <v>20</v>
      </c>
      <c r="AF95" s="135">
        <v>1000</v>
      </c>
      <c r="AG95" s="135">
        <v>0</v>
      </c>
      <c r="AH95" s="135">
        <v>1000</v>
      </c>
      <c r="AI95" s="136" t="s">
        <v>44</v>
      </c>
      <c r="AJ95" s="136">
        <v>3366</v>
      </c>
      <c r="AK95" s="137">
        <v>44958</v>
      </c>
      <c r="AL95" s="703"/>
      <c r="AM95" s="180"/>
      <c r="AN95" s="186"/>
    </row>
    <row r="96" spans="1:40" x14ac:dyDescent="0.25">
      <c r="A96" s="82"/>
      <c r="B96" s="874"/>
      <c r="C96" s="77" t="s">
        <v>21</v>
      </c>
      <c r="D96" s="78">
        <v>1000</v>
      </c>
      <c r="E96" s="78">
        <f>E97+10</f>
        <v>30</v>
      </c>
      <c r="F96" s="78">
        <v>0</v>
      </c>
      <c r="G96" s="79" t="s">
        <v>38</v>
      </c>
      <c r="H96" s="79" t="s">
        <v>38</v>
      </c>
      <c r="I96" s="80" t="s">
        <v>38</v>
      </c>
      <c r="J96" s="79"/>
      <c r="K96" s="81"/>
      <c r="L96" s="589"/>
      <c r="M96" s="77" t="s">
        <v>21</v>
      </c>
      <c r="N96" s="78">
        <v>1000</v>
      </c>
      <c r="O96" s="78">
        <v>0</v>
      </c>
      <c r="P96" s="78">
        <v>1000</v>
      </c>
      <c r="Q96" s="79" t="s">
        <v>38</v>
      </c>
      <c r="R96" s="79">
        <v>883</v>
      </c>
      <c r="S96" s="80">
        <v>44266</v>
      </c>
      <c r="T96" s="79"/>
      <c r="U96" s="81"/>
      <c r="V96" s="589"/>
      <c r="W96" s="134" t="s">
        <v>21</v>
      </c>
      <c r="X96" s="135">
        <v>1000</v>
      </c>
      <c r="Y96" s="135">
        <v>0</v>
      </c>
      <c r="Z96" s="135">
        <v>1000</v>
      </c>
      <c r="AA96" s="136" t="s">
        <v>38</v>
      </c>
      <c r="AB96" s="136">
        <v>2171</v>
      </c>
      <c r="AC96" s="137">
        <v>44639</v>
      </c>
      <c r="AD96" s="589"/>
      <c r="AE96" s="134" t="s">
        <v>21</v>
      </c>
      <c r="AF96" s="135">
        <v>1000</v>
      </c>
      <c r="AG96" s="135">
        <v>0</v>
      </c>
      <c r="AH96" s="135">
        <v>1000</v>
      </c>
      <c r="AI96" s="136" t="s">
        <v>44</v>
      </c>
      <c r="AJ96" s="136">
        <v>3541</v>
      </c>
      <c r="AK96" s="137">
        <v>45006</v>
      </c>
      <c r="AL96" s="703"/>
      <c r="AM96" s="180">
        <v>100</v>
      </c>
      <c r="AN96" s="186" t="s">
        <v>846</v>
      </c>
    </row>
    <row r="97" spans="1:40" x14ac:dyDescent="0.25">
      <c r="A97" s="82"/>
      <c r="B97" s="874"/>
      <c r="C97" s="77" t="s">
        <v>22</v>
      </c>
      <c r="D97" s="78">
        <v>1000</v>
      </c>
      <c r="E97" s="78">
        <f>E98+10</f>
        <v>20</v>
      </c>
      <c r="F97" s="78">
        <v>0</v>
      </c>
      <c r="G97" s="79" t="s">
        <v>38</v>
      </c>
      <c r="H97" s="79" t="s">
        <v>38</v>
      </c>
      <c r="I97" s="80" t="s">
        <v>38</v>
      </c>
      <c r="J97" s="79"/>
      <c r="K97" s="81"/>
      <c r="L97" s="585"/>
      <c r="M97" s="77" t="s">
        <v>22</v>
      </c>
      <c r="N97" s="78">
        <v>1000</v>
      </c>
      <c r="O97" s="78">
        <v>0</v>
      </c>
      <c r="P97" s="78">
        <v>1000</v>
      </c>
      <c r="Q97" s="79" t="s">
        <v>38</v>
      </c>
      <c r="R97" s="79">
        <v>948</v>
      </c>
      <c r="S97" s="80">
        <v>44300</v>
      </c>
      <c r="T97" s="79"/>
      <c r="U97" s="81"/>
      <c r="V97" s="585"/>
      <c r="W97" s="134" t="s">
        <v>22</v>
      </c>
      <c r="X97" s="135">
        <v>1000</v>
      </c>
      <c r="Y97" s="135">
        <v>0</v>
      </c>
      <c r="Z97" s="135">
        <v>1000</v>
      </c>
      <c r="AA97" s="136" t="s">
        <v>38</v>
      </c>
      <c r="AB97" s="136">
        <v>2259</v>
      </c>
      <c r="AC97" s="137">
        <v>44671</v>
      </c>
      <c r="AD97" s="585"/>
      <c r="AE97" s="134" t="s">
        <v>22</v>
      </c>
      <c r="AF97" s="135">
        <v>1000</v>
      </c>
      <c r="AG97" s="135">
        <v>0</v>
      </c>
      <c r="AH97" s="135">
        <v>1000</v>
      </c>
      <c r="AI97" s="136" t="s">
        <v>44</v>
      </c>
      <c r="AJ97" s="136">
        <v>3556</v>
      </c>
      <c r="AK97" s="137">
        <v>45016</v>
      </c>
      <c r="AL97" s="703"/>
      <c r="AM97" s="180" t="s">
        <v>250</v>
      </c>
      <c r="AN97" s="186"/>
    </row>
    <row r="98" spans="1:40" x14ac:dyDescent="0.25">
      <c r="A98" s="82"/>
      <c r="B98" s="874"/>
      <c r="C98" s="77" t="s">
        <v>23</v>
      </c>
      <c r="D98" s="78">
        <v>1000</v>
      </c>
      <c r="E98" s="78">
        <f>E99+10</f>
        <v>10</v>
      </c>
      <c r="F98" s="78">
        <v>0</v>
      </c>
      <c r="G98" s="79" t="s">
        <v>38</v>
      </c>
      <c r="H98" s="79" t="s">
        <v>38</v>
      </c>
      <c r="I98" s="80" t="s">
        <v>38</v>
      </c>
      <c r="J98" s="79"/>
      <c r="K98" s="81"/>
      <c r="L98" s="589"/>
      <c r="M98" s="77" t="s">
        <v>23</v>
      </c>
      <c r="N98" s="78">
        <v>1000</v>
      </c>
      <c r="O98" s="78">
        <v>0</v>
      </c>
      <c r="P98" s="78">
        <v>1000</v>
      </c>
      <c r="Q98" s="79" t="s">
        <v>38</v>
      </c>
      <c r="R98" s="79">
        <v>990</v>
      </c>
      <c r="S98" s="80">
        <v>44329</v>
      </c>
      <c r="T98" s="79"/>
      <c r="U98" s="81"/>
      <c r="V98" s="589"/>
      <c r="W98" s="134" t="s">
        <v>23</v>
      </c>
      <c r="X98" s="135">
        <v>1000</v>
      </c>
      <c r="Y98" s="135">
        <v>0</v>
      </c>
      <c r="Z98" s="135">
        <v>1000</v>
      </c>
      <c r="AA98" s="136" t="s">
        <v>38</v>
      </c>
      <c r="AB98" s="136">
        <v>2349</v>
      </c>
      <c r="AC98" s="137">
        <v>44710</v>
      </c>
      <c r="AD98" s="589"/>
      <c r="AE98" s="134" t="s">
        <v>23</v>
      </c>
      <c r="AF98" s="135">
        <v>1000</v>
      </c>
      <c r="AG98" s="135">
        <v>0</v>
      </c>
      <c r="AH98" s="135">
        <v>1000</v>
      </c>
      <c r="AI98" s="136" t="s">
        <v>44</v>
      </c>
      <c r="AJ98" s="136">
        <v>3717</v>
      </c>
      <c r="AK98" s="137">
        <v>45047</v>
      </c>
      <c r="AL98" s="703"/>
      <c r="AM98" s="180"/>
      <c r="AN98" s="186"/>
    </row>
    <row r="99" spans="1:40" x14ac:dyDescent="0.25">
      <c r="A99" s="82"/>
      <c r="B99" s="874"/>
      <c r="C99" s="77" t="s">
        <v>24</v>
      </c>
      <c r="D99" s="78">
        <v>1000</v>
      </c>
      <c r="E99" s="78">
        <v>0</v>
      </c>
      <c r="F99" s="78">
        <v>6000</v>
      </c>
      <c r="G99" s="79" t="s">
        <v>38</v>
      </c>
      <c r="H99" s="79">
        <v>297</v>
      </c>
      <c r="I99" s="80">
        <v>43997</v>
      </c>
      <c r="J99" s="79"/>
      <c r="K99" s="81"/>
      <c r="L99" s="589"/>
      <c r="M99" s="77" t="s">
        <v>24</v>
      </c>
      <c r="N99" s="78">
        <v>1000</v>
      </c>
      <c r="O99" s="78">
        <v>0</v>
      </c>
      <c r="P99" s="78">
        <v>1000</v>
      </c>
      <c r="Q99" s="79" t="s">
        <v>38</v>
      </c>
      <c r="R99" s="79">
        <v>1066</v>
      </c>
      <c r="S99" s="80">
        <v>44362</v>
      </c>
      <c r="T99" s="79"/>
      <c r="U99" s="81"/>
      <c r="V99" s="589"/>
      <c r="W99" s="134" t="s">
        <v>24</v>
      </c>
      <c r="X99" s="135">
        <v>1000</v>
      </c>
      <c r="Y99" s="135">
        <v>0</v>
      </c>
      <c r="Z99" s="135">
        <v>1000</v>
      </c>
      <c r="AA99" s="136" t="s">
        <v>44</v>
      </c>
      <c r="AB99" s="136">
        <v>2422</v>
      </c>
      <c r="AC99" s="137">
        <v>44725</v>
      </c>
      <c r="AD99" s="589"/>
      <c r="AE99" s="134" t="s">
        <v>24</v>
      </c>
      <c r="AF99" s="135">
        <v>1000</v>
      </c>
      <c r="AG99" s="135">
        <v>0</v>
      </c>
      <c r="AH99" s="135">
        <v>1000</v>
      </c>
      <c r="AI99" s="136" t="s">
        <v>44</v>
      </c>
      <c r="AJ99" s="136">
        <v>3808</v>
      </c>
      <c r="AK99" s="137">
        <v>45078</v>
      </c>
      <c r="AL99" s="703"/>
      <c r="AM99" s="180"/>
      <c r="AN99" s="186"/>
    </row>
    <row r="100" spans="1:40" x14ac:dyDescent="0.25">
      <c r="A100" s="82"/>
      <c r="B100" s="874"/>
      <c r="C100" s="77" t="s">
        <v>25</v>
      </c>
      <c r="D100" s="78">
        <v>1000</v>
      </c>
      <c r="E100" s="78">
        <v>0</v>
      </c>
      <c r="F100" s="78">
        <v>1000</v>
      </c>
      <c r="G100" s="79" t="s">
        <v>38</v>
      </c>
      <c r="H100" s="79">
        <v>334</v>
      </c>
      <c r="I100" s="80">
        <v>44017</v>
      </c>
      <c r="J100" s="79"/>
      <c r="K100" s="81"/>
      <c r="L100" s="589"/>
      <c r="M100" s="77" t="s">
        <v>25</v>
      </c>
      <c r="N100" s="78">
        <v>1000</v>
      </c>
      <c r="O100" s="78">
        <v>0</v>
      </c>
      <c r="P100" s="78">
        <v>1000</v>
      </c>
      <c r="Q100" s="79" t="s">
        <v>38</v>
      </c>
      <c r="R100" s="79">
        <v>1111</v>
      </c>
      <c r="S100" s="80">
        <v>44381</v>
      </c>
      <c r="T100" s="79"/>
      <c r="U100" s="81"/>
      <c r="V100" s="589"/>
      <c r="W100" s="134" t="s">
        <v>25</v>
      </c>
      <c r="X100" s="135">
        <v>1000</v>
      </c>
      <c r="Y100" s="135">
        <v>0</v>
      </c>
      <c r="Z100" s="135">
        <v>1000</v>
      </c>
      <c r="AA100" s="136" t="s">
        <v>44</v>
      </c>
      <c r="AB100" s="136">
        <v>2483</v>
      </c>
      <c r="AC100" s="137">
        <v>44745</v>
      </c>
      <c r="AD100" s="589"/>
      <c r="AE100" s="134" t="s">
        <v>25</v>
      </c>
      <c r="AF100" s="135">
        <v>1000</v>
      </c>
      <c r="AG100" s="135">
        <v>0</v>
      </c>
      <c r="AH100" s="135">
        <v>1000</v>
      </c>
      <c r="AI100" s="136" t="s">
        <v>44</v>
      </c>
      <c r="AJ100" s="136">
        <v>3901</v>
      </c>
      <c r="AK100" s="137">
        <v>45108</v>
      </c>
      <c r="AL100" s="703"/>
      <c r="AM100" s="180"/>
      <c r="AN100" s="186"/>
    </row>
    <row r="101" spans="1:40" x14ac:dyDescent="0.25">
      <c r="A101" s="82"/>
      <c r="B101" s="874"/>
      <c r="C101" s="77" t="s">
        <v>26</v>
      </c>
      <c r="D101" s="78">
        <v>1000</v>
      </c>
      <c r="E101" s="78">
        <v>0</v>
      </c>
      <c r="F101" s="78">
        <v>1000</v>
      </c>
      <c r="G101" s="79" t="s">
        <v>38</v>
      </c>
      <c r="H101" s="79">
        <v>402</v>
      </c>
      <c r="I101" s="80">
        <v>44052</v>
      </c>
      <c r="J101" s="79"/>
      <c r="K101" s="81"/>
      <c r="L101" s="585"/>
      <c r="M101" s="77" t="s">
        <v>26</v>
      </c>
      <c r="N101" s="78">
        <v>1000</v>
      </c>
      <c r="O101" s="78">
        <v>0</v>
      </c>
      <c r="P101" s="78">
        <v>1000</v>
      </c>
      <c r="Q101" s="79" t="s">
        <v>38</v>
      </c>
      <c r="R101" s="79">
        <v>1223</v>
      </c>
      <c r="S101" s="80">
        <v>44424</v>
      </c>
      <c r="T101" s="79"/>
      <c r="U101" s="81"/>
      <c r="V101" s="585"/>
      <c r="W101" s="134" t="s">
        <v>26</v>
      </c>
      <c r="X101" s="135">
        <v>1000</v>
      </c>
      <c r="Y101" s="135">
        <v>0</v>
      </c>
      <c r="Z101" s="135">
        <v>1000</v>
      </c>
      <c r="AA101" s="136" t="s">
        <v>44</v>
      </c>
      <c r="AB101" s="136">
        <v>2637</v>
      </c>
      <c r="AC101" s="137">
        <v>44787</v>
      </c>
      <c r="AD101" s="585"/>
      <c r="AE101" s="134" t="s">
        <v>26</v>
      </c>
      <c r="AF101" s="135">
        <v>1000</v>
      </c>
      <c r="AG101" s="135">
        <v>0</v>
      </c>
      <c r="AH101" s="135">
        <v>1000</v>
      </c>
      <c r="AI101" s="136" t="s">
        <v>50</v>
      </c>
      <c r="AJ101" s="136">
        <v>4032</v>
      </c>
      <c r="AK101" s="137">
        <v>45139</v>
      </c>
      <c r="AL101" s="703"/>
      <c r="AM101" s="180"/>
      <c r="AN101" s="186"/>
    </row>
    <row r="102" spans="1:40" x14ac:dyDescent="0.25">
      <c r="A102" s="82"/>
      <c r="B102" s="874"/>
      <c r="C102" s="77" t="s">
        <v>27</v>
      </c>
      <c r="D102" s="78">
        <v>1000</v>
      </c>
      <c r="E102" s="78">
        <v>10</v>
      </c>
      <c r="F102" s="78">
        <v>0</v>
      </c>
      <c r="G102" s="79" t="s">
        <v>38</v>
      </c>
      <c r="H102" s="79" t="s">
        <v>38</v>
      </c>
      <c r="I102" s="80" t="s">
        <v>38</v>
      </c>
      <c r="J102" s="79"/>
      <c r="K102" s="81"/>
      <c r="L102" s="589"/>
      <c r="M102" s="77" t="s">
        <v>27</v>
      </c>
      <c r="N102" s="78">
        <v>1000</v>
      </c>
      <c r="O102" s="78">
        <v>0</v>
      </c>
      <c r="P102" s="78">
        <v>1000</v>
      </c>
      <c r="Q102" s="79" t="s">
        <v>38</v>
      </c>
      <c r="R102" s="79">
        <v>1318</v>
      </c>
      <c r="S102" s="80">
        <v>44462</v>
      </c>
      <c r="T102" s="79"/>
      <c r="U102" s="81"/>
      <c r="V102" s="589"/>
      <c r="W102" s="134" t="s">
        <v>27</v>
      </c>
      <c r="X102" s="135">
        <v>1000</v>
      </c>
      <c r="Y102" s="135">
        <v>0</v>
      </c>
      <c r="Z102" s="135">
        <v>1000</v>
      </c>
      <c r="AA102" s="136" t="s">
        <v>47</v>
      </c>
      <c r="AB102" s="136">
        <v>2835</v>
      </c>
      <c r="AC102" s="137">
        <v>44814</v>
      </c>
      <c r="AD102" s="589"/>
      <c r="AE102" s="134" t="s">
        <v>27</v>
      </c>
      <c r="AF102" s="135"/>
      <c r="AG102" s="135">
        <v>0</v>
      </c>
      <c r="AH102" s="135"/>
      <c r="AI102" s="136"/>
      <c r="AJ102" s="136"/>
      <c r="AK102" s="137"/>
      <c r="AL102" s="703"/>
      <c r="AM102" s="180"/>
      <c r="AN102" s="186"/>
    </row>
    <row r="103" spans="1:40" x14ac:dyDescent="0.25">
      <c r="A103" s="82"/>
      <c r="B103" s="874"/>
      <c r="C103" s="77" t="s">
        <v>28</v>
      </c>
      <c r="D103" s="78">
        <v>1000</v>
      </c>
      <c r="E103" s="78">
        <v>0</v>
      </c>
      <c r="F103" s="78">
        <v>2000</v>
      </c>
      <c r="G103" s="79" t="s">
        <v>38</v>
      </c>
      <c r="H103" s="79">
        <v>541</v>
      </c>
      <c r="I103" s="80">
        <v>44116</v>
      </c>
      <c r="J103" s="79"/>
      <c r="K103" s="81"/>
      <c r="L103" s="585"/>
      <c r="M103" s="77" t="s">
        <v>28</v>
      </c>
      <c r="N103" s="78">
        <v>1000</v>
      </c>
      <c r="O103" s="78">
        <v>0</v>
      </c>
      <c r="P103" s="78">
        <v>1000</v>
      </c>
      <c r="Q103" s="79" t="s">
        <v>38</v>
      </c>
      <c r="R103" s="79">
        <v>1381</v>
      </c>
      <c r="S103" s="80">
        <v>44490</v>
      </c>
      <c r="T103" s="79"/>
      <c r="U103" s="81"/>
      <c r="V103" s="585"/>
      <c r="W103" s="134" t="s">
        <v>28</v>
      </c>
      <c r="X103" s="135">
        <v>1000</v>
      </c>
      <c r="Y103" s="135">
        <v>0</v>
      </c>
      <c r="Z103" s="135">
        <v>1000</v>
      </c>
      <c r="AA103" s="136" t="s">
        <v>47</v>
      </c>
      <c r="AB103" s="136">
        <v>2892</v>
      </c>
      <c r="AC103" s="137">
        <v>44836</v>
      </c>
      <c r="AD103" s="585"/>
      <c r="AE103" s="134" t="s">
        <v>28</v>
      </c>
      <c r="AF103" s="135"/>
      <c r="AG103" s="135">
        <v>0</v>
      </c>
      <c r="AH103" s="135"/>
      <c r="AI103" s="136"/>
      <c r="AJ103" s="136"/>
      <c r="AK103" s="137"/>
      <c r="AL103" s="703"/>
      <c r="AM103" s="180"/>
      <c r="AN103" s="186"/>
    </row>
    <row r="104" spans="1:40" x14ac:dyDescent="0.25">
      <c r="A104" s="82"/>
      <c r="B104" s="874"/>
      <c r="C104" s="77" t="s">
        <v>29</v>
      </c>
      <c r="D104" s="78">
        <v>1000</v>
      </c>
      <c r="E104" s="78">
        <v>10</v>
      </c>
      <c r="F104" s="78">
        <v>0</v>
      </c>
      <c r="G104" s="79" t="s">
        <v>38</v>
      </c>
      <c r="H104" s="79" t="s">
        <v>38</v>
      </c>
      <c r="I104" s="80" t="s">
        <v>38</v>
      </c>
      <c r="J104" s="79"/>
      <c r="K104" s="81"/>
      <c r="L104" s="585"/>
      <c r="M104" s="77" t="s">
        <v>29</v>
      </c>
      <c r="N104" s="78">
        <v>1000</v>
      </c>
      <c r="O104" s="78">
        <v>0</v>
      </c>
      <c r="P104" s="78">
        <v>1000</v>
      </c>
      <c r="Q104" s="79" t="s">
        <v>38</v>
      </c>
      <c r="R104" s="79">
        <v>1547</v>
      </c>
      <c r="S104" s="80">
        <v>44515</v>
      </c>
      <c r="T104" s="79"/>
      <c r="U104" s="81"/>
      <c r="V104" s="585"/>
      <c r="W104" s="134" t="s">
        <v>29</v>
      </c>
      <c r="X104" s="135">
        <v>1000</v>
      </c>
      <c r="Y104" s="135">
        <v>0</v>
      </c>
      <c r="Z104" s="135">
        <v>1000</v>
      </c>
      <c r="AA104" s="136" t="s">
        <v>44</v>
      </c>
      <c r="AB104" s="136">
        <v>2984</v>
      </c>
      <c r="AC104" s="137">
        <v>44866</v>
      </c>
      <c r="AD104" s="585"/>
      <c r="AE104" s="134" t="s">
        <v>29</v>
      </c>
      <c r="AF104" s="135"/>
      <c r="AG104" s="135">
        <v>0</v>
      </c>
      <c r="AH104" s="135"/>
      <c r="AI104" s="136"/>
      <c r="AJ104" s="136"/>
      <c r="AK104" s="137"/>
      <c r="AL104" s="703"/>
      <c r="AM104" s="180"/>
      <c r="AN104" s="186"/>
    </row>
    <row r="105" spans="1:40" x14ac:dyDescent="0.25">
      <c r="A105" s="82"/>
      <c r="B105" s="874"/>
      <c r="C105" s="83"/>
      <c r="D105" s="84"/>
      <c r="E105" s="78"/>
      <c r="F105" s="78"/>
      <c r="G105" s="79"/>
      <c r="H105" s="79"/>
      <c r="I105" s="80"/>
      <c r="J105" s="85"/>
      <c r="K105" s="86"/>
      <c r="L105" s="586"/>
      <c r="M105" s="83"/>
      <c r="N105" s="84"/>
      <c r="O105" s="78"/>
      <c r="P105" s="78"/>
      <c r="Q105" s="79"/>
      <c r="R105" s="79"/>
      <c r="S105" s="80"/>
      <c r="T105" s="79"/>
      <c r="U105" s="81"/>
      <c r="V105" s="586"/>
      <c r="W105" s="148"/>
      <c r="X105" s="149"/>
      <c r="Y105" s="135"/>
      <c r="Z105" s="135">
        <v>70</v>
      </c>
      <c r="AA105" s="136" t="s">
        <v>44</v>
      </c>
      <c r="AB105" s="136">
        <v>3039</v>
      </c>
      <c r="AC105" s="137">
        <v>44876</v>
      </c>
      <c r="AD105" s="586"/>
      <c r="AE105" s="148"/>
      <c r="AF105" s="149"/>
      <c r="AG105" s="135"/>
      <c r="AH105" s="135"/>
      <c r="AI105" s="136"/>
      <c r="AJ105" s="136"/>
      <c r="AK105" s="137"/>
      <c r="AL105" s="703"/>
      <c r="AM105" s="180"/>
      <c r="AN105" s="186"/>
    </row>
    <row r="106" spans="1:40" x14ac:dyDescent="0.25">
      <c r="A106" s="82"/>
      <c r="B106" s="874"/>
      <c r="C106" s="83" t="s">
        <v>30</v>
      </c>
      <c r="D106" s="84">
        <v>1000</v>
      </c>
      <c r="E106" s="78">
        <v>0</v>
      </c>
      <c r="F106" s="78">
        <v>2000</v>
      </c>
      <c r="G106" s="79" t="s">
        <v>38</v>
      </c>
      <c r="H106" s="79">
        <v>640</v>
      </c>
      <c r="I106" s="80">
        <v>44171</v>
      </c>
      <c r="J106" s="85"/>
      <c r="K106" s="86"/>
      <c r="L106" s="587"/>
      <c r="M106" s="83" t="s">
        <v>30</v>
      </c>
      <c r="N106" s="84">
        <v>1000</v>
      </c>
      <c r="O106" s="78">
        <v>0</v>
      </c>
      <c r="P106" s="78">
        <v>1000</v>
      </c>
      <c r="Q106" s="79" t="s">
        <v>38</v>
      </c>
      <c r="R106" s="79">
        <v>1578</v>
      </c>
      <c r="S106" s="80">
        <v>44531</v>
      </c>
      <c r="T106" s="79"/>
      <c r="U106" s="81"/>
      <c r="V106" s="587"/>
      <c r="W106" s="148" t="s">
        <v>30</v>
      </c>
      <c r="X106" s="149">
        <v>1000</v>
      </c>
      <c r="Y106" s="135">
        <v>0</v>
      </c>
      <c r="Z106" s="135">
        <v>1000</v>
      </c>
      <c r="AA106" s="136" t="s">
        <v>44</v>
      </c>
      <c r="AB106" s="136">
        <v>3081</v>
      </c>
      <c r="AC106" s="137">
        <v>44896</v>
      </c>
      <c r="AD106" s="587"/>
      <c r="AE106" s="148" t="s">
        <v>30</v>
      </c>
      <c r="AF106" s="149"/>
      <c r="AG106" s="135">
        <v>0</v>
      </c>
      <c r="AH106" s="135"/>
      <c r="AI106" s="136"/>
      <c r="AJ106" s="136"/>
      <c r="AK106" s="137"/>
      <c r="AL106" s="703"/>
      <c r="AM106" s="181"/>
      <c r="AN106" s="187"/>
    </row>
    <row r="107" spans="1:40" ht="21" x14ac:dyDescent="0.25">
      <c r="A107" s="88"/>
      <c r="B107" s="875"/>
      <c r="C107" s="89"/>
      <c r="D107" s="90">
        <f>SUM(D94:D106)</f>
        <v>12000</v>
      </c>
      <c r="E107" s="90">
        <f>SUM(E94:E106)</f>
        <v>170</v>
      </c>
      <c r="F107" s="90">
        <f>SUM(F94:F106)</f>
        <v>12000</v>
      </c>
      <c r="G107" s="91"/>
      <c r="H107" s="91"/>
      <c r="I107" s="92"/>
      <c r="J107" s="91"/>
      <c r="K107" s="93"/>
      <c r="L107" s="588"/>
      <c r="M107" s="89"/>
      <c r="N107" s="90">
        <f>SUM(N93:N106)</f>
        <v>24000</v>
      </c>
      <c r="O107" s="90">
        <f>SUM(O93:O106)</f>
        <v>170</v>
      </c>
      <c r="P107" s="90">
        <f>SUM(P93:P106)</f>
        <v>24000</v>
      </c>
      <c r="Q107" s="91"/>
      <c r="R107" s="91"/>
      <c r="S107" s="91"/>
      <c r="T107" s="91"/>
      <c r="U107" s="93"/>
      <c r="V107" s="588"/>
      <c r="W107" s="150"/>
      <c r="X107" s="151">
        <f>SUM(X93:X106)</f>
        <v>36000</v>
      </c>
      <c r="Y107" s="151">
        <f>SUM(Y93:Y106)</f>
        <v>170</v>
      </c>
      <c r="Z107" s="151">
        <f>SUM(Z93:Z106)</f>
        <v>36070</v>
      </c>
      <c r="AA107" s="152"/>
      <c r="AB107" s="152"/>
      <c r="AC107" s="152"/>
      <c r="AD107" s="588"/>
      <c r="AE107" s="150"/>
      <c r="AF107" s="151">
        <f>SUM(AF93:AF106)</f>
        <v>44000</v>
      </c>
      <c r="AG107" s="151">
        <f>SUM(AG93:AG106)</f>
        <v>170</v>
      </c>
      <c r="AH107" s="151">
        <f>SUM(AH93:AH106)</f>
        <v>44070</v>
      </c>
      <c r="AI107" s="152"/>
      <c r="AJ107" s="152"/>
      <c r="AK107" s="152"/>
      <c r="AL107" s="152"/>
      <c r="AM107" s="90"/>
      <c r="AN107" s="93"/>
    </row>
    <row r="108" spans="1:40" x14ac:dyDescent="0.25">
      <c r="A108" s="64"/>
      <c r="B108" s="106"/>
      <c r="C108" s="65"/>
      <c r="D108" s="66"/>
      <c r="E108" s="66"/>
      <c r="F108" s="66"/>
      <c r="G108" s="67"/>
      <c r="H108" s="67"/>
      <c r="I108" s="68"/>
      <c r="J108" s="67"/>
      <c r="K108" s="67"/>
      <c r="L108" s="584"/>
      <c r="M108" s="67"/>
      <c r="N108" s="66"/>
      <c r="O108" s="66"/>
      <c r="P108" s="66"/>
      <c r="Q108" s="67"/>
      <c r="R108" s="67"/>
      <c r="S108" s="67"/>
      <c r="T108" s="67"/>
      <c r="U108" s="67"/>
      <c r="V108" s="584"/>
      <c r="W108" s="154"/>
      <c r="X108" s="155"/>
      <c r="Y108" s="155"/>
      <c r="Z108" s="155"/>
      <c r="AA108" s="154"/>
      <c r="AB108" s="154"/>
      <c r="AC108" s="154"/>
      <c r="AD108" s="584"/>
      <c r="AE108" s="154"/>
      <c r="AF108" s="155"/>
      <c r="AG108" s="155"/>
      <c r="AH108" s="155"/>
      <c r="AI108" s="154"/>
      <c r="AJ108" s="154"/>
      <c r="AK108" s="154"/>
      <c r="AL108" s="154"/>
      <c r="AM108" s="777"/>
      <c r="AN108" s="123"/>
    </row>
    <row r="109" spans="1:40" ht="21" x14ac:dyDescent="0.25">
      <c r="A109" s="69"/>
      <c r="B109" s="107"/>
      <c r="C109" s="70"/>
      <c r="D109" s="71"/>
      <c r="E109" s="72"/>
      <c r="F109" s="73"/>
      <c r="G109" s="72"/>
      <c r="H109" s="73"/>
      <c r="I109" s="73"/>
      <c r="J109" s="73"/>
      <c r="K109" s="74"/>
      <c r="L109" s="585"/>
      <c r="M109" s="75" t="s">
        <v>42</v>
      </c>
      <c r="N109" s="76">
        <f>D122</f>
        <v>12000</v>
      </c>
      <c r="O109" s="76">
        <f>E122</f>
        <v>390</v>
      </c>
      <c r="P109" s="76">
        <f>F122</f>
        <v>12000</v>
      </c>
      <c r="Q109" s="72"/>
      <c r="R109" s="73"/>
      <c r="S109" s="73"/>
      <c r="T109" s="73"/>
      <c r="U109" s="74"/>
      <c r="V109" s="585"/>
      <c r="W109" s="157" t="s">
        <v>42</v>
      </c>
      <c r="X109" s="158">
        <f>N122</f>
        <v>24000</v>
      </c>
      <c r="Y109" s="158">
        <f>O122</f>
        <v>940</v>
      </c>
      <c r="Z109" s="158">
        <f>P122</f>
        <v>24000</v>
      </c>
      <c r="AA109" s="159"/>
      <c r="AB109" s="160"/>
      <c r="AC109" s="160"/>
      <c r="AD109" s="585"/>
      <c r="AE109" s="157" t="s">
        <v>42</v>
      </c>
      <c r="AF109" s="158">
        <f>X122</f>
        <v>35500</v>
      </c>
      <c r="AG109" s="158">
        <f>Y122</f>
        <v>940</v>
      </c>
      <c r="AH109" s="158">
        <f>Z122</f>
        <v>36440</v>
      </c>
      <c r="AI109" s="159"/>
      <c r="AJ109" s="160"/>
      <c r="AK109" s="160"/>
      <c r="AL109" s="160"/>
      <c r="AM109" s="776" t="s">
        <v>221</v>
      </c>
      <c r="AN109" s="183" t="s">
        <v>36</v>
      </c>
    </row>
    <row r="110" spans="1:40" x14ac:dyDescent="0.25">
      <c r="A110" s="97" t="s">
        <v>193</v>
      </c>
      <c r="B110" s="108">
        <v>120</v>
      </c>
      <c r="C110" s="77" t="s">
        <v>19</v>
      </c>
      <c r="D110" s="78">
        <v>1000</v>
      </c>
      <c r="E110" s="78">
        <f>E111+10</f>
        <v>20</v>
      </c>
      <c r="F110" s="78">
        <v>0</v>
      </c>
      <c r="G110" s="79" t="s">
        <v>38</v>
      </c>
      <c r="H110" s="79" t="s">
        <v>38</v>
      </c>
      <c r="I110" s="80" t="s">
        <v>38</v>
      </c>
      <c r="J110" s="79"/>
      <c r="K110" s="81"/>
      <c r="L110" s="585"/>
      <c r="M110" s="77" t="s">
        <v>19</v>
      </c>
      <c r="N110" s="78">
        <v>1000</v>
      </c>
      <c r="O110" s="78">
        <f t="shared" ref="O110:O118" si="4">O111+10</f>
        <v>100</v>
      </c>
      <c r="P110" s="78">
        <v>0</v>
      </c>
      <c r="Q110" s="79" t="s">
        <v>38</v>
      </c>
      <c r="R110" s="79" t="s">
        <v>38</v>
      </c>
      <c r="S110" s="80" t="s">
        <v>38</v>
      </c>
      <c r="T110" s="79"/>
      <c r="U110" s="81"/>
      <c r="V110" s="585"/>
      <c r="W110" s="134" t="s">
        <v>19</v>
      </c>
      <c r="X110" s="135">
        <v>1000</v>
      </c>
      <c r="Y110" s="135">
        <v>0</v>
      </c>
      <c r="Z110" s="135">
        <v>11500</v>
      </c>
      <c r="AA110" s="136" t="s">
        <v>50</v>
      </c>
      <c r="AB110" s="136">
        <v>1667</v>
      </c>
      <c r="AC110" s="137">
        <v>44564</v>
      </c>
      <c r="AD110" s="585"/>
      <c r="AE110" s="134" t="s">
        <v>19</v>
      </c>
      <c r="AF110" s="135">
        <v>1000</v>
      </c>
      <c r="AG110" s="135">
        <v>0</v>
      </c>
      <c r="AH110" s="135">
        <v>3000</v>
      </c>
      <c r="AI110" s="136" t="s">
        <v>50</v>
      </c>
      <c r="AJ110" s="136">
        <v>3330</v>
      </c>
      <c r="AK110" s="137">
        <v>44949</v>
      </c>
      <c r="AL110" s="702"/>
      <c r="AM110" s="177">
        <f>AF122+AG122-AH122</f>
        <v>-3000</v>
      </c>
      <c r="AN110" s="185" t="s">
        <v>969</v>
      </c>
    </row>
    <row r="111" spans="1:40" ht="21" customHeight="1" x14ac:dyDescent="0.25">
      <c r="A111" s="82"/>
      <c r="B111" s="879" t="s">
        <v>186</v>
      </c>
      <c r="C111" s="77" t="s">
        <v>20</v>
      </c>
      <c r="D111" s="78">
        <v>1000</v>
      </c>
      <c r="E111" s="78">
        <f>E112+10</f>
        <v>10</v>
      </c>
      <c r="F111" s="78">
        <v>0</v>
      </c>
      <c r="G111" s="79" t="s">
        <v>38</v>
      </c>
      <c r="H111" s="79" t="s">
        <v>38</v>
      </c>
      <c r="I111" s="80" t="s">
        <v>38</v>
      </c>
      <c r="J111" s="79"/>
      <c r="K111" s="81"/>
      <c r="L111" s="585"/>
      <c r="M111" s="77" t="s">
        <v>20</v>
      </c>
      <c r="N111" s="78">
        <v>1000</v>
      </c>
      <c r="O111" s="78">
        <f t="shared" si="4"/>
        <v>90</v>
      </c>
      <c r="P111" s="78">
        <v>0</v>
      </c>
      <c r="Q111" s="79" t="s">
        <v>38</v>
      </c>
      <c r="R111" s="79" t="s">
        <v>38</v>
      </c>
      <c r="S111" s="80" t="s">
        <v>38</v>
      </c>
      <c r="T111" s="79"/>
      <c r="U111" s="81"/>
      <c r="V111" s="585"/>
      <c r="W111" s="134" t="s">
        <v>20</v>
      </c>
      <c r="X111" s="135">
        <v>1000</v>
      </c>
      <c r="Y111" s="135">
        <v>0</v>
      </c>
      <c r="Z111" s="135">
        <v>580</v>
      </c>
      <c r="AA111" s="136" t="s">
        <v>50</v>
      </c>
      <c r="AB111" s="136">
        <v>1876</v>
      </c>
      <c r="AC111" s="137">
        <v>44582</v>
      </c>
      <c r="AD111" s="585"/>
      <c r="AE111" s="134" t="s">
        <v>20</v>
      </c>
      <c r="AF111" s="135">
        <v>1000</v>
      </c>
      <c r="AG111" s="135">
        <v>0</v>
      </c>
      <c r="AH111" s="135">
        <v>0</v>
      </c>
      <c r="AI111" s="136"/>
      <c r="AJ111" s="136"/>
      <c r="AK111" s="137"/>
      <c r="AL111" s="703"/>
      <c r="AM111" s="180"/>
      <c r="AN111" s="186"/>
    </row>
    <row r="112" spans="1:40" x14ac:dyDescent="0.25">
      <c r="A112" s="82"/>
      <c r="B112" s="879"/>
      <c r="C112" s="77" t="s">
        <v>21</v>
      </c>
      <c r="D112" s="78">
        <v>1000</v>
      </c>
      <c r="E112" s="78">
        <v>0</v>
      </c>
      <c r="F112" s="78">
        <v>3000</v>
      </c>
      <c r="G112" s="79" t="s">
        <v>38</v>
      </c>
      <c r="H112" s="79">
        <v>119</v>
      </c>
      <c r="I112" s="80">
        <v>43893</v>
      </c>
      <c r="J112" s="79"/>
      <c r="K112" s="81"/>
      <c r="L112" s="585"/>
      <c r="M112" s="77" t="s">
        <v>21</v>
      </c>
      <c r="N112" s="78">
        <v>1000</v>
      </c>
      <c r="O112" s="78">
        <f t="shared" si="4"/>
        <v>80</v>
      </c>
      <c r="P112" s="78">
        <v>0</v>
      </c>
      <c r="Q112" s="79" t="s">
        <v>38</v>
      </c>
      <c r="R112" s="79" t="s">
        <v>38</v>
      </c>
      <c r="S112" s="80" t="s">
        <v>38</v>
      </c>
      <c r="T112" s="79"/>
      <c r="U112" s="81"/>
      <c r="V112" s="585"/>
      <c r="W112" s="134" t="s">
        <v>21</v>
      </c>
      <c r="X112" s="135">
        <v>1000</v>
      </c>
      <c r="Y112" s="135">
        <v>0</v>
      </c>
      <c r="Z112" s="135">
        <v>0</v>
      </c>
      <c r="AA112" s="136" t="s">
        <v>38</v>
      </c>
      <c r="AB112" s="136" t="s">
        <v>38</v>
      </c>
      <c r="AC112" s="137" t="s">
        <v>38</v>
      </c>
      <c r="AD112" s="585"/>
      <c r="AE112" s="134" t="s">
        <v>21</v>
      </c>
      <c r="AF112" s="135">
        <v>1000</v>
      </c>
      <c r="AG112" s="135">
        <v>0</v>
      </c>
      <c r="AH112" s="135">
        <v>0</v>
      </c>
      <c r="AI112" s="136"/>
      <c r="AJ112" s="136"/>
      <c r="AK112" s="137"/>
      <c r="AL112" s="703"/>
      <c r="AM112" s="180"/>
      <c r="AN112" s="186"/>
    </row>
    <row r="113" spans="1:40" x14ac:dyDescent="0.25">
      <c r="A113" s="82"/>
      <c r="B113" s="879"/>
      <c r="C113" s="77" t="s">
        <v>22</v>
      </c>
      <c r="D113" s="78">
        <v>1000</v>
      </c>
      <c r="E113" s="78">
        <f>E114+10</f>
        <v>50</v>
      </c>
      <c r="F113" s="78">
        <v>0</v>
      </c>
      <c r="G113" s="79" t="s">
        <v>38</v>
      </c>
      <c r="H113" s="79" t="s">
        <v>38</v>
      </c>
      <c r="I113" s="80" t="s">
        <v>38</v>
      </c>
      <c r="J113" s="79"/>
      <c r="K113" s="81"/>
      <c r="L113" s="585"/>
      <c r="M113" s="77" t="s">
        <v>22</v>
      </c>
      <c r="N113" s="78">
        <v>1000</v>
      </c>
      <c r="O113" s="78">
        <f t="shared" si="4"/>
        <v>70</v>
      </c>
      <c r="P113" s="78">
        <v>0</v>
      </c>
      <c r="Q113" s="79" t="s">
        <v>38</v>
      </c>
      <c r="R113" s="79" t="s">
        <v>38</v>
      </c>
      <c r="S113" s="80" t="s">
        <v>38</v>
      </c>
      <c r="T113" s="79"/>
      <c r="U113" s="81"/>
      <c r="V113" s="585"/>
      <c r="W113" s="134" t="s">
        <v>22</v>
      </c>
      <c r="X113" s="135">
        <v>1000</v>
      </c>
      <c r="Y113" s="135">
        <v>0</v>
      </c>
      <c r="Z113" s="135">
        <v>0</v>
      </c>
      <c r="AA113" s="136" t="s">
        <v>38</v>
      </c>
      <c r="AB113" s="136" t="s">
        <v>38</v>
      </c>
      <c r="AC113" s="137" t="s">
        <v>38</v>
      </c>
      <c r="AD113" s="585"/>
      <c r="AE113" s="134" t="s">
        <v>22</v>
      </c>
      <c r="AF113" s="135">
        <v>1000</v>
      </c>
      <c r="AG113" s="135">
        <v>0</v>
      </c>
      <c r="AH113" s="135">
        <v>12000</v>
      </c>
      <c r="AI113" s="136" t="s">
        <v>50</v>
      </c>
      <c r="AJ113" s="136">
        <v>3694</v>
      </c>
      <c r="AK113" s="137">
        <v>45043</v>
      </c>
      <c r="AL113" s="703"/>
      <c r="AM113" s="180"/>
      <c r="AN113" s="186"/>
    </row>
    <row r="114" spans="1:40" x14ac:dyDescent="0.25">
      <c r="A114" s="82"/>
      <c r="B114" s="879"/>
      <c r="C114" s="77" t="s">
        <v>23</v>
      </c>
      <c r="D114" s="78">
        <v>1000</v>
      </c>
      <c r="E114" s="78">
        <f>E115+10</f>
        <v>40</v>
      </c>
      <c r="F114" s="78">
        <v>0</v>
      </c>
      <c r="G114" s="79" t="s">
        <v>38</v>
      </c>
      <c r="H114" s="79" t="s">
        <v>38</v>
      </c>
      <c r="I114" s="80" t="s">
        <v>38</v>
      </c>
      <c r="J114" s="79"/>
      <c r="K114" s="81"/>
      <c r="L114" s="585"/>
      <c r="M114" s="77" t="s">
        <v>23</v>
      </c>
      <c r="N114" s="78">
        <v>1000</v>
      </c>
      <c r="O114" s="78">
        <f t="shared" si="4"/>
        <v>60</v>
      </c>
      <c r="P114" s="78">
        <v>0</v>
      </c>
      <c r="Q114" s="79" t="s">
        <v>38</v>
      </c>
      <c r="R114" s="79" t="s">
        <v>38</v>
      </c>
      <c r="S114" s="80" t="s">
        <v>38</v>
      </c>
      <c r="T114" s="79"/>
      <c r="U114" s="81"/>
      <c r="V114" s="585"/>
      <c r="W114" s="134" t="s">
        <v>23</v>
      </c>
      <c r="X114" s="135">
        <v>1000</v>
      </c>
      <c r="Y114" s="135">
        <v>0</v>
      </c>
      <c r="Z114" s="135">
        <v>0</v>
      </c>
      <c r="AA114" s="136" t="s">
        <v>38</v>
      </c>
      <c r="AB114" s="136" t="s">
        <v>38</v>
      </c>
      <c r="AC114" s="137" t="s">
        <v>38</v>
      </c>
      <c r="AD114" s="585"/>
      <c r="AE114" s="134" t="s">
        <v>23</v>
      </c>
      <c r="AF114" s="135">
        <v>1000</v>
      </c>
      <c r="AG114" s="135">
        <v>0</v>
      </c>
      <c r="AH114" s="135">
        <v>0</v>
      </c>
      <c r="AI114" s="136"/>
      <c r="AJ114" s="136"/>
      <c r="AK114" s="137"/>
      <c r="AL114" s="703"/>
      <c r="AM114" s="180" t="s">
        <v>989</v>
      </c>
      <c r="AN114" s="186"/>
    </row>
    <row r="115" spans="1:40" x14ac:dyDescent="0.25">
      <c r="A115" s="82"/>
      <c r="B115" s="879"/>
      <c r="C115" s="77" t="s">
        <v>24</v>
      </c>
      <c r="D115" s="78">
        <v>1000</v>
      </c>
      <c r="E115" s="87">
        <v>30</v>
      </c>
      <c r="F115" s="78">
        <v>0</v>
      </c>
      <c r="G115" s="79" t="s">
        <v>38</v>
      </c>
      <c r="H115" s="79" t="s">
        <v>38</v>
      </c>
      <c r="I115" s="80" t="s">
        <v>38</v>
      </c>
      <c r="J115" s="79"/>
      <c r="K115" s="81"/>
      <c r="L115" s="585"/>
      <c r="M115" s="77" t="s">
        <v>24</v>
      </c>
      <c r="N115" s="78">
        <v>1000</v>
      </c>
      <c r="O115" s="78">
        <f t="shared" si="4"/>
        <v>50</v>
      </c>
      <c r="P115" s="78">
        <v>0</v>
      </c>
      <c r="Q115" s="79" t="s">
        <v>38</v>
      </c>
      <c r="R115" s="79" t="s">
        <v>38</v>
      </c>
      <c r="S115" s="80" t="s">
        <v>38</v>
      </c>
      <c r="T115" s="79"/>
      <c r="U115" s="81"/>
      <c r="V115" s="585"/>
      <c r="W115" s="134" t="s">
        <v>24</v>
      </c>
      <c r="X115" s="135">
        <v>1000</v>
      </c>
      <c r="Y115" s="135">
        <v>0</v>
      </c>
      <c r="Z115" s="135">
        <v>0</v>
      </c>
      <c r="AA115" s="136" t="s">
        <v>38</v>
      </c>
      <c r="AB115" s="136" t="s">
        <v>38</v>
      </c>
      <c r="AC115" s="137" t="s">
        <v>38</v>
      </c>
      <c r="AD115" s="585"/>
      <c r="AE115" s="134" t="s">
        <v>24</v>
      </c>
      <c r="AF115" s="135">
        <v>1000</v>
      </c>
      <c r="AG115" s="135">
        <v>0</v>
      </c>
      <c r="AH115" s="135">
        <v>0</v>
      </c>
      <c r="AI115" s="136"/>
      <c r="AJ115" s="136"/>
      <c r="AK115" s="137"/>
      <c r="AL115" s="703"/>
      <c r="AM115" s="180"/>
      <c r="AN115" s="186"/>
    </row>
    <row r="116" spans="1:40" x14ac:dyDescent="0.25">
      <c r="A116" s="82"/>
      <c r="B116" s="879"/>
      <c r="C116" s="77" t="s">
        <v>25</v>
      </c>
      <c r="D116" s="78">
        <v>1000</v>
      </c>
      <c r="E116" s="78">
        <f>E117+10</f>
        <v>50</v>
      </c>
      <c r="F116" s="78">
        <v>0</v>
      </c>
      <c r="G116" s="79" t="s">
        <v>38</v>
      </c>
      <c r="H116" s="79" t="s">
        <v>38</v>
      </c>
      <c r="I116" s="80" t="s">
        <v>38</v>
      </c>
      <c r="J116" s="79"/>
      <c r="K116" s="81"/>
      <c r="L116" s="585"/>
      <c r="M116" s="77" t="s">
        <v>25</v>
      </c>
      <c r="N116" s="78">
        <v>1000</v>
      </c>
      <c r="O116" s="78">
        <f t="shared" si="4"/>
        <v>40</v>
      </c>
      <c r="P116" s="78">
        <v>0</v>
      </c>
      <c r="Q116" s="79" t="s">
        <v>38</v>
      </c>
      <c r="R116" s="79" t="s">
        <v>38</v>
      </c>
      <c r="S116" s="80" t="s">
        <v>38</v>
      </c>
      <c r="T116" s="79"/>
      <c r="U116" s="81"/>
      <c r="V116" s="585"/>
      <c r="W116" s="134" t="s">
        <v>25</v>
      </c>
      <c r="X116" s="135">
        <v>1000</v>
      </c>
      <c r="Y116" s="135">
        <v>0</v>
      </c>
      <c r="Z116" s="135">
        <v>0</v>
      </c>
      <c r="AA116" s="136" t="s">
        <v>38</v>
      </c>
      <c r="AB116" s="136" t="s">
        <v>38</v>
      </c>
      <c r="AC116" s="137" t="s">
        <v>38</v>
      </c>
      <c r="AD116" s="585"/>
      <c r="AE116" s="134" t="s">
        <v>25</v>
      </c>
      <c r="AF116" s="135">
        <v>1000</v>
      </c>
      <c r="AG116" s="135">
        <v>0</v>
      </c>
      <c r="AH116" s="135">
        <v>0</v>
      </c>
      <c r="AI116" s="136"/>
      <c r="AJ116" s="136"/>
      <c r="AK116" s="137"/>
      <c r="AL116" s="703"/>
      <c r="AM116" s="180"/>
      <c r="AN116" s="186"/>
    </row>
    <row r="117" spans="1:40" x14ac:dyDescent="0.25">
      <c r="A117" s="82"/>
      <c r="B117" s="879"/>
      <c r="C117" s="77" t="s">
        <v>26</v>
      </c>
      <c r="D117" s="78">
        <v>1000</v>
      </c>
      <c r="E117" s="78">
        <f>E118+10</f>
        <v>40</v>
      </c>
      <c r="F117" s="78">
        <v>0</v>
      </c>
      <c r="G117" s="79" t="s">
        <v>38</v>
      </c>
      <c r="H117" s="79" t="s">
        <v>38</v>
      </c>
      <c r="I117" s="80" t="s">
        <v>38</v>
      </c>
      <c r="J117" s="79"/>
      <c r="K117" s="81"/>
      <c r="L117" s="585"/>
      <c r="M117" s="77" t="s">
        <v>26</v>
      </c>
      <c r="N117" s="78">
        <v>1000</v>
      </c>
      <c r="O117" s="78">
        <f t="shared" si="4"/>
        <v>30</v>
      </c>
      <c r="P117" s="78">
        <v>0</v>
      </c>
      <c r="Q117" s="79" t="s">
        <v>38</v>
      </c>
      <c r="R117" s="79" t="s">
        <v>38</v>
      </c>
      <c r="S117" s="80" t="s">
        <v>38</v>
      </c>
      <c r="T117" s="79"/>
      <c r="U117" s="81"/>
      <c r="V117" s="585"/>
      <c r="W117" s="134" t="s">
        <v>26</v>
      </c>
      <c r="X117" s="135">
        <v>1000</v>
      </c>
      <c r="Y117" s="135">
        <v>0</v>
      </c>
      <c r="Z117" s="135">
        <v>0</v>
      </c>
      <c r="AA117" s="136" t="s">
        <v>38</v>
      </c>
      <c r="AB117" s="136" t="s">
        <v>38</v>
      </c>
      <c r="AC117" s="137" t="s">
        <v>38</v>
      </c>
      <c r="AD117" s="585"/>
      <c r="AE117" s="134" t="s">
        <v>26</v>
      </c>
      <c r="AF117" s="135">
        <v>1000</v>
      </c>
      <c r="AG117" s="135">
        <v>0</v>
      </c>
      <c r="AH117" s="135">
        <v>0</v>
      </c>
      <c r="AI117" s="136"/>
      <c r="AJ117" s="136"/>
      <c r="AK117" s="137"/>
      <c r="AL117" s="703"/>
      <c r="AM117" s="180"/>
      <c r="AN117" s="186"/>
    </row>
    <row r="118" spans="1:40" x14ac:dyDescent="0.25">
      <c r="A118" s="82"/>
      <c r="B118" s="879"/>
      <c r="C118" s="77" t="s">
        <v>27</v>
      </c>
      <c r="D118" s="78">
        <v>1000</v>
      </c>
      <c r="E118" s="87">
        <v>30</v>
      </c>
      <c r="F118" s="78">
        <v>3000</v>
      </c>
      <c r="G118" s="79" t="s">
        <v>38</v>
      </c>
      <c r="H118" s="79">
        <v>458</v>
      </c>
      <c r="I118" s="47">
        <v>44082</v>
      </c>
      <c r="J118" s="79"/>
      <c r="K118" s="81"/>
      <c r="L118" s="585"/>
      <c r="M118" s="77" t="s">
        <v>27</v>
      </c>
      <c r="N118" s="78">
        <v>1000</v>
      </c>
      <c r="O118" s="78">
        <f t="shared" si="4"/>
        <v>20</v>
      </c>
      <c r="P118" s="78">
        <v>0</v>
      </c>
      <c r="Q118" s="79" t="s">
        <v>38</v>
      </c>
      <c r="R118" s="79" t="s">
        <v>38</v>
      </c>
      <c r="S118" s="80" t="s">
        <v>38</v>
      </c>
      <c r="T118" s="79"/>
      <c r="U118" s="81"/>
      <c r="V118" s="585"/>
      <c r="W118" s="134" t="s">
        <v>27</v>
      </c>
      <c r="X118" s="135">
        <v>1000</v>
      </c>
      <c r="Y118" s="135">
        <v>0</v>
      </c>
      <c r="Z118" s="135">
        <v>0</v>
      </c>
      <c r="AA118" s="136" t="s">
        <v>38</v>
      </c>
      <c r="AB118" s="136" t="s">
        <v>38</v>
      </c>
      <c r="AC118" s="137" t="s">
        <v>38</v>
      </c>
      <c r="AD118" s="585"/>
      <c r="AE118" s="134" t="s">
        <v>27</v>
      </c>
      <c r="AF118" s="135">
        <v>1000</v>
      </c>
      <c r="AG118" s="135">
        <v>0</v>
      </c>
      <c r="AH118" s="135">
        <v>0</v>
      </c>
      <c r="AI118" s="136"/>
      <c r="AJ118" s="136"/>
      <c r="AK118" s="137"/>
      <c r="AL118" s="703"/>
      <c r="AM118" s="180"/>
      <c r="AN118" s="186"/>
    </row>
    <row r="119" spans="1:40" x14ac:dyDescent="0.25">
      <c r="A119" s="82"/>
      <c r="B119" s="879"/>
      <c r="C119" s="77" t="s">
        <v>28</v>
      </c>
      <c r="D119" s="78">
        <v>1000</v>
      </c>
      <c r="E119" s="78">
        <f>E120+10</f>
        <v>50</v>
      </c>
      <c r="F119" s="78">
        <v>0</v>
      </c>
      <c r="G119" s="79" t="s">
        <v>38</v>
      </c>
      <c r="H119" s="79" t="s">
        <v>38</v>
      </c>
      <c r="I119" s="80" t="s">
        <v>38</v>
      </c>
      <c r="J119" s="79"/>
      <c r="K119" s="81"/>
      <c r="L119" s="585"/>
      <c r="M119" s="77" t="s">
        <v>28</v>
      </c>
      <c r="N119" s="78">
        <v>1000</v>
      </c>
      <c r="O119" s="78">
        <f>O120+10</f>
        <v>10</v>
      </c>
      <c r="P119" s="78">
        <v>0</v>
      </c>
      <c r="Q119" s="79" t="s">
        <v>38</v>
      </c>
      <c r="R119" s="79" t="s">
        <v>38</v>
      </c>
      <c r="S119" s="80" t="s">
        <v>38</v>
      </c>
      <c r="T119" s="79"/>
      <c r="U119" s="81"/>
      <c r="V119" s="585"/>
      <c r="W119" s="134" t="s">
        <v>28</v>
      </c>
      <c r="X119" s="135">
        <v>1000</v>
      </c>
      <c r="Y119" s="135">
        <v>0</v>
      </c>
      <c r="Z119" s="135">
        <v>0</v>
      </c>
      <c r="AA119" s="136" t="s">
        <v>38</v>
      </c>
      <c r="AB119" s="136" t="s">
        <v>38</v>
      </c>
      <c r="AC119" s="137" t="s">
        <v>38</v>
      </c>
      <c r="AD119" s="585"/>
      <c r="AE119" s="134" t="s">
        <v>28</v>
      </c>
      <c r="AF119" s="135">
        <v>1000</v>
      </c>
      <c r="AG119" s="135">
        <v>0</v>
      </c>
      <c r="AH119" s="135">
        <v>0</v>
      </c>
      <c r="AI119" s="136"/>
      <c r="AJ119" s="136"/>
      <c r="AK119" s="137"/>
      <c r="AL119" s="703"/>
      <c r="AM119" s="180"/>
      <c r="AN119" s="186"/>
    </row>
    <row r="120" spans="1:40" x14ac:dyDescent="0.25">
      <c r="A120" s="82"/>
      <c r="B120" s="879"/>
      <c r="C120" s="77" t="s">
        <v>29</v>
      </c>
      <c r="D120" s="78">
        <v>1000</v>
      </c>
      <c r="E120" s="78">
        <f>E121+10</f>
        <v>40</v>
      </c>
      <c r="F120" s="78">
        <v>3000</v>
      </c>
      <c r="G120" s="79" t="s">
        <v>38</v>
      </c>
      <c r="H120" s="79">
        <v>614</v>
      </c>
      <c r="I120" s="47">
        <v>44160</v>
      </c>
      <c r="J120" s="79"/>
      <c r="K120" s="81"/>
      <c r="L120" s="586"/>
      <c r="M120" s="77" t="s">
        <v>29</v>
      </c>
      <c r="N120" s="78">
        <v>1000</v>
      </c>
      <c r="O120" s="78">
        <v>0</v>
      </c>
      <c r="P120" s="78">
        <v>12000</v>
      </c>
      <c r="Q120" s="79" t="s">
        <v>44</v>
      </c>
      <c r="R120" s="79">
        <v>1569</v>
      </c>
      <c r="S120" s="80">
        <v>44524</v>
      </c>
      <c r="T120" s="79"/>
      <c r="U120" s="81"/>
      <c r="V120" s="586"/>
      <c r="W120" s="134" t="s">
        <v>29</v>
      </c>
      <c r="X120" s="135">
        <v>1000</v>
      </c>
      <c r="Y120" s="135">
        <v>0</v>
      </c>
      <c r="Z120" s="135">
        <v>360</v>
      </c>
      <c r="AA120" s="136" t="s">
        <v>50</v>
      </c>
      <c r="AB120" s="136">
        <v>3054</v>
      </c>
      <c r="AC120" s="137">
        <v>44890</v>
      </c>
      <c r="AD120" s="586"/>
      <c r="AE120" s="134" t="s">
        <v>29</v>
      </c>
      <c r="AF120" s="135">
        <v>1000</v>
      </c>
      <c r="AG120" s="135">
        <v>0</v>
      </c>
      <c r="AH120" s="135">
        <v>0</v>
      </c>
      <c r="AI120" s="136"/>
      <c r="AJ120" s="136"/>
      <c r="AK120" s="137"/>
      <c r="AL120" s="703"/>
      <c r="AM120" s="180"/>
      <c r="AN120" s="186"/>
    </row>
    <row r="121" spans="1:40" x14ac:dyDescent="0.25">
      <c r="A121" s="82"/>
      <c r="B121" s="879"/>
      <c r="C121" s="83" t="s">
        <v>30</v>
      </c>
      <c r="D121" s="84">
        <v>1000</v>
      </c>
      <c r="E121" s="87">
        <v>30</v>
      </c>
      <c r="F121" s="78">
        <v>3000</v>
      </c>
      <c r="G121" s="79" t="s">
        <v>38</v>
      </c>
      <c r="H121" s="79">
        <v>930</v>
      </c>
      <c r="I121" s="47">
        <v>44286</v>
      </c>
      <c r="J121" s="85"/>
      <c r="K121" s="86"/>
      <c r="L121" s="587"/>
      <c r="M121" s="83" t="s">
        <v>30</v>
      </c>
      <c r="N121" s="84">
        <v>1000</v>
      </c>
      <c r="O121" s="78">
        <v>0</v>
      </c>
      <c r="P121" s="78">
        <v>0</v>
      </c>
      <c r="Q121" s="79" t="s">
        <v>38</v>
      </c>
      <c r="R121" s="79" t="s">
        <v>38</v>
      </c>
      <c r="S121" s="80" t="s">
        <v>38</v>
      </c>
      <c r="T121" s="79"/>
      <c r="U121" s="81"/>
      <c r="V121" s="587"/>
      <c r="W121" s="148" t="s">
        <v>30</v>
      </c>
      <c r="X121" s="202">
        <v>500</v>
      </c>
      <c r="Y121" s="135">
        <v>0</v>
      </c>
      <c r="Z121" s="135">
        <v>0</v>
      </c>
      <c r="AA121" s="136" t="s">
        <v>38</v>
      </c>
      <c r="AB121" s="136" t="s">
        <v>38</v>
      </c>
      <c r="AC121" s="137" t="s">
        <v>38</v>
      </c>
      <c r="AD121" s="587"/>
      <c r="AE121" s="148" t="s">
        <v>30</v>
      </c>
      <c r="AF121" s="135">
        <v>1000</v>
      </c>
      <c r="AG121" s="135">
        <v>0</v>
      </c>
      <c r="AH121" s="135">
        <v>0</v>
      </c>
      <c r="AI121" s="136"/>
      <c r="AJ121" s="136"/>
      <c r="AK121" s="137"/>
      <c r="AL121" s="703"/>
      <c r="AM121" s="181"/>
      <c r="AN121" s="187"/>
    </row>
    <row r="122" spans="1:40" ht="21" x14ac:dyDescent="0.25">
      <c r="A122" s="88"/>
      <c r="B122" s="880"/>
      <c r="C122" s="89"/>
      <c r="D122" s="90">
        <f>SUM(D110:D121)</f>
        <v>12000</v>
      </c>
      <c r="E122" s="90">
        <f>SUM(E110:E121)</f>
        <v>390</v>
      </c>
      <c r="F122" s="90">
        <f>SUM(F110:F121)</f>
        <v>12000</v>
      </c>
      <c r="G122" s="91"/>
      <c r="H122" s="91"/>
      <c r="I122" s="92"/>
      <c r="J122" s="91"/>
      <c r="K122" s="93"/>
      <c r="L122" s="588"/>
      <c r="M122" s="89"/>
      <c r="N122" s="90">
        <f>SUM(N109:N121)</f>
        <v>24000</v>
      </c>
      <c r="O122" s="90">
        <f>SUM(O109:O121)</f>
        <v>940</v>
      </c>
      <c r="P122" s="90">
        <f>SUM(P109:P121)</f>
        <v>24000</v>
      </c>
      <c r="Q122" s="91"/>
      <c r="R122" s="91"/>
      <c r="S122" s="91"/>
      <c r="T122" s="91"/>
      <c r="U122" s="93"/>
      <c r="V122" s="588"/>
      <c r="W122" s="150"/>
      <c r="X122" s="151">
        <f>SUM(X109:X121)</f>
        <v>35500</v>
      </c>
      <c r="Y122" s="151">
        <f>SUM(Y109:Y121)</f>
        <v>940</v>
      </c>
      <c r="Z122" s="151">
        <f>SUM(Z109:Z121)</f>
        <v>36440</v>
      </c>
      <c r="AA122" s="152"/>
      <c r="AB122" s="152"/>
      <c r="AC122" s="152"/>
      <c r="AD122" s="588"/>
      <c r="AE122" s="150"/>
      <c r="AF122" s="151">
        <f>SUM(AF109:AF121)</f>
        <v>47500</v>
      </c>
      <c r="AG122" s="151">
        <f>SUM(AG109:AG121)</f>
        <v>940</v>
      </c>
      <c r="AH122" s="151">
        <f>SUM(AH109:AH121)</f>
        <v>51440</v>
      </c>
      <c r="AI122" s="152"/>
      <c r="AJ122" s="152"/>
      <c r="AK122" s="152"/>
      <c r="AL122" s="152"/>
      <c r="AM122" s="90"/>
      <c r="AN122" s="93"/>
    </row>
    <row r="123" spans="1:40" x14ac:dyDescent="0.25">
      <c r="A123" s="64"/>
      <c r="B123" s="106"/>
      <c r="C123" s="65"/>
      <c r="D123" s="66"/>
      <c r="E123" s="66"/>
      <c r="F123" s="66"/>
      <c r="G123" s="67"/>
      <c r="H123" s="67"/>
      <c r="I123" s="68"/>
      <c r="J123" s="67"/>
      <c r="K123" s="67"/>
      <c r="L123" s="584"/>
      <c r="M123" s="67"/>
      <c r="N123" s="66"/>
      <c r="O123" s="66"/>
      <c r="P123" s="66"/>
      <c r="Q123" s="67"/>
      <c r="R123" s="67"/>
      <c r="S123" s="67"/>
      <c r="T123" s="67"/>
      <c r="U123" s="67"/>
      <c r="V123" s="584"/>
      <c r="W123" s="154"/>
      <c r="X123" s="155"/>
      <c r="Y123" s="155"/>
      <c r="Z123" s="155"/>
      <c r="AA123" s="154"/>
      <c r="AB123" s="154"/>
      <c r="AC123" s="154"/>
      <c r="AD123" s="584"/>
      <c r="AE123" s="154"/>
      <c r="AF123" s="155"/>
      <c r="AG123" s="155"/>
      <c r="AH123" s="155"/>
      <c r="AI123" s="154"/>
      <c r="AJ123" s="154"/>
      <c r="AK123" s="154"/>
      <c r="AL123" s="154"/>
      <c r="AM123" s="777"/>
      <c r="AN123" s="123"/>
    </row>
    <row r="124" spans="1:40" ht="21" x14ac:dyDescent="0.25">
      <c r="A124" s="69"/>
      <c r="B124" s="107"/>
      <c r="C124" s="70"/>
      <c r="D124" s="71"/>
      <c r="E124" s="72"/>
      <c r="F124" s="73"/>
      <c r="G124" s="72"/>
      <c r="H124" s="73"/>
      <c r="I124" s="73"/>
      <c r="J124" s="73"/>
      <c r="K124" s="74"/>
      <c r="L124" s="585"/>
      <c r="M124" s="75" t="s">
        <v>42</v>
      </c>
      <c r="N124" s="76">
        <f>D137</f>
        <v>12000</v>
      </c>
      <c r="O124" s="76">
        <f>E137</f>
        <v>10</v>
      </c>
      <c r="P124" s="76">
        <f>F137</f>
        <v>12000</v>
      </c>
      <c r="Q124" s="72"/>
      <c r="R124" s="73"/>
      <c r="S124" s="73"/>
      <c r="T124" s="73"/>
      <c r="U124" s="74"/>
      <c r="V124" s="585"/>
      <c r="W124" s="157" t="s">
        <v>42</v>
      </c>
      <c r="X124" s="158">
        <f>N137</f>
        <v>24000</v>
      </c>
      <c r="Y124" s="158">
        <f>O137</f>
        <v>20</v>
      </c>
      <c r="Z124" s="158">
        <f>P137</f>
        <v>24000</v>
      </c>
      <c r="AA124" s="159"/>
      <c r="AB124" s="160"/>
      <c r="AC124" s="160"/>
      <c r="AD124" s="585"/>
      <c r="AE124" s="157" t="s">
        <v>42</v>
      </c>
      <c r="AF124" s="158">
        <f>X137</f>
        <v>36000</v>
      </c>
      <c r="AG124" s="158">
        <f>Y137</f>
        <v>70</v>
      </c>
      <c r="AH124" s="158">
        <f>Z137</f>
        <v>36000</v>
      </c>
      <c r="AI124" s="159"/>
      <c r="AJ124" s="160"/>
      <c r="AK124" s="160"/>
      <c r="AL124" s="160"/>
      <c r="AM124" s="776" t="s">
        <v>221</v>
      </c>
      <c r="AN124" s="183" t="s">
        <v>36</v>
      </c>
    </row>
    <row r="125" spans="1:40" x14ac:dyDescent="0.25">
      <c r="A125" s="97" t="s">
        <v>193</v>
      </c>
      <c r="B125" s="128">
        <v>121</v>
      </c>
      <c r="C125" s="77" t="s">
        <v>19</v>
      </c>
      <c r="D125" s="78">
        <v>1000</v>
      </c>
      <c r="E125" s="78">
        <v>0</v>
      </c>
      <c r="F125" s="78">
        <v>1000</v>
      </c>
      <c r="G125" s="79" t="s">
        <v>38</v>
      </c>
      <c r="H125" s="79">
        <v>49</v>
      </c>
      <c r="I125" s="80">
        <v>43855</v>
      </c>
      <c r="J125" s="79"/>
      <c r="K125" s="81"/>
      <c r="L125" s="585"/>
      <c r="M125" s="77" t="s">
        <v>19</v>
      </c>
      <c r="N125" s="78">
        <v>1000</v>
      </c>
      <c r="O125" s="78">
        <v>0</v>
      </c>
      <c r="P125" s="78">
        <v>1000</v>
      </c>
      <c r="Q125" s="79" t="s">
        <v>38</v>
      </c>
      <c r="R125" s="79">
        <v>685</v>
      </c>
      <c r="S125" s="80">
        <v>44199</v>
      </c>
      <c r="T125" s="79"/>
      <c r="U125" s="81"/>
      <c r="V125" s="585"/>
      <c r="W125" s="134" t="s">
        <v>19</v>
      </c>
      <c r="X125" s="135">
        <v>1000</v>
      </c>
      <c r="Y125" s="135">
        <v>0</v>
      </c>
      <c r="Z125" s="135">
        <v>1000</v>
      </c>
      <c r="AA125" s="136" t="s">
        <v>38</v>
      </c>
      <c r="AB125" s="136">
        <v>1900</v>
      </c>
      <c r="AC125" s="137">
        <v>44591</v>
      </c>
      <c r="AD125" s="585"/>
      <c r="AE125" s="134" t="s">
        <v>19</v>
      </c>
      <c r="AF125" s="135">
        <v>1000</v>
      </c>
      <c r="AG125" s="135">
        <v>0</v>
      </c>
      <c r="AH125" s="135">
        <v>1000</v>
      </c>
      <c r="AI125" s="136" t="s">
        <v>44</v>
      </c>
      <c r="AJ125" s="136">
        <v>3195</v>
      </c>
      <c r="AK125" s="137">
        <v>44928</v>
      </c>
      <c r="AL125" s="702"/>
      <c r="AM125" s="728">
        <f>AF137+AG137-AH137</f>
        <v>0</v>
      </c>
      <c r="AN125" s="804" t="s">
        <v>969</v>
      </c>
    </row>
    <row r="126" spans="1:40" ht="21" customHeight="1" x14ac:dyDescent="0.25">
      <c r="A126" s="82"/>
      <c r="B126" s="881" t="s">
        <v>302</v>
      </c>
      <c r="C126" s="77" t="s">
        <v>20</v>
      </c>
      <c r="D126" s="78">
        <v>1000</v>
      </c>
      <c r="E126" s="135">
        <v>0</v>
      </c>
      <c r="F126" s="135">
        <v>1000</v>
      </c>
      <c r="G126" s="136" t="s">
        <v>38</v>
      </c>
      <c r="H126" s="136">
        <v>83</v>
      </c>
      <c r="I126" s="137">
        <v>43869</v>
      </c>
      <c r="J126" s="136"/>
      <c r="K126" s="138"/>
      <c r="L126" s="585"/>
      <c r="M126" s="77" t="s">
        <v>20</v>
      </c>
      <c r="N126" s="78">
        <v>1000</v>
      </c>
      <c r="O126" s="78">
        <v>0</v>
      </c>
      <c r="P126" s="78">
        <v>1000</v>
      </c>
      <c r="Q126" s="79" t="s">
        <v>38</v>
      </c>
      <c r="R126" s="79">
        <v>870</v>
      </c>
      <c r="S126" s="80">
        <v>44250</v>
      </c>
      <c r="T126" s="79"/>
      <c r="U126" s="81"/>
      <c r="V126" s="585"/>
      <c r="W126" s="134" t="s">
        <v>20</v>
      </c>
      <c r="X126" s="135">
        <v>1000</v>
      </c>
      <c r="Y126" s="184">
        <v>10</v>
      </c>
      <c r="Z126" s="135">
        <v>1000</v>
      </c>
      <c r="AA126" s="136" t="s">
        <v>38</v>
      </c>
      <c r="AB126" s="136">
        <v>2111</v>
      </c>
      <c r="AC126" s="166">
        <v>44621</v>
      </c>
      <c r="AD126" s="585"/>
      <c r="AE126" s="134" t="s">
        <v>20</v>
      </c>
      <c r="AF126" s="135">
        <v>1000</v>
      </c>
      <c r="AG126" s="135">
        <v>0</v>
      </c>
      <c r="AH126" s="135">
        <v>1000</v>
      </c>
      <c r="AI126" s="136" t="s">
        <v>44</v>
      </c>
      <c r="AJ126" s="136">
        <v>3362</v>
      </c>
      <c r="AK126" s="205">
        <v>44958</v>
      </c>
      <c r="AL126" s="710"/>
      <c r="AM126" s="806"/>
      <c r="AN126" s="729"/>
    </row>
    <row r="127" spans="1:40" x14ac:dyDescent="0.25">
      <c r="A127" s="82"/>
      <c r="B127" s="879"/>
      <c r="C127" s="77" t="s">
        <v>21</v>
      </c>
      <c r="D127" s="78">
        <v>1000</v>
      </c>
      <c r="E127" s="78">
        <v>0</v>
      </c>
      <c r="F127" s="78">
        <v>3000</v>
      </c>
      <c r="G127" s="79" t="s">
        <v>38</v>
      </c>
      <c r="H127" s="45">
        <v>281</v>
      </c>
      <c r="I127" s="47">
        <v>43909</v>
      </c>
      <c r="J127" s="79"/>
      <c r="K127" s="81"/>
      <c r="L127" s="585"/>
      <c r="M127" s="77" t="s">
        <v>21</v>
      </c>
      <c r="N127" s="78">
        <v>1000</v>
      </c>
      <c r="O127" s="78">
        <v>0</v>
      </c>
      <c r="P127" s="78">
        <v>1000</v>
      </c>
      <c r="Q127" s="79" t="s">
        <v>44</v>
      </c>
      <c r="R127" s="139">
        <v>1042</v>
      </c>
      <c r="S127" s="80">
        <v>44268</v>
      </c>
      <c r="T127" s="79"/>
      <c r="U127" s="81"/>
      <c r="V127" s="585"/>
      <c r="W127" s="134" t="s">
        <v>21</v>
      </c>
      <c r="X127" s="135">
        <v>1000</v>
      </c>
      <c r="Y127" s="184">
        <v>10</v>
      </c>
      <c r="Z127" s="135">
        <v>1000</v>
      </c>
      <c r="AA127" s="136" t="s">
        <v>38</v>
      </c>
      <c r="AB127" s="136">
        <v>2197</v>
      </c>
      <c r="AC127" s="166">
        <v>44653</v>
      </c>
      <c r="AD127" s="585"/>
      <c r="AE127" s="134" t="s">
        <v>21</v>
      </c>
      <c r="AF127" s="135">
        <v>1000</v>
      </c>
      <c r="AG127" s="135">
        <v>0</v>
      </c>
      <c r="AH127" s="135">
        <v>1070</v>
      </c>
      <c r="AI127" s="136" t="s">
        <v>44</v>
      </c>
      <c r="AJ127" s="136">
        <v>3531</v>
      </c>
      <c r="AK127" s="205">
        <v>45012</v>
      </c>
      <c r="AL127" s="710"/>
      <c r="AM127" s="806" t="s">
        <v>250</v>
      </c>
      <c r="AN127" s="729"/>
    </row>
    <row r="128" spans="1:40" x14ac:dyDescent="0.25">
      <c r="A128" s="82"/>
      <c r="B128" s="879"/>
      <c r="C128" s="77" t="s">
        <v>22</v>
      </c>
      <c r="D128" s="78">
        <v>1000</v>
      </c>
      <c r="E128" s="78">
        <v>0</v>
      </c>
      <c r="F128" s="78">
        <v>0</v>
      </c>
      <c r="G128" s="79" t="s">
        <v>38</v>
      </c>
      <c r="H128" s="45">
        <v>281</v>
      </c>
      <c r="I128" s="47">
        <v>44297</v>
      </c>
      <c r="J128" s="79"/>
      <c r="K128" s="81"/>
      <c r="L128" s="585"/>
      <c r="M128" s="77" t="s">
        <v>22</v>
      </c>
      <c r="N128" s="78">
        <v>1000</v>
      </c>
      <c r="O128" s="78">
        <v>0</v>
      </c>
      <c r="P128" s="78">
        <v>1000</v>
      </c>
      <c r="Q128" s="79" t="s">
        <v>44</v>
      </c>
      <c r="R128" s="139">
        <v>1042</v>
      </c>
      <c r="S128" s="80">
        <v>44286</v>
      </c>
      <c r="T128" s="79"/>
      <c r="U128" s="81"/>
      <c r="V128" s="585"/>
      <c r="W128" s="134" t="s">
        <v>22</v>
      </c>
      <c r="X128" s="135">
        <v>1000</v>
      </c>
      <c r="Y128" s="184">
        <v>10</v>
      </c>
      <c r="Z128" s="135">
        <v>1000</v>
      </c>
      <c r="AA128" s="136" t="s">
        <v>38</v>
      </c>
      <c r="AB128" s="136">
        <v>2282</v>
      </c>
      <c r="AC128" s="166">
        <v>44682</v>
      </c>
      <c r="AD128" s="585"/>
      <c r="AE128" s="134" t="s">
        <v>22</v>
      </c>
      <c r="AF128" s="135">
        <v>1000</v>
      </c>
      <c r="AG128" s="135">
        <v>0</v>
      </c>
      <c r="AH128" s="135">
        <v>3000</v>
      </c>
      <c r="AI128" s="136" t="s">
        <v>44</v>
      </c>
      <c r="AJ128" s="136">
        <v>3588</v>
      </c>
      <c r="AK128" s="205">
        <v>45020</v>
      </c>
      <c r="AL128" s="710"/>
      <c r="AM128" s="806"/>
      <c r="AN128" s="729"/>
    </row>
    <row r="129" spans="1:40" x14ac:dyDescent="0.25">
      <c r="A129" s="82"/>
      <c r="B129" s="879"/>
      <c r="C129" s="77" t="s">
        <v>23</v>
      </c>
      <c r="D129" s="78">
        <v>1000</v>
      </c>
      <c r="E129" s="78">
        <v>0</v>
      </c>
      <c r="F129" s="78">
        <v>0</v>
      </c>
      <c r="G129" s="79" t="s">
        <v>38</v>
      </c>
      <c r="H129" s="45">
        <v>281</v>
      </c>
      <c r="I129" s="47">
        <v>44320</v>
      </c>
      <c r="J129" s="79"/>
      <c r="K129" s="81"/>
      <c r="L129" s="585"/>
      <c r="M129" s="77" t="s">
        <v>23</v>
      </c>
      <c r="N129" s="78">
        <v>1000</v>
      </c>
      <c r="O129" s="78">
        <v>0</v>
      </c>
      <c r="P129" s="78">
        <v>1000</v>
      </c>
      <c r="Q129" s="79" t="s">
        <v>44</v>
      </c>
      <c r="R129" s="139">
        <v>1042</v>
      </c>
      <c r="S129" s="80">
        <v>44317</v>
      </c>
      <c r="T129" s="79"/>
      <c r="U129" s="81"/>
      <c r="V129" s="585"/>
      <c r="W129" s="134" t="s">
        <v>23</v>
      </c>
      <c r="X129" s="135">
        <v>1000</v>
      </c>
      <c r="Y129" s="184">
        <v>10</v>
      </c>
      <c r="Z129" s="135">
        <v>1000</v>
      </c>
      <c r="AA129" s="136" t="s">
        <v>38</v>
      </c>
      <c r="AB129" s="136">
        <v>2363</v>
      </c>
      <c r="AC129" s="166">
        <v>44713</v>
      </c>
      <c r="AD129" s="585"/>
      <c r="AE129" s="134" t="s">
        <v>23</v>
      </c>
      <c r="AF129" s="135">
        <v>1000</v>
      </c>
      <c r="AG129" s="135">
        <v>0</v>
      </c>
      <c r="AH129" s="135"/>
      <c r="AI129" s="136"/>
      <c r="AJ129" s="136"/>
      <c r="AK129" s="205"/>
      <c r="AL129" s="710"/>
      <c r="AM129" s="806"/>
      <c r="AN129" s="729"/>
    </row>
    <row r="130" spans="1:40" x14ac:dyDescent="0.25">
      <c r="A130" s="82"/>
      <c r="B130" s="879"/>
      <c r="C130" s="77" t="s">
        <v>24</v>
      </c>
      <c r="D130" s="78">
        <v>1000</v>
      </c>
      <c r="E130" s="78">
        <v>0</v>
      </c>
      <c r="F130" s="78">
        <v>1000</v>
      </c>
      <c r="G130" s="79" t="s">
        <v>38</v>
      </c>
      <c r="H130" s="79">
        <v>288</v>
      </c>
      <c r="I130" s="80">
        <v>43991</v>
      </c>
      <c r="J130" s="79"/>
      <c r="K130" s="81"/>
      <c r="L130" s="585"/>
      <c r="M130" s="77" t="s">
        <v>24</v>
      </c>
      <c r="N130" s="78">
        <v>1000</v>
      </c>
      <c r="O130" s="78">
        <v>0</v>
      </c>
      <c r="P130" s="78">
        <v>1000</v>
      </c>
      <c r="Q130" s="79" t="s">
        <v>44</v>
      </c>
      <c r="R130" s="45">
        <v>1042</v>
      </c>
      <c r="S130" s="80">
        <v>44348</v>
      </c>
      <c r="T130" s="79"/>
      <c r="U130" s="81"/>
      <c r="V130" s="585"/>
      <c r="W130" s="134" t="s">
        <v>24</v>
      </c>
      <c r="X130" s="135">
        <v>1000</v>
      </c>
      <c r="Y130" s="184">
        <v>10</v>
      </c>
      <c r="Z130" s="135">
        <v>1000</v>
      </c>
      <c r="AA130" s="136" t="s">
        <v>38</v>
      </c>
      <c r="AB130" s="136">
        <v>2484</v>
      </c>
      <c r="AC130" s="166">
        <v>44745</v>
      </c>
      <c r="AD130" s="585"/>
      <c r="AE130" s="134" t="s">
        <v>24</v>
      </c>
      <c r="AF130" s="135">
        <v>1000</v>
      </c>
      <c r="AG130" s="135">
        <v>0</v>
      </c>
      <c r="AH130" s="135"/>
      <c r="AI130" s="136"/>
      <c r="AJ130" s="136"/>
      <c r="AK130" s="166"/>
      <c r="AL130" s="710"/>
      <c r="AM130" s="806"/>
      <c r="AN130" s="729"/>
    </row>
    <row r="131" spans="1:40" x14ac:dyDescent="0.25">
      <c r="A131" s="82"/>
      <c r="B131" s="879"/>
      <c r="C131" s="77" t="s">
        <v>25</v>
      </c>
      <c r="D131" s="78">
        <v>1000</v>
      </c>
      <c r="E131" s="78">
        <v>0</v>
      </c>
      <c r="F131" s="78">
        <v>1000</v>
      </c>
      <c r="G131" s="79" t="s">
        <v>38</v>
      </c>
      <c r="H131" s="79">
        <v>325</v>
      </c>
      <c r="I131" s="80">
        <v>44014</v>
      </c>
      <c r="J131" s="79"/>
      <c r="K131" s="81"/>
      <c r="L131" s="585"/>
      <c r="M131" s="77" t="s">
        <v>25</v>
      </c>
      <c r="N131" s="78">
        <v>1000</v>
      </c>
      <c r="O131" s="78">
        <v>0</v>
      </c>
      <c r="P131" s="78">
        <v>1000</v>
      </c>
      <c r="Q131" s="79" t="s">
        <v>44</v>
      </c>
      <c r="R131" s="79">
        <v>1102</v>
      </c>
      <c r="S131" s="80">
        <v>44379</v>
      </c>
      <c r="T131" s="79"/>
      <c r="U131" s="81"/>
      <c r="V131" s="585"/>
      <c r="W131" s="134" t="s">
        <v>25</v>
      </c>
      <c r="X131" s="135">
        <v>1000</v>
      </c>
      <c r="Y131" s="135">
        <v>0</v>
      </c>
      <c r="Z131" s="135">
        <v>2000</v>
      </c>
      <c r="AA131" s="136" t="s">
        <v>38</v>
      </c>
      <c r="AB131" s="136">
        <v>2566</v>
      </c>
      <c r="AC131" s="137">
        <v>44773</v>
      </c>
      <c r="AD131" s="585"/>
      <c r="AE131" s="134" t="s">
        <v>25</v>
      </c>
      <c r="AF131" s="135">
        <v>1000</v>
      </c>
      <c r="AG131" s="135">
        <v>0</v>
      </c>
      <c r="AH131" s="135">
        <v>6000</v>
      </c>
      <c r="AI131" s="136" t="s">
        <v>50</v>
      </c>
      <c r="AJ131" s="136">
        <v>3909</v>
      </c>
      <c r="AK131" s="137">
        <v>45109</v>
      </c>
      <c r="AL131" s="703"/>
      <c r="AM131" s="806"/>
      <c r="AN131" s="729"/>
    </row>
    <row r="132" spans="1:40" x14ac:dyDescent="0.25">
      <c r="A132" s="82"/>
      <c r="B132" s="879"/>
      <c r="C132" s="77" t="s">
        <v>26</v>
      </c>
      <c r="D132" s="78">
        <v>1000</v>
      </c>
      <c r="E132" s="78">
        <v>0</v>
      </c>
      <c r="F132" s="78">
        <v>1000</v>
      </c>
      <c r="G132" s="79" t="s">
        <v>38</v>
      </c>
      <c r="H132" s="45">
        <v>440</v>
      </c>
      <c r="I132" s="47">
        <v>44044</v>
      </c>
      <c r="J132" s="79"/>
      <c r="K132" s="81"/>
      <c r="L132" s="585"/>
      <c r="M132" s="77" t="s">
        <v>26</v>
      </c>
      <c r="N132" s="78">
        <v>1000</v>
      </c>
      <c r="O132" s="78">
        <v>0</v>
      </c>
      <c r="P132" s="78">
        <v>1000</v>
      </c>
      <c r="Q132" s="79" t="s">
        <v>38</v>
      </c>
      <c r="R132" s="79">
        <v>1173</v>
      </c>
      <c r="S132" s="80">
        <v>44409</v>
      </c>
      <c r="T132" s="79"/>
      <c r="U132" s="81"/>
      <c r="V132" s="585"/>
      <c r="W132" s="134" t="s">
        <v>26</v>
      </c>
      <c r="X132" s="135">
        <v>1000</v>
      </c>
      <c r="Y132" s="135">
        <v>0</v>
      </c>
      <c r="Z132" s="135">
        <v>0</v>
      </c>
      <c r="AA132" s="136" t="s">
        <v>38</v>
      </c>
      <c r="AB132" s="136" t="s">
        <v>38</v>
      </c>
      <c r="AC132" s="137" t="s">
        <v>38</v>
      </c>
      <c r="AD132" s="585"/>
      <c r="AE132" s="134" t="s">
        <v>26</v>
      </c>
      <c r="AF132" s="135">
        <v>1000</v>
      </c>
      <c r="AG132" s="135">
        <v>0</v>
      </c>
      <c r="AH132" s="135"/>
      <c r="AI132" s="136"/>
      <c r="AJ132" s="136"/>
      <c r="AK132" s="137"/>
      <c r="AL132" s="703"/>
      <c r="AM132" s="806"/>
      <c r="AN132" s="729"/>
    </row>
    <row r="133" spans="1:40" x14ac:dyDescent="0.25">
      <c r="A133" s="82"/>
      <c r="B133" s="879"/>
      <c r="C133" s="77" t="s">
        <v>27</v>
      </c>
      <c r="D133" s="78">
        <v>1000</v>
      </c>
      <c r="E133" s="78">
        <v>0</v>
      </c>
      <c r="F133" s="78">
        <v>1000</v>
      </c>
      <c r="G133" s="79" t="s">
        <v>38</v>
      </c>
      <c r="H133" s="45">
        <v>440</v>
      </c>
      <c r="I133" s="47">
        <v>44075</v>
      </c>
      <c r="J133" s="79"/>
      <c r="K133" s="81"/>
      <c r="L133" s="585"/>
      <c r="M133" s="77" t="s">
        <v>27</v>
      </c>
      <c r="N133" s="78">
        <v>1000</v>
      </c>
      <c r="O133" s="78">
        <v>0</v>
      </c>
      <c r="P133" s="78">
        <v>1000</v>
      </c>
      <c r="Q133" s="79" t="s">
        <v>38</v>
      </c>
      <c r="R133" s="79">
        <v>1263</v>
      </c>
      <c r="S133" s="80">
        <v>44443</v>
      </c>
      <c r="T133" s="79"/>
      <c r="U133" s="81"/>
      <c r="V133" s="585"/>
      <c r="W133" s="134" t="s">
        <v>27</v>
      </c>
      <c r="X133" s="135">
        <v>1000</v>
      </c>
      <c r="Y133" s="135">
        <v>0</v>
      </c>
      <c r="Z133" s="135">
        <v>1000</v>
      </c>
      <c r="AA133" s="136" t="s">
        <v>38</v>
      </c>
      <c r="AB133" s="136">
        <v>2686</v>
      </c>
      <c r="AC133" s="137">
        <v>44805</v>
      </c>
      <c r="AD133" s="585"/>
      <c r="AE133" s="134" t="s">
        <v>27</v>
      </c>
      <c r="AF133" s="135">
        <v>1000</v>
      </c>
      <c r="AG133" s="135">
        <v>0</v>
      </c>
      <c r="AH133" s="135"/>
      <c r="AI133" s="136"/>
      <c r="AJ133" s="136"/>
      <c r="AK133" s="137"/>
      <c r="AL133" s="703"/>
      <c r="AM133" s="806"/>
      <c r="AN133" s="729"/>
    </row>
    <row r="134" spans="1:40" x14ac:dyDescent="0.25">
      <c r="A134" s="82"/>
      <c r="B134" s="879"/>
      <c r="C134" s="77" t="s">
        <v>28</v>
      </c>
      <c r="D134" s="78">
        <v>1000</v>
      </c>
      <c r="E134" s="78">
        <v>10</v>
      </c>
      <c r="F134" s="78">
        <v>0</v>
      </c>
      <c r="G134" s="79" t="s">
        <v>38</v>
      </c>
      <c r="H134" s="79" t="s">
        <v>38</v>
      </c>
      <c r="I134" s="80" t="s">
        <v>38</v>
      </c>
      <c r="J134" s="79"/>
      <c r="K134" s="81"/>
      <c r="L134" s="585"/>
      <c r="M134" s="77" t="s">
        <v>28</v>
      </c>
      <c r="N134" s="78">
        <v>1000</v>
      </c>
      <c r="O134" s="78">
        <v>0</v>
      </c>
      <c r="P134" s="78">
        <v>1000</v>
      </c>
      <c r="Q134" s="79" t="s">
        <v>38</v>
      </c>
      <c r="R134" s="79">
        <v>1395</v>
      </c>
      <c r="S134" s="80">
        <v>44500</v>
      </c>
      <c r="T134" s="79"/>
      <c r="U134" s="81"/>
      <c r="V134" s="585"/>
      <c r="W134" s="134" t="s">
        <v>28</v>
      </c>
      <c r="X134" s="135">
        <v>1000</v>
      </c>
      <c r="Y134" s="135">
        <v>0</v>
      </c>
      <c r="Z134" s="135">
        <v>1000</v>
      </c>
      <c r="AA134" s="136" t="s">
        <v>44</v>
      </c>
      <c r="AB134" s="136">
        <v>2893</v>
      </c>
      <c r="AC134" s="137">
        <v>44835</v>
      </c>
      <c r="AD134" s="585"/>
      <c r="AE134" s="134" t="s">
        <v>28</v>
      </c>
      <c r="AF134" s="135">
        <v>1000</v>
      </c>
      <c r="AG134" s="135">
        <v>0</v>
      </c>
      <c r="AH134" s="135"/>
      <c r="AI134" s="136"/>
      <c r="AJ134" s="136"/>
      <c r="AK134" s="137"/>
      <c r="AL134" s="703"/>
      <c r="AM134" s="806"/>
      <c r="AN134" s="729"/>
    </row>
    <row r="135" spans="1:40" x14ac:dyDescent="0.25">
      <c r="A135" s="82"/>
      <c r="B135" s="879"/>
      <c r="C135" s="77" t="s">
        <v>29</v>
      </c>
      <c r="D135" s="78">
        <v>1000</v>
      </c>
      <c r="E135" s="78">
        <v>0</v>
      </c>
      <c r="F135" s="235">
        <v>2000</v>
      </c>
      <c r="G135" s="79" t="s">
        <v>38</v>
      </c>
      <c r="H135" s="79">
        <v>584</v>
      </c>
      <c r="I135" s="80">
        <v>44143</v>
      </c>
      <c r="J135" s="79"/>
      <c r="K135" s="81"/>
      <c r="L135" s="586"/>
      <c r="M135" s="77" t="s">
        <v>29</v>
      </c>
      <c r="N135" s="78">
        <v>1000</v>
      </c>
      <c r="O135" s="87">
        <v>10</v>
      </c>
      <c r="P135" s="78">
        <v>1000</v>
      </c>
      <c r="Q135" s="79" t="s">
        <v>38</v>
      </c>
      <c r="R135" s="79">
        <v>1579</v>
      </c>
      <c r="S135" s="47">
        <v>44531</v>
      </c>
      <c r="T135" s="79"/>
      <c r="U135" s="81"/>
      <c r="V135" s="586"/>
      <c r="W135" s="134" t="s">
        <v>29</v>
      </c>
      <c r="X135" s="135">
        <v>1000</v>
      </c>
      <c r="Y135" s="135">
        <v>0</v>
      </c>
      <c r="Z135" s="135">
        <v>1000</v>
      </c>
      <c r="AA135" s="136" t="s">
        <v>44</v>
      </c>
      <c r="AB135" s="136">
        <v>2999</v>
      </c>
      <c r="AC135" s="137">
        <v>44869</v>
      </c>
      <c r="AD135" s="586"/>
      <c r="AE135" s="134" t="s">
        <v>29</v>
      </c>
      <c r="AF135" s="135">
        <v>1000</v>
      </c>
      <c r="AG135" s="135">
        <v>0</v>
      </c>
      <c r="AH135" s="135"/>
      <c r="AI135" s="136"/>
      <c r="AJ135" s="136"/>
      <c r="AK135" s="137"/>
      <c r="AL135" s="703"/>
      <c r="AM135" s="806"/>
      <c r="AN135" s="729"/>
    </row>
    <row r="136" spans="1:40" x14ac:dyDescent="0.25">
      <c r="A136" s="82"/>
      <c r="B136" s="879"/>
      <c r="C136" s="83" t="s">
        <v>30</v>
      </c>
      <c r="D136" s="84">
        <v>1000</v>
      </c>
      <c r="E136" s="78">
        <v>0</v>
      </c>
      <c r="F136" s="78">
        <v>1000</v>
      </c>
      <c r="G136" s="79" t="s">
        <v>38</v>
      </c>
      <c r="H136" s="79">
        <v>630</v>
      </c>
      <c r="I136" s="80">
        <v>44168</v>
      </c>
      <c r="J136" s="85"/>
      <c r="K136" s="86"/>
      <c r="L136" s="587"/>
      <c r="M136" s="83" t="s">
        <v>30</v>
      </c>
      <c r="N136" s="84">
        <v>1000</v>
      </c>
      <c r="O136" s="78">
        <v>0</v>
      </c>
      <c r="P136" s="78">
        <v>1000</v>
      </c>
      <c r="Q136" s="79" t="s">
        <v>38</v>
      </c>
      <c r="R136" s="79">
        <v>1658</v>
      </c>
      <c r="S136" s="80">
        <v>44561</v>
      </c>
      <c r="T136" s="79"/>
      <c r="U136" s="81"/>
      <c r="V136" s="587"/>
      <c r="W136" s="148" t="s">
        <v>30</v>
      </c>
      <c r="X136" s="149">
        <v>1000</v>
      </c>
      <c r="Y136" s="135">
        <v>0</v>
      </c>
      <c r="Z136" s="135">
        <v>1000</v>
      </c>
      <c r="AA136" s="136" t="s">
        <v>44</v>
      </c>
      <c r="AB136" s="136">
        <v>3078</v>
      </c>
      <c r="AC136" s="137">
        <v>44866</v>
      </c>
      <c r="AD136" s="587"/>
      <c r="AE136" s="148" t="s">
        <v>30</v>
      </c>
      <c r="AF136" s="135">
        <v>1000</v>
      </c>
      <c r="AG136" s="135">
        <v>0</v>
      </c>
      <c r="AH136" s="135"/>
      <c r="AI136" s="136"/>
      <c r="AJ136" s="136"/>
      <c r="AK136" s="137"/>
      <c r="AL136" s="703"/>
      <c r="AM136" s="730"/>
      <c r="AN136" s="731"/>
    </row>
    <row r="137" spans="1:40" ht="21" x14ac:dyDescent="0.25">
      <c r="A137" s="88"/>
      <c r="B137" s="880"/>
      <c r="C137" s="89"/>
      <c r="D137" s="90">
        <f>SUM(D125:D136)</f>
        <v>12000</v>
      </c>
      <c r="E137" s="90">
        <f>SUM(E125:E136)</f>
        <v>10</v>
      </c>
      <c r="F137" s="90">
        <f>SUM(F125:F136)</f>
        <v>12000</v>
      </c>
      <c r="G137" s="91"/>
      <c r="H137" s="91"/>
      <c r="I137" s="92"/>
      <c r="J137" s="91"/>
      <c r="K137" s="93"/>
      <c r="L137" s="588"/>
      <c r="M137" s="89"/>
      <c r="N137" s="90">
        <f>SUM(N124:N136)</f>
        <v>24000</v>
      </c>
      <c r="O137" s="90">
        <f>SUM(O124:O136)</f>
        <v>20</v>
      </c>
      <c r="P137" s="90">
        <f>SUM(P124:P136)</f>
        <v>24000</v>
      </c>
      <c r="Q137" s="91"/>
      <c r="R137" s="91"/>
      <c r="S137" s="91"/>
      <c r="T137" s="91"/>
      <c r="U137" s="93"/>
      <c r="V137" s="588"/>
      <c r="W137" s="150"/>
      <c r="X137" s="151">
        <f>SUM(X124:X136)</f>
        <v>36000</v>
      </c>
      <c r="Y137" s="151">
        <f>SUM(Y124:Y136)</f>
        <v>70</v>
      </c>
      <c r="Z137" s="151">
        <f>SUM(Z124:Z136)</f>
        <v>36000</v>
      </c>
      <c r="AA137" s="152"/>
      <c r="AB137" s="152"/>
      <c r="AC137" s="152"/>
      <c r="AD137" s="588"/>
      <c r="AE137" s="150"/>
      <c r="AF137" s="151">
        <f>SUM(AF124:AF136)</f>
        <v>48000</v>
      </c>
      <c r="AG137" s="151">
        <f>SUM(AG124:AG136)</f>
        <v>70</v>
      </c>
      <c r="AH137" s="151">
        <f>SUM(AH124:AH136)</f>
        <v>48070</v>
      </c>
      <c r="AI137" s="152"/>
      <c r="AJ137" s="152"/>
      <c r="AK137" s="152"/>
      <c r="AL137" s="152"/>
      <c r="AM137" s="807"/>
      <c r="AN137" s="732"/>
    </row>
    <row r="138" spans="1:40" x14ac:dyDescent="0.25">
      <c r="A138" s="413"/>
      <c r="B138" s="330"/>
      <c r="C138" s="344"/>
      <c r="D138" s="345"/>
      <c r="E138" s="345"/>
      <c r="F138" s="345"/>
      <c r="G138" s="346"/>
      <c r="H138" s="346"/>
      <c r="I138" s="347"/>
      <c r="J138" s="346"/>
      <c r="K138" s="346"/>
      <c r="L138" s="584"/>
      <c r="M138" s="346"/>
      <c r="N138" s="345"/>
      <c r="O138" s="345"/>
      <c r="P138" s="345"/>
      <c r="Q138" s="346"/>
      <c r="R138" s="346"/>
      <c r="S138" s="346"/>
      <c r="T138" s="346"/>
      <c r="U138" s="346"/>
      <c r="V138" s="584"/>
      <c r="W138" s="346"/>
      <c r="X138" s="345"/>
      <c r="Y138" s="345"/>
      <c r="Z138" s="345"/>
      <c r="AA138" s="346"/>
      <c r="AB138" s="346"/>
      <c r="AC138" s="346"/>
      <c r="AD138" s="584"/>
      <c r="AE138" s="346"/>
      <c r="AF138" s="345"/>
      <c r="AG138" s="345"/>
      <c r="AH138" s="345"/>
      <c r="AI138" s="346"/>
      <c r="AJ138" s="346"/>
      <c r="AK138" s="346"/>
      <c r="AL138" s="346"/>
      <c r="AM138" s="778"/>
      <c r="AN138" s="348"/>
    </row>
    <row r="139" spans="1:40" ht="21" x14ac:dyDescent="0.25">
      <c r="A139" s="414"/>
      <c r="B139" s="331"/>
      <c r="C139" s="350"/>
      <c r="D139" s="351"/>
      <c r="E139" s="352"/>
      <c r="F139" s="353"/>
      <c r="G139" s="352"/>
      <c r="H139" s="353"/>
      <c r="I139" s="353"/>
      <c r="J139" s="353"/>
      <c r="K139" s="354"/>
      <c r="L139" s="585"/>
      <c r="M139" s="355" t="s">
        <v>42</v>
      </c>
      <c r="N139" s="356">
        <f>D152</f>
        <v>12000</v>
      </c>
      <c r="O139" s="356">
        <f>E152</f>
        <v>2220</v>
      </c>
      <c r="P139" s="356">
        <f>F152</f>
        <v>0</v>
      </c>
      <c r="Q139" s="352"/>
      <c r="R139" s="353"/>
      <c r="S139" s="353"/>
      <c r="T139" s="353"/>
      <c r="U139" s="354"/>
      <c r="V139" s="585"/>
      <c r="W139" s="355" t="s">
        <v>42</v>
      </c>
      <c r="X139" s="356">
        <f>N152</f>
        <v>24000</v>
      </c>
      <c r="Y139" s="356">
        <f>O152</f>
        <v>3240</v>
      </c>
      <c r="Z139" s="356">
        <f>P152</f>
        <v>0</v>
      </c>
      <c r="AA139" s="352"/>
      <c r="AB139" s="353"/>
      <c r="AC139" s="353"/>
      <c r="AD139" s="585"/>
      <c r="AE139" s="355" t="s">
        <v>42</v>
      </c>
      <c r="AF139" s="356">
        <f>X152</f>
        <v>36000</v>
      </c>
      <c r="AG139" s="356">
        <f>Y152</f>
        <v>3270</v>
      </c>
      <c r="AH139" s="356">
        <f>Z152</f>
        <v>39590</v>
      </c>
      <c r="AI139" s="352"/>
      <c r="AJ139" s="353"/>
      <c r="AK139" s="353"/>
      <c r="AL139" s="353"/>
      <c r="AM139" s="776" t="s">
        <v>221</v>
      </c>
      <c r="AN139" s="183" t="s">
        <v>36</v>
      </c>
    </row>
    <row r="140" spans="1:40" x14ac:dyDescent="0.25">
      <c r="A140" s="368" t="s">
        <v>193</v>
      </c>
      <c r="B140" s="332">
        <v>122</v>
      </c>
      <c r="C140" s="357" t="s">
        <v>19</v>
      </c>
      <c r="D140" s="124">
        <v>1000</v>
      </c>
      <c r="E140" s="124">
        <f t="shared" ref="E140:E149" si="5">E141+10</f>
        <v>240</v>
      </c>
      <c r="F140" s="124">
        <v>0</v>
      </c>
      <c r="G140" s="125" t="s">
        <v>38</v>
      </c>
      <c r="H140" s="125" t="s">
        <v>38</v>
      </c>
      <c r="I140" s="129" t="s">
        <v>38</v>
      </c>
      <c r="J140" s="125"/>
      <c r="K140" s="358"/>
      <c r="L140" s="585"/>
      <c r="M140" s="357" t="s">
        <v>19</v>
      </c>
      <c r="N140" s="124">
        <v>1000</v>
      </c>
      <c r="O140" s="124">
        <f t="shared" ref="O140:O149" si="6">O141+10</f>
        <v>140</v>
      </c>
      <c r="P140" s="124">
        <v>0</v>
      </c>
      <c r="Q140" s="125" t="s">
        <v>38</v>
      </c>
      <c r="R140" s="125" t="s">
        <v>38</v>
      </c>
      <c r="S140" s="129" t="s">
        <v>38</v>
      </c>
      <c r="T140" s="125"/>
      <c r="U140" s="358"/>
      <c r="V140" s="585"/>
      <c r="W140" s="357" t="s">
        <v>19</v>
      </c>
      <c r="X140" s="124">
        <v>1000</v>
      </c>
      <c r="Y140" s="124">
        <f>Y141+10</f>
        <v>20</v>
      </c>
      <c r="Z140" s="124">
        <v>11500</v>
      </c>
      <c r="AA140" s="125" t="s">
        <v>50</v>
      </c>
      <c r="AB140" s="125">
        <v>1814</v>
      </c>
      <c r="AC140" s="129">
        <v>44585</v>
      </c>
      <c r="AD140" s="585"/>
      <c r="AE140" s="357" t="s">
        <v>19</v>
      </c>
      <c r="AF140" s="124">
        <v>1000</v>
      </c>
      <c r="AG140" s="124">
        <v>10</v>
      </c>
      <c r="AH140" s="124"/>
      <c r="AI140" s="125"/>
      <c r="AJ140" s="125"/>
      <c r="AK140" s="129"/>
      <c r="AL140" s="426"/>
      <c r="AM140" s="341">
        <f>AF152+AG152-AH152</f>
        <v>-310</v>
      </c>
      <c r="AN140" s="415" t="s">
        <v>979</v>
      </c>
    </row>
    <row r="141" spans="1:40" ht="21" customHeight="1" x14ac:dyDescent="0.25">
      <c r="A141" s="369"/>
      <c r="B141" s="877" t="s">
        <v>191</v>
      </c>
      <c r="C141" s="357" t="s">
        <v>20</v>
      </c>
      <c r="D141" s="124">
        <v>1000</v>
      </c>
      <c r="E141" s="124">
        <f t="shared" si="5"/>
        <v>230</v>
      </c>
      <c r="F141" s="124">
        <v>0</v>
      </c>
      <c r="G141" s="125" t="s">
        <v>38</v>
      </c>
      <c r="H141" s="125" t="s">
        <v>38</v>
      </c>
      <c r="I141" s="129" t="s">
        <v>38</v>
      </c>
      <c r="J141" s="125"/>
      <c r="K141" s="358"/>
      <c r="L141" s="585"/>
      <c r="M141" s="357" t="s">
        <v>20</v>
      </c>
      <c r="N141" s="124">
        <v>1000</v>
      </c>
      <c r="O141" s="124">
        <f t="shared" si="6"/>
        <v>130</v>
      </c>
      <c r="P141" s="124">
        <v>0</v>
      </c>
      <c r="Q141" s="125" t="s">
        <v>38</v>
      </c>
      <c r="R141" s="125" t="s">
        <v>38</v>
      </c>
      <c r="S141" s="129" t="s">
        <v>38</v>
      </c>
      <c r="T141" s="125"/>
      <c r="U141" s="358"/>
      <c r="V141" s="585"/>
      <c r="W141" s="357" t="s">
        <v>20</v>
      </c>
      <c r="X141" s="124">
        <v>1000</v>
      </c>
      <c r="Y141" s="124">
        <v>10</v>
      </c>
      <c r="Z141" s="124">
        <v>0</v>
      </c>
      <c r="AA141" s="125" t="s">
        <v>38</v>
      </c>
      <c r="AB141" s="125" t="s">
        <v>38</v>
      </c>
      <c r="AC141" s="129" t="s">
        <v>38</v>
      </c>
      <c r="AD141" s="585"/>
      <c r="AE141" s="357" t="s">
        <v>20</v>
      </c>
      <c r="AF141" s="124">
        <v>1000</v>
      </c>
      <c r="AG141" s="124"/>
      <c r="AH141" s="124">
        <v>5000</v>
      </c>
      <c r="AI141" s="125" t="s">
        <v>44</v>
      </c>
      <c r="AJ141" s="125">
        <v>3420</v>
      </c>
      <c r="AK141" s="129">
        <v>44972</v>
      </c>
      <c r="AL141" s="629" t="s">
        <v>984</v>
      </c>
      <c r="AM141" s="336"/>
      <c r="AN141" s="416"/>
    </row>
    <row r="142" spans="1:40" x14ac:dyDescent="0.25">
      <c r="A142" s="369"/>
      <c r="B142" s="877"/>
      <c r="C142" s="357" t="s">
        <v>21</v>
      </c>
      <c r="D142" s="124">
        <v>1000</v>
      </c>
      <c r="E142" s="124">
        <f t="shared" si="5"/>
        <v>220</v>
      </c>
      <c r="F142" s="124">
        <v>0</v>
      </c>
      <c r="G142" s="125" t="s">
        <v>38</v>
      </c>
      <c r="H142" s="125" t="s">
        <v>38</v>
      </c>
      <c r="I142" s="129" t="s">
        <v>38</v>
      </c>
      <c r="J142" s="125"/>
      <c r="K142" s="358"/>
      <c r="L142" s="585"/>
      <c r="M142" s="357" t="s">
        <v>21</v>
      </c>
      <c r="N142" s="124">
        <v>1000</v>
      </c>
      <c r="O142" s="124">
        <f t="shared" si="6"/>
        <v>120</v>
      </c>
      <c r="P142" s="124">
        <v>0</v>
      </c>
      <c r="Q142" s="125" t="s">
        <v>38</v>
      </c>
      <c r="R142" s="125" t="s">
        <v>38</v>
      </c>
      <c r="S142" s="129" t="s">
        <v>38</v>
      </c>
      <c r="T142" s="125"/>
      <c r="U142" s="358"/>
      <c r="V142" s="585"/>
      <c r="W142" s="357" t="s">
        <v>21</v>
      </c>
      <c r="X142" s="124">
        <v>1000</v>
      </c>
      <c r="Y142" s="124">
        <v>0</v>
      </c>
      <c r="Z142" s="124">
        <v>28090</v>
      </c>
      <c r="AA142" s="125" t="s">
        <v>50</v>
      </c>
      <c r="AB142" s="125">
        <v>2154</v>
      </c>
      <c r="AC142" s="129">
        <v>44632</v>
      </c>
      <c r="AD142" s="585"/>
      <c r="AE142" s="357" t="s">
        <v>21</v>
      </c>
      <c r="AF142" s="124">
        <v>1000</v>
      </c>
      <c r="AG142" s="124">
        <v>0</v>
      </c>
      <c r="AH142" s="124"/>
      <c r="AI142" s="125"/>
      <c r="AJ142" s="125"/>
      <c r="AK142" s="129"/>
      <c r="AL142" s="629" t="s">
        <v>250</v>
      </c>
      <c r="AM142" s="336"/>
      <c r="AN142" s="416" t="s">
        <v>849</v>
      </c>
    </row>
    <row r="143" spans="1:40" x14ac:dyDescent="0.25">
      <c r="A143" s="369"/>
      <c r="B143" s="877"/>
      <c r="C143" s="357" t="s">
        <v>22</v>
      </c>
      <c r="D143" s="124">
        <v>1000</v>
      </c>
      <c r="E143" s="124">
        <f t="shared" si="5"/>
        <v>210</v>
      </c>
      <c r="F143" s="124">
        <v>0</v>
      </c>
      <c r="G143" s="125" t="s">
        <v>38</v>
      </c>
      <c r="H143" s="125" t="s">
        <v>38</v>
      </c>
      <c r="I143" s="129" t="s">
        <v>38</v>
      </c>
      <c r="J143" s="125"/>
      <c r="K143" s="358"/>
      <c r="L143" s="585"/>
      <c r="M143" s="357" t="s">
        <v>22</v>
      </c>
      <c r="N143" s="124">
        <v>1000</v>
      </c>
      <c r="O143" s="124">
        <f t="shared" si="6"/>
        <v>110</v>
      </c>
      <c r="P143" s="124">
        <v>0</v>
      </c>
      <c r="Q143" s="125" t="s">
        <v>38</v>
      </c>
      <c r="R143" s="125" t="s">
        <v>38</v>
      </c>
      <c r="S143" s="129" t="s">
        <v>38</v>
      </c>
      <c r="T143" s="125"/>
      <c r="U143" s="358"/>
      <c r="V143" s="585"/>
      <c r="W143" s="357" t="s">
        <v>22</v>
      </c>
      <c r="X143" s="124">
        <v>1000</v>
      </c>
      <c r="Y143" s="124">
        <v>0</v>
      </c>
      <c r="Z143" s="124">
        <v>0</v>
      </c>
      <c r="AA143" s="125" t="s">
        <v>38</v>
      </c>
      <c r="AB143" s="125" t="s">
        <v>38</v>
      </c>
      <c r="AC143" s="129" t="s">
        <v>38</v>
      </c>
      <c r="AD143" s="585"/>
      <c r="AE143" s="357" t="s">
        <v>22</v>
      </c>
      <c r="AF143" s="124">
        <v>1000</v>
      </c>
      <c r="AG143" s="124">
        <v>0</v>
      </c>
      <c r="AH143" s="124">
        <v>4000</v>
      </c>
      <c r="AI143" s="125" t="s">
        <v>44</v>
      </c>
      <c r="AJ143" s="125">
        <v>3659</v>
      </c>
      <c r="AK143" s="129">
        <v>45031</v>
      </c>
      <c r="AL143" s="629" t="s">
        <v>983</v>
      </c>
      <c r="AM143" s="336"/>
      <c r="AN143" s="416"/>
    </row>
    <row r="144" spans="1:40" x14ac:dyDescent="0.25">
      <c r="A144" s="369"/>
      <c r="B144" s="877"/>
      <c r="C144" s="357" t="s">
        <v>23</v>
      </c>
      <c r="D144" s="124">
        <v>1000</v>
      </c>
      <c r="E144" s="124">
        <f t="shared" si="5"/>
        <v>200</v>
      </c>
      <c r="F144" s="124">
        <v>0</v>
      </c>
      <c r="G144" s="125" t="s">
        <v>38</v>
      </c>
      <c r="H144" s="125" t="s">
        <v>38</v>
      </c>
      <c r="I144" s="129" t="s">
        <v>38</v>
      </c>
      <c r="J144" s="125"/>
      <c r="K144" s="358"/>
      <c r="L144" s="585"/>
      <c r="M144" s="357" t="s">
        <v>23</v>
      </c>
      <c r="N144" s="124">
        <v>1000</v>
      </c>
      <c r="O144" s="124">
        <f t="shared" si="6"/>
        <v>100</v>
      </c>
      <c r="P144" s="124">
        <v>0</v>
      </c>
      <c r="Q144" s="125" t="s">
        <v>38</v>
      </c>
      <c r="R144" s="125" t="s">
        <v>38</v>
      </c>
      <c r="S144" s="129" t="s">
        <v>38</v>
      </c>
      <c r="T144" s="125"/>
      <c r="U144" s="358"/>
      <c r="V144" s="585"/>
      <c r="W144" s="357" t="s">
        <v>23</v>
      </c>
      <c r="X144" s="124">
        <v>1000</v>
      </c>
      <c r="Y144" s="124">
        <v>0</v>
      </c>
      <c r="Z144" s="124">
        <v>0</v>
      </c>
      <c r="AA144" s="125" t="s">
        <v>38</v>
      </c>
      <c r="AB144" s="125" t="s">
        <v>38</v>
      </c>
      <c r="AC144" s="129" t="s">
        <v>38</v>
      </c>
      <c r="AD144" s="585"/>
      <c r="AE144" s="357" t="s">
        <v>23</v>
      </c>
      <c r="AF144" s="124">
        <v>1000</v>
      </c>
      <c r="AG144" s="124">
        <v>0</v>
      </c>
      <c r="AH144" s="124">
        <v>0</v>
      </c>
      <c r="AI144" s="125"/>
      <c r="AJ144" s="125"/>
      <c r="AK144" s="129"/>
      <c r="AL144" s="629"/>
      <c r="AM144" s="336"/>
      <c r="AN144" s="416"/>
    </row>
    <row r="145" spans="1:40" x14ac:dyDescent="0.25">
      <c r="A145" s="369"/>
      <c r="B145" s="877"/>
      <c r="C145" s="357" t="s">
        <v>24</v>
      </c>
      <c r="D145" s="124">
        <v>1000</v>
      </c>
      <c r="E145" s="124">
        <f t="shared" si="5"/>
        <v>190</v>
      </c>
      <c r="F145" s="124">
        <v>0</v>
      </c>
      <c r="G145" s="125" t="s">
        <v>38</v>
      </c>
      <c r="H145" s="125" t="s">
        <v>38</v>
      </c>
      <c r="I145" s="129" t="s">
        <v>38</v>
      </c>
      <c r="J145" s="125"/>
      <c r="K145" s="358"/>
      <c r="L145" s="585"/>
      <c r="M145" s="357" t="s">
        <v>24</v>
      </c>
      <c r="N145" s="124">
        <v>1000</v>
      </c>
      <c r="O145" s="124">
        <f t="shared" si="6"/>
        <v>90</v>
      </c>
      <c r="P145" s="124">
        <v>0</v>
      </c>
      <c r="Q145" s="125" t="s">
        <v>38</v>
      </c>
      <c r="R145" s="125" t="s">
        <v>38</v>
      </c>
      <c r="S145" s="129" t="s">
        <v>38</v>
      </c>
      <c r="T145" s="125"/>
      <c r="U145" s="358"/>
      <c r="V145" s="585"/>
      <c r="W145" s="357" t="s">
        <v>24</v>
      </c>
      <c r="X145" s="124">
        <v>1000</v>
      </c>
      <c r="Y145" s="124">
        <v>0</v>
      </c>
      <c r="Z145" s="124">
        <v>0</v>
      </c>
      <c r="AA145" s="125" t="s">
        <v>38</v>
      </c>
      <c r="AB145" s="125" t="s">
        <v>38</v>
      </c>
      <c r="AC145" s="129" t="s">
        <v>38</v>
      </c>
      <c r="AD145" s="585"/>
      <c r="AE145" s="357" t="s">
        <v>24</v>
      </c>
      <c r="AF145" s="124">
        <v>1000</v>
      </c>
      <c r="AG145" s="124">
        <v>0</v>
      </c>
      <c r="AH145" s="124">
        <v>0</v>
      </c>
      <c r="AI145" s="125"/>
      <c r="AJ145" s="125"/>
      <c r="AK145" s="129"/>
      <c r="AL145" s="629"/>
      <c r="AM145" s="336"/>
      <c r="AN145" s="416"/>
    </row>
    <row r="146" spans="1:40" x14ac:dyDescent="0.25">
      <c r="A146" s="369"/>
      <c r="B146" s="877"/>
      <c r="C146" s="357" t="s">
        <v>25</v>
      </c>
      <c r="D146" s="124">
        <v>1000</v>
      </c>
      <c r="E146" s="124">
        <f t="shared" si="5"/>
        <v>180</v>
      </c>
      <c r="F146" s="124">
        <v>0</v>
      </c>
      <c r="G146" s="125" t="s">
        <v>38</v>
      </c>
      <c r="H146" s="125" t="s">
        <v>38</v>
      </c>
      <c r="I146" s="129" t="s">
        <v>38</v>
      </c>
      <c r="J146" s="125"/>
      <c r="K146" s="358"/>
      <c r="L146" s="585"/>
      <c r="M146" s="357" t="s">
        <v>25</v>
      </c>
      <c r="N146" s="124">
        <v>1000</v>
      </c>
      <c r="O146" s="124">
        <f t="shared" si="6"/>
        <v>80</v>
      </c>
      <c r="P146" s="124">
        <v>0</v>
      </c>
      <c r="Q146" s="125" t="s">
        <v>38</v>
      </c>
      <c r="R146" s="125" t="s">
        <v>38</v>
      </c>
      <c r="S146" s="129" t="s">
        <v>38</v>
      </c>
      <c r="T146" s="125"/>
      <c r="U146" s="358"/>
      <c r="V146" s="585"/>
      <c r="W146" s="357" t="s">
        <v>25</v>
      </c>
      <c r="X146" s="124">
        <v>1000</v>
      </c>
      <c r="Y146" s="124">
        <v>0</v>
      </c>
      <c r="Z146" s="124">
        <v>0</v>
      </c>
      <c r="AA146" s="125" t="s">
        <v>38</v>
      </c>
      <c r="AB146" s="125" t="s">
        <v>38</v>
      </c>
      <c r="AC146" s="129" t="s">
        <v>38</v>
      </c>
      <c r="AD146" s="585"/>
      <c r="AE146" s="357" t="s">
        <v>25</v>
      </c>
      <c r="AF146" s="124">
        <v>1000</v>
      </c>
      <c r="AG146" s="124">
        <v>0</v>
      </c>
      <c r="AH146" s="124">
        <v>0</v>
      </c>
      <c r="AI146" s="125"/>
      <c r="AJ146" s="125"/>
      <c r="AK146" s="129"/>
      <c r="AL146" s="629"/>
      <c r="AM146" s="336"/>
      <c r="AN146" s="416"/>
    </row>
    <row r="147" spans="1:40" x14ac:dyDescent="0.25">
      <c r="A147" s="369"/>
      <c r="B147" s="877"/>
      <c r="C147" s="357" t="s">
        <v>26</v>
      </c>
      <c r="D147" s="124">
        <v>1000</v>
      </c>
      <c r="E147" s="124">
        <f t="shared" si="5"/>
        <v>170</v>
      </c>
      <c r="F147" s="124">
        <v>0</v>
      </c>
      <c r="G147" s="125" t="s">
        <v>38</v>
      </c>
      <c r="H147" s="125" t="s">
        <v>38</v>
      </c>
      <c r="I147" s="129" t="s">
        <v>38</v>
      </c>
      <c r="J147" s="125"/>
      <c r="K147" s="358"/>
      <c r="L147" s="585"/>
      <c r="M147" s="357" t="s">
        <v>26</v>
      </c>
      <c r="N147" s="124">
        <v>1000</v>
      </c>
      <c r="O147" s="124">
        <f t="shared" si="6"/>
        <v>70</v>
      </c>
      <c r="P147" s="124">
        <v>0</v>
      </c>
      <c r="Q147" s="125" t="s">
        <v>38</v>
      </c>
      <c r="R147" s="125" t="s">
        <v>38</v>
      </c>
      <c r="S147" s="129" t="s">
        <v>38</v>
      </c>
      <c r="T147" s="125"/>
      <c r="U147" s="358"/>
      <c r="V147" s="585"/>
      <c r="W147" s="357" t="s">
        <v>26</v>
      </c>
      <c r="X147" s="124">
        <v>1000</v>
      </c>
      <c r="Y147" s="124">
        <v>0</v>
      </c>
      <c r="Z147" s="124">
        <v>0</v>
      </c>
      <c r="AA147" s="125" t="s">
        <v>38</v>
      </c>
      <c r="AB147" s="125" t="s">
        <v>38</v>
      </c>
      <c r="AC147" s="129" t="s">
        <v>38</v>
      </c>
      <c r="AD147" s="585"/>
      <c r="AE147" s="357" t="s">
        <v>26</v>
      </c>
      <c r="AF147" s="124">
        <v>1000</v>
      </c>
      <c r="AG147" s="124">
        <v>0</v>
      </c>
      <c r="AH147" s="124">
        <v>0</v>
      </c>
      <c r="AI147" s="125"/>
      <c r="AJ147" s="125"/>
      <c r="AK147" s="129"/>
      <c r="AL147" s="629"/>
      <c r="AM147" s="336"/>
      <c r="AN147" s="416"/>
    </row>
    <row r="148" spans="1:40" x14ac:dyDescent="0.25">
      <c r="A148" s="369"/>
      <c r="B148" s="877"/>
      <c r="C148" s="357" t="s">
        <v>27</v>
      </c>
      <c r="D148" s="124">
        <v>1000</v>
      </c>
      <c r="E148" s="124">
        <f t="shared" si="5"/>
        <v>160</v>
      </c>
      <c r="F148" s="124">
        <v>0</v>
      </c>
      <c r="G148" s="125" t="s">
        <v>38</v>
      </c>
      <c r="H148" s="125" t="s">
        <v>38</v>
      </c>
      <c r="I148" s="129" t="s">
        <v>38</v>
      </c>
      <c r="J148" s="125"/>
      <c r="K148" s="358"/>
      <c r="L148" s="585"/>
      <c r="M148" s="357" t="s">
        <v>27</v>
      </c>
      <c r="N148" s="124">
        <v>1000</v>
      </c>
      <c r="O148" s="124">
        <f t="shared" si="6"/>
        <v>60</v>
      </c>
      <c r="P148" s="124">
        <v>0</v>
      </c>
      <c r="Q148" s="125" t="s">
        <v>38</v>
      </c>
      <c r="R148" s="125" t="s">
        <v>38</v>
      </c>
      <c r="S148" s="129" t="s">
        <v>38</v>
      </c>
      <c r="T148" s="125"/>
      <c r="U148" s="358"/>
      <c r="V148" s="585"/>
      <c r="W148" s="357" t="s">
        <v>27</v>
      </c>
      <c r="X148" s="124">
        <v>1000</v>
      </c>
      <c r="Y148" s="124">
        <v>0</v>
      </c>
      <c r="Z148" s="124">
        <v>0</v>
      </c>
      <c r="AA148" s="125" t="s">
        <v>38</v>
      </c>
      <c r="AB148" s="125" t="s">
        <v>38</v>
      </c>
      <c r="AC148" s="129" t="s">
        <v>38</v>
      </c>
      <c r="AD148" s="585"/>
      <c r="AE148" s="357" t="s">
        <v>27</v>
      </c>
      <c r="AF148" s="124">
        <v>1000</v>
      </c>
      <c r="AG148" s="124">
        <v>0</v>
      </c>
      <c r="AH148" s="124">
        <v>0</v>
      </c>
      <c r="AI148" s="125"/>
      <c r="AJ148" s="125"/>
      <c r="AK148" s="129"/>
      <c r="AL148" s="629"/>
      <c r="AM148" s="336"/>
      <c r="AN148" s="416"/>
    </row>
    <row r="149" spans="1:40" x14ac:dyDescent="0.25">
      <c r="A149" s="369"/>
      <c r="B149" s="877"/>
      <c r="C149" s="357" t="s">
        <v>28</v>
      </c>
      <c r="D149" s="124">
        <v>1000</v>
      </c>
      <c r="E149" s="124">
        <f t="shared" si="5"/>
        <v>150</v>
      </c>
      <c r="F149" s="124">
        <v>0</v>
      </c>
      <c r="G149" s="125" t="s">
        <v>38</v>
      </c>
      <c r="H149" s="125" t="s">
        <v>38</v>
      </c>
      <c r="I149" s="129" t="s">
        <v>38</v>
      </c>
      <c r="J149" s="125"/>
      <c r="K149" s="358"/>
      <c r="L149" s="585"/>
      <c r="M149" s="357" t="s">
        <v>28</v>
      </c>
      <c r="N149" s="124">
        <v>1000</v>
      </c>
      <c r="O149" s="124">
        <f t="shared" si="6"/>
        <v>50</v>
      </c>
      <c r="P149" s="124">
        <v>0</v>
      </c>
      <c r="Q149" s="125" t="s">
        <v>38</v>
      </c>
      <c r="R149" s="125" t="s">
        <v>38</v>
      </c>
      <c r="S149" s="129" t="s">
        <v>38</v>
      </c>
      <c r="T149" s="125"/>
      <c r="U149" s="358"/>
      <c r="V149" s="585"/>
      <c r="W149" s="357" t="s">
        <v>28</v>
      </c>
      <c r="X149" s="124">
        <v>1000</v>
      </c>
      <c r="Y149" s="124">
        <v>0</v>
      </c>
      <c r="Z149" s="124">
        <v>0</v>
      </c>
      <c r="AA149" s="125" t="s">
        <v>38</v>
      </c>
      <c r="AB149" s="125" t="s">
        <v>38</v>
      </c>
      <c r="AC149" s="129" t="s">
        <v>38</v>
      </c>
      <c r="AD149" s="585"/>
      <c r="AE149" s="357" t="s">
        <v>28</v>
      </c>
      <c r="AF149" s="124"/>
      <c r="AG149" s="124">
        <v>0</v>
      </c>
      <c r="AH149" s="124">
        <v>0</v>
      </c>
      <c r="AI149" s="125"/>
      <c r="AJ149" s="125"/>
      <c r="AK149" s="129"/>
      <c r="AL149" s="629"/>
      <c r="AM149" s="336"/>
      <c r="AN149" s="416"/>
    </row>
    <row r="150" spans="1:40" x14ac:dyDescent="0.25">
      <c r="A150" s="369"/>
      <c r="B150" s="877"/>
      <c r="C150" s="357" t="s">
        <v>29</v>
      </c>
      <c r="D150" s="124">
        <v>1000</v>
      </c>
      <c r="E150" s="124">
        <f>E151+10</f>
        <v>140</v>
      </c>
      <c r="F150" s="124">
        <v>0</v>
      </c>
      <c r="G150" s="125" t="s">
        <v>38</v>
      </c>
      <c r="H150" s="125" t="s">
        <v>38</v>
      </c>
      <c r="I150" s="129" t="s">
        <v>38</v>
      </c>
      <c r="J150" s="125"/>
      <c r="K150" s="358"/>
      <c r="L150" s="586"/>
      <c r="M150" s="357" t="s">
        <v>29</v>
      </c>
      <c r="N150" s="124">
        <v>1000</v>
      </c>
      <c r="O150" s="124">
        <f>O151+10</f>
        <v>40</v>
      </c>
      <c r="P150" s="124">
        <v>0</v>
      </c>
      <c r="Q150" s="125" t="s">
        <v>38</v>
      </c>
      <c r="R150" s="125" t="s">
        <v>38</v>
      </c>
      <c r="S150" s="129" t="s">
        <v>38</v>
      </c>
      <c r="T150" s="125"/>
      <c r="U150" s="358"/>
      <c r="V150" s="586"/>
      <c r="W150" s="357" t="s">
        <v>29</v>
      </c>
      <c r="X150" s="124">
        <v>1000</v>
      </c>
      <c r="Y150" s="124">
        <v>0</v>
      </c>
      <c r="Z150" s="124">
        <v>0</v>
      </c>
      <c r="AA150" s="125" t="s">
        <v>38</v>
      </c>
      <c r="AB150" s="125" t="s">
        <v>38</v>
      </c>
      <c r="AC150" s="129" t="s">
        <v>38</v>
      </c>
      <c r="AD150" s="586"/>
      <c r="AE150" s="357" t="s">
        <v>29</v>
      </c>
      <c r="AF150" s="124"/>
      <c r="AG150" s="124">
        <v>0</v>
      </c>
      <c r="AH150" s="124">
        <v>0</v>
      </c>
      <c r="AI150" s="125"/>
      <c r="AJ150" s="125"/>
      <c r="AK150" s="129"/>
      <c r="AL150" s="629"/>
      <c r="AM150" s="336"/>
      <c r="AN150" s="416"/>
    </row>
    <row r="151" spans="1:40" x14ac:dyDescent="0.25">
      <c r="A151" s="369"/>
      <c r="B151" s="877"/>
      <c r="C151" s="360" t="s">
        <v>30</v>
      </c>
      <c r="D151" s="419">
        <v>1000</v>
      </c>
      <c r="E151" s="167">
        <v>130</v>
      </c>
      <c r="F151" s="124">
        <v>0</v>
      </c>
      <c r="G151" s="125" t="s">
        <v>38</v>
      </c>
      <c r="H151" s="125" t="s">
        <v>38</v>
      </c>
      <c r="I151" s="129" t="s">
        <v>38</v>
      </c>
      <c r="J151" s="361"/>
      <c r="K151" s="362"/>
      <c r="L151" s="587"/>
      <c r="M151" s="360" t="s">
        <v>30</v>
      </c>
      <c r="N151" s="278">
        <v>1000</v>
      </c>
      <c r="O151" s="124">
        <v>30</v>
      </c>
      <c r="P151" s="124">
        <v>0</v>
      </c>
      <c r="Q151" s="125" t="s">
        <v>38</v>
      </c>
      <c r="R151" s="125" t="s">
        <v>38</v>
      </c>
      <c r="S151" s="129" t="s">
        <v>38</v>
      </c>
      <c r="T151" s="125"/>
      <c r="U151" s="358"/>
      <c r="V151" s="587"/>
      <c r="W151" s="360" t="s">
        <v>30</v>
      </c>
      <c r="X151" s="124">
        <v>1000</v>
      </c>
      <c r="Y151" s="124">
        <v>0</v>
      </c>
      <c r="Z151" s="124">
        <v>0</v>
      </c>
      <c r="AA151" s="125" t="s">
        <v>38</v>
      </c>
      <c r="AB151" s="125" t="s">
        <v>38</v>
      </c>
      <c r="AC151" s="129" t="s">
        <v>38</v>
      </c>
      <c r="AD151" s="587"/>
      <c r="AE151" s="360" t="s">
        <v>30</v>
      </c>
      <c r="AF151" s="124"/>
      <c r="AG151" s="124">
        <v>0</v>
      </c>
      <c r="AH151" s="124">
        <v>0</v>
      </c>
      <c r="AI151" s="125"/>
      <c r="AJ151" s="125"/>
      <c r="AK151" s="129"/>
      <c r="AL151" s="629"/>
      <c r="AM151" s="338"/>
      <c r="AN151" s="418"/>
    </row>
    <row r="152" spans="1:40" ht="21" x14ac:dyDescent="0.25">
      <c r="A152" s="370"/>
      <c r="B152" s="878"/>
      <c r="C152" s="364"/>
      <c r="D152" s="365">
        <f>SUM(D140:D151)</f>
        <v>12000</v>
      </c>
      <c r="E152" s="365">
        <f>SUM(E140:E151)</f>
        <v>2220</v>
      </c>
      <c r="F152" s="365">
        <f>SUM(F140:F151)</f>
        <v>0</v>
      </c>
      <c r="G152" s="340"/>
      <c r="H152" s="340"/>
      <c r="I152" s="366"/>
      <c r="J152" s="340"/>
      <c r="K152" s="367"/>
      <c r="L152" s="588"/>
      <c r="M152" s="364"/>
      <c r="N152" s="365">
        <f>SUM(N139:N151)</f>
        <v>24000</v>
      </c>
      <c r="O152" s="365">
        <f>SUM(O139:O151)</f>
        <v>3240</v>
      </c>
      <c r="P152" s="365">
        <f>SUM(P139:P151)</f>
        <v>0</v>
      </c>
      <c r="Q152" s="340"/>
      <c r="R152" s="340"/>
      <c r="S152" s="340"/>
      <c r="T152" s="340"/>
      <c r="U152" s="367"/>
      <c r="V152" s="588"/>
      <c r="W152" s="364"/>
      <c r="X152" s="365">
        <f>SUM(X139:X151)</f>
        <v>36000</v>
      </c>
      <c r="Y152" s="365">
        <f>SUM(Y139:Y151)</f>
        <v>3270</v>
      </c>
      <c r="Z152" s="365">
        <f>SUM(Z139:Z151)</f>
        <v>39590</v>
      </c>
      <c r="AA152" s="340"/>
      <c r="AB152" s="340"/>
      <c r="AC152" s="340"/>
      <c r="AD152" s="588"/>
      <c r="AE152" s="364"/>
      <c r="AF152" s="365">
        <f>SUM(AF139:AF151)</f>
        <v>45000</v>
      </c>
      <c r="AG152" s="365">
        <f>SUM(AG139:AG151)</f>
        <v>3280</v>
      </c>
      <c r="AH152" s="365">
        <f>SUM(AH139:AH151)</f>
        <v>48590</v>
      </c>
      <c r="AI152" s="340"/>
      <c r="AJ152" s="340"/>
      <c r="AK152" s="340"/>
      <c r="AL152" s="340"/>
      <c r="AM152" s="365"/>
      <c r="AN152" s="367"/>
    </row>
    <row r="153" spans="1:40" x14ac:dyDescent="0.25">
      <c r="A153" s="413"/>
      <c r="B153" s="330"/>
      <c r="C153" s="344"/>
      <c r="D153" s="345"/>
      <c r="E153" s="345"/>
      <c r="F153" s="345"/>
      <c r="G153" s="346"/>
      <c r="H153" s="346"/>
      <c r="I153" s="347"/>
      <c r="J153" s="346"/>
      <c r="K153" s="346"/>
      <c r="L153" s="584"/>
      <c r="M153" s="346"/>
      <c r="N153" s="345"/>
      <c r="O153" s="345"/>
      <c r="P153" s="345"/>
      <c r="Q153" s="346"/>
      <c r="R153" s="346"/>
      <c r="S153" s="346"/>
      <c r="T153" s="346"/>
      <c r="U153" s="346"/>
      <c r="V153" s="584"/>
      <c r="W153" s="346"/>
      <c r="X153" s="345"/>
      <c r="Y153" s="345"/>
      <c r="Z153" s="345"/>
      <c r="AA153" s="346"/>
      <c r="AB153" s="346"/>
      <c r="AC153" s="346"/>
      <c r="AD153" s="584"/>
      <c r="AE153" s="346"/>
      <c r="AF153" s="345"/>
      <c r="AG153" s="345"/>
      <c r="AH153" s="345"/>
      <c r="AI153" s="346"/>
      <c r="AJ153" s="346"/>
      <c r="AK153" s="346"/>
      <c r="AL153" s="346"/>
      <c r="AM153" s="778"/>
      <c r="AN153" s="348"/>
    </row>
    <row r="154" spans="1:40" ht="21" x14ac:dyDescent="0.25">
      <c r="A154" s="414"/>
      <c r="B154" s="331"/>
      <c r="C154" s="350"/>
      <c r="D154" s="351"/>
      <c r="E154" s="352"/>
      <c r="F154" s="353"/>
      <c r="G154" s="352"/>
      <c r="H154" s="353"/>
      <c r="I154" s="353"/>
      <c r="J154" s="353"/>
      <c r="K154" s="354"/>
      <c r="L154" s="589"/>
      <c r="M154" s="355" t="s">
        <v>42</v>
      </c>
      <c r="N154" s="356">
        <f>D167</f>
        <v>12000</v>
      </c>
      <c r="O154" s="356">
        <f>E167</f>
        <v>2220</v>
      </c>
      <c r="P154" s="356">
        <f>F167</f>
        <v>10000</v>
      </c>
      <c r="Q154" s="352"/>
      <c r="R154" s="353"/>
      <c r="S154" s="353"/>
      <c r="T154" s="353"/>
      <c r="U154" s="354"/>
      <c r="V154" s="589"/>
      <c r="W154" s="355" t="s">
        <v>42</v>
      </c>
      <c r="X154" s="356">
        <f>N167</f>
        <v>24000</v>
      </c>
      <c r="Y154" s="356">
        <f>O167</f>
        <v>3780</v>
      </c>
      <c r="Z154" s="356">
        <f>P167</f>
        <v>15000</v>
      </c>
      <c r="AA154" s="352"/>
      <c r="AB154" s="353"/>
      <c r="AC154" s="353"/>
      <c r="AD154" s="589"/>
      <c r="AE154" s="355" t="s">
        <v>42</v>
      </c>
      <c r="AF154" s="356">
        <f>X167</f>
        <v>36000</v>
      </c>
      <c r="AG154" s="356">
        <f>Y167</f>
        <v>4060</v>
      </c>
      <c r="AH154" s="356">
        <f>Z167</f>
        <v>40060</v>
      </c>
      <c r="AI154" s="352"/>
      <c r="AJ154" s="353"/>
      <c r="AK154" s="353"/>
      <c r="AL154" s="353"/>
      <c r="AM154" s="776" t="s">
        <v>221</v>
      </c>
      <c r="AN154" s="183" t="s">
        <v>36</v>
      </c>
    </row>
    <row r="155" spans="1:40" x14ac:dyDescent="0.25">
      <c r="A155" s="368" t="s">
        <v>193</v>
      </c>
      <c r="B155" s="332">
        <v>123</v>
      </c>
      <c r="C155" s="357" t="s">
        <v>19</v>
      </c>
      <c r="D155" s="124">
        <v>1000</v>
      </c>
      <c r="E155" s="124">
        <f t="shared" ref="E155:E163" si="7">E156+10</f>
        <v>230</v>
      </c>
      <c r="F155" s="124">
        <v>0</v>
      </c>
      <c r="G155" s="125" t="s">
        <v>38</v>
      </c>
      <c r="H155" s="125" t="s">
        <v>38</v>
      </c>
      <c r="I155" s="129" t="s">
        <v>38</v>
      </c>
      <c r="J155" s="125"/>
      <c r="K155" s="358"/>
      <c r="L155" s="585"/>
      <c r="M155" s="357" t="s">
        <v>19</v>
      </c>
      <c r="N155" s="124">
        <v>1000</v>
      </c>
      <c r="O155" s="124">
        <f t="shared" ref="O155:O164" si="8">O156+10</f>
        <v>170</v>
      </c>
      <c r="P155" s="124">
        <v>0</v>
      </c>
      <c r="Q155" s="125" t="s">
        <v>38</v>
      </c>
      <c r="R155" s="125" t="s">
        <v>38</v>
      </c>
      <c r="S155" s="129" t="s">
        <v>38</v>
      </c>
      <c r="T155" s="125"/>
      <c r="U155" s="358"/>
      <c r="V155" s="585"/>
      <c r="W155" s="357" t="s">
        <v>19</v>
      </c>
      <c r="X155" s="124">
        <v>1000</v>
      </c>
      <c r="Y155" s="124">
        <f>Y156+10</f>
        <v>70</v>
      </c>
      <c r="Z155" s="124">
        <v>0</v>
      </c>
      <c r="AA155" s="125" t="s">
        <v>38</v>
      </c>
      <c r="AB155" s="125" t="s">
        <v>38</v>
      </c>
      <c r="AC155" s="129" t="s">
        <v>38</v>
      </c>
      <c r="AD155" s="585"/>
      <c r="AE155" s="357" t="s">
        <v>19</v>
      </c>
      <c r="AF155" s="124">
        <v>1000</v>
      </c>
      <c r="AG155" s="124">
        <v>50</v>
      </c>
      <c r="AH155" s="124">
        <v>0</v>
      </c>
      <c r="AI155" s="125"/>
      <c r="AJ155" s="125"/>
      <c r="AK155" s="129"/>
      <c r="AL155" s="426"/>
      <c r="AM155" s="341">
        <f>AF167+AG167-AH167</f>
        <v>0</v>
      </c>
      <c r="AN155" s="415" t="s">
        <v>969</v>
      </c>
    </row>
    <row r="156" spans="1:40" ht="21" customHeight="1" x14ac:dyDescent="0.25">
      <c r="A156" s="369"/>
      <c r="B156" s="876" t="s">
        <v>241</v>
      </c>
      <c r="C156" s="357" t="s">
        <v>20</v>
      </c>
      <c r="D156" s="124">
        <v>1000</v>
      </c>
      <c r="E156" s="124">
        <f t="shared" si="7"/>
        <v>220</v>
      </c>
      <c r="F156" s="124">
        <v>0</v>
      </c>
      <c r="G156" s="125" t="s">
        <v>38</v>
      </c>
      <c r="H156" s="125" t="s">
        <v>38</v>
      </c>
      <c r="I156" s="129" t="s">
        <v>38</v>
      </c>
      <c r="J156" s="125"/>
      <c r="K156" s="358"/>
      <c r="L156" s="589"/>
      <c r="M156" s="357" t="s">
        <v>20</v>
      </c>
      <c r="N156" s="124">
        <v>1000</v>
      </c>
      <c r="O156" s="124">
        <f t="shared" si="8"/>
        <v>160</v>
      </c>
      <c r="P156" s="124">
        <v>0</v>
      </c>
      <c r="Q156" s="125" t="s">
        <v>38</v>
      </c>
      <c r="R156" s="125" t="s">
        <v>38</v>
      </c>
      <c r="S156" s="129" t="s">
        <v>38</v>
      </c>
      <c r="T156" s="125"/>
      <c r="U156" s="358"/>
      <c r="V156" s="589"/>
      <c r="W156" s="357" t="s">
        <v>20</v>
      </c>
      <c r="X156" s="124">
        <v>1000</v>
      </c>
      <c r="Y156" s="124">
        <f>Y157+10</f>
        <v>60</v>
      </c>
      <c r="Z156" s="124">
        <v>0</v>
      </c>
      <c r="AA156" s="125" t="s">
        <v>38</v>
      </c>
      <c r="AB156" s="125" t="s">
        <v>38</v>
      </c>
      <c r="AC156" s="129" t="s">
        <v>38</v>
      </c>
      <c r="AD156" s="589"/>
      <c r="AE156" s="357" t="s">
        <v>20</v>
      </c>
      <c r="AF156" s="124">
        <v>1000</v>
      </c>
      <c r="AG156" s="124">
        <v>40</v>
      </c>
      <c r="AH156" s="124">
        <v>0</v>
      </c>
      <c r="AI156" s="125"/>
      <c r="AJ156" s="125"/>
      <c r="AK156" s="129"/>
      <c r="AL156" s="629"/>
      <c r="AM156" s="336"/>
      <c r="AN156" s="416" t="s">
        <v>250</v>
      </c>
    </row>
    <row r="157" spans="1:40" ht="30" x14ac:dyDescent="0.25">
      <c r="A157" s="369"/>
      <c r="B157" s="877"/>
      <c r="C157" s="357" t="s">
        <v>21</v>
      </c>
      <c r="D157" s="124">
        <v>1000</v>
      </c>
      <c r="E157" s="124">
        <f t="shared" si="7"/>
        <v>210</v>
      </c>
      <c r="F157" s="124">
        <v>0</v>
      </c>
      <c r="G157" s="125" t="s">
        <v>38</v>
      </c>
      <c r="H157" s="125" t="s">
        <v>38</v>
      </c>
      <c r="I157" s="129" t="s">
        <v>38</v>
      </c>
      <c r="J157" s="125"/>
      <c r="K157" s="358"/>
      <c r="L157" s="585"/>
      <c r="M157" s="357" t="s">
        <v>21</v>
      </c>
      <c r="N157" s="124">
        <v>1000</v>
      </c>
      <c r="O157" s="167">
        <v>150</v>
      </c>
      <c r="P157" s="276">
        <v>5000</v>
      </c>
      <c r="Q157" s="126" t="s">
        <v>47</v>
      </c>
      <c r="R157" s="486" t="s">
        <v>300</v>
      </c>
      <c r="S157" s="127">
        <v>44725</v>
      </c>
      <c r="T157" s="125"/>
      <c r="U157" s="358" t="s">
        <v>868</v>
      </c>
      <c r="V157" s="585"/>
      <c r="W157" s="357" t="s">
        <v>21</v>
      </c>
      <c r="X157" s="124">
        <v>1000</v>
      </c>
      <c r="Y157" s="124">
        <f>Y158+10</f>
        <v>50</v>
      </c>
      <c r="Z157" s="124">
        <v>0</v>
      </c>
      <c r="AA157" s="125" t="s">
        <v>38</v>
      </c>
      <c r="AB157" s="125" t="s">
        <v>38</v>
      </c>
      <c r="AC157" s="129" t="s">
        <v>38</v>
      </c>
      <c r="AD157" s="585"/>
      <c r="AE157" s="357" t="s">
        <v>21</v>
      </c>
      <c r="AF157" s="124">
        <v>1000</v>
      </c>
      <c r="AG157" s="124">
        <v>30</v>
      </c>
      <c r="AH157" s="124">
        <v>0</v>
      </c>
      <c r="AI157" s="125"/>
      <c r="AJ157" s="125"/>
      <c r="AK157" s="129"/>
      <c r="AL157" s="629"/>
      <c r="AM157" s="336"/>
      <c r="AN157" s="416"/>
    </row>
    <row r="158" spans="1:40" x14ac:dyDescent="0.25">
      <c r="A158" s="369"/>
      <c r="B158" s="877"/>
      <c r="C158" s="357" t="s">
        <v>22</v>
      </c>
      <c r="D158" s="124">
        <v>1000</v>
      </c>
      <c r="E158" s="124">
        <f t="shared" si="7"/>
        <v>200</v>
      </c>
      <c r="F158" s="124">
        <v>0</v>
      </c>
      <c r="G158" s="125" t="s">
        <v>38</v>
      </c>
      <c r="H158" s="125" t="s">
        <v>38</v>
      </c>
      <c r="I158" s="129" t="s">
        <v>38</v>
      </c>
      <c r="J158" s="125"/>
      <c r="K158" s="358"/>
      <c r="L158" s="585"/>
      <c r="M158" s="357" t="s">
        <v>22</v>
      </c>
      <c r="N158" s="124">
        <v>1000</v>
      </c>
      <c r="O158" s="124">
        <f t="shared" si="8"/>
        <v>160</v>
      </c>
      <c r="P158" s="124">
        <v>0</v>
      </c>
      <c r="Q158" s="125" t="s">
        <v>38</v>
      </c>
      <c r="R158" s="125" t="s">
        <v>38</v>
      </c>
      <c r="S158" s="129" t="s">
        <v>38</v>
      </c>
      <c r="T158" s="125"/>
      <c r="U158" s="358"/>
      <c r="V158" s="585"/>
      <c r="W158" s="357" t="s">
        <v>22</v>
      </c>
      <c r="X158" s="124">
        <v>1000</v>
      </c>
      <c r="Y158" s="124">
        <f>Y159+10</f>
        <v>40</v>
      </c>
      <c r="Z158" s="124">
        <v>0</v>
      </c>
      <c r="AA158" s="125" t="s">
        <v>38</v>
      </c>
      <c r="AB158" s="125" t="s">
        <v>38</v>
      </c>
      <c r="AC158" s="129" t="s">
        <v>38</v>
      </c>
      <c r="AD158" s="585"/>
      <c r="AE158" s="357" t="s">
        <v>22</v>
      </c>
      <c r="AF158" s="124">
        <v>1000</v>
      </c>
      <c r="AG158" s="124">
        <v>20</v>
      </c>
      <c r="AH158" s="124">
        <v>0</v>
      </c>
      <c r="AI158" s="125"/>
      <c r="AJ158" s="125"/>
      <c r="AK158" s="129"/>
      <c r="AL158" s="629"/>
      <c r="AM158" s="336"/>
      <c r="AN158" s="416"/>
    </row>
    <row r="159" spans="1:40" x14ac:dyDescent="0.25">
      <c r="A159" s="369"/>
      <c r="B159" s="877"/>
      <c r="C159" s="357" t="s">
        <v>23</v>
      </c>
      <c r="D159" s="124">
        <v>1000</v>
      </c>
      <c r="E159" s="124">
        <f t="shared" si="7"/>
        <v>190</v>
      </c>
      <c r="F159" s="124">
        <v>0</v>
      </c>
      <c r="G159" s="125" t="s">
        <v>38</v>
      </c>
      <c r="H159" s="125" t="s">
        <v>38</v>
      </c>
      <c r="I159" s="129" t="s">
        <v>38</v>
      </c>
      <c r="J159" s="125"/>
      <c r="K159" s="358"/>
      <c r="L159" s="585"/>
      <c r="M159" s="357" t="s">
        <v>23</v>
      </c>
      <c r="N159" s="124">
        <v>1000</v>
      </c>
      <c r="O159" s="124">
        <f t="shared" si="8"/>
        <v>150</v>
      </c>
      <c r="P159" s="124">
        <v>0</v>
      </c>
      <c r="Q159" s="125" t="s">
        <v>38</v>
      </c>
      <c r="R159" s="125" t="s">
        <v>38</v>
      </c>
      <c r="S159" s="129" t="s">
        <v>38</v>
      </c>
      <c r="T159" s="125"/>
      <c r="U159" s="358"/>
      <c r="V159" s="585"/>
      <c r="W159" s="357" t="s">
        <v>23</v>
      </c>
      <c r="X159" s="124">
        <v>1000</v>
      </c>
      <c r="Y159" s="124">
        <f t="shared" ref="Y159:Y160" si="9">Y160+10</f>
        <v>30</v>
      </c>
      <c r="Z159" s="124">
        <v>0</v>
      </c>
      <c r="AA159" s="125" t="s">
        <v>38</v>
      </c>
      <c r="AB159" s="125" t="s">
        <v>38</v>
      </c>
      <c r="AC159" s="129" t="s">
        <v>38</v>
      </c>
      <c r="AD159" s="585"/>
      <c r="AE159" s="357" t="s">
        <v>23</v>
      </c>
      <c r="AF159" s="124">
        <v>1000</v>
      </c>
      <c r="AG159" s="124">
        <v>10</v>
      </c>
      <c r="AH159" s="124">
        <v>0</v>
      </c>
      <c r="AI159" s="125"/>
      <c r="AJ159" s="125"/>
      <c r="AK159" s="129"/>
      <c r="AL159" s="629"/>
      <c r="AM159" s="336"/>
      <c r="AN159" s="416"/>
    </row>
    <row r="160" spans="1:40" ht="21" x14ac:dyDescent="0.25">
      <c r="A160" s="369"/>
      <c r="B160" s="877"/>
      <c r="C160" s="357" t="s">
        <v>24</v>
      </c>
      <c r="D160" s="124">
        <v>1000</v>
      </c>
      <c r="E160" s="124">
        <f t="shared" si="7"/>
        <v>180</v>
      </c>
      <c r="F160" s="124">
        <v>0</v>
      </c>
      <c r="G160" s="125" t="s">
        <v>38</v>
      </c>
      <c r="H160" s="125" t="s">
        <v>38</v>
      </c>
      <c r="I160" s="129" t="s">
        <v>38</v>
      </c>
      <c r="J160" s="125"/>
      <c r="K160" s="358"/>
      <c r="L160" s="585"/>
      <c r="M160" s="357" t="s">
        <v>24</v>
      </c>
      <c r="N160" s="124">
        <v>1000</v>
      </c>
      <c r="O160" s="124">
        <f t="shared" si="8"/>
        <v>140</v>
      </c>
      <c r="P160" s="124">
        <v>0</v>
      </c>
      <c r="Q160" s="125" t="s">
        <v>38</v>
      </c>
      <c r="R160" s="125" t="s">
        <v>38</v>
      </c>
      <c r="S160" s="129" t="s">
        <v>38</v>
      </c>
      <c r="T160" s="125"/>
      <c r="U160" s="358"/>
      <c r="V160" s="585"/>
      <c r="W160" s="357" t="s">
        <v>24</v>
      </c>
      <c r="X160" s="124">
        <v>1000</v>
      </c>
      <c r="Y160" s="124">
        <f t="shared" si="9"/>
        <v>20</v>
      </c>
      <c r="Z160" s="124">
        <v>0</v>
      </c>
      <c r="AA160" s="125" t="s">
        <v>38</v>
      </c>
      <c r="AB160" s="125" t="s">
        <v>38</v>
      </c>
      <c r="AC160" s="129" t="s">
        <v>38</v>
      </c>
      <c r="AD160" s="585"/>
      <c r="AE160" s="357" t="s">
        <v>24</v>
      </c>
      <c r="AF160" s="124">
        <v>1000</v>
      </c>
      <c r="AG160" s="124"/>
      <c r="AH160" s="124">
        <v>12000</v>
      </c>
      <c r="AI160" s="125" t="s">
        <v>47</v>
      </c>
      <c r="AJ160" s="125">
        <v>3887</v>
      </c>
      <c r="AK160" s="129">
        <v>45107</v>
      </c>
      <c r="AL160" s="629"/>
      <c r="AM160" s="787"/>
      <c r="AN160" s="487"/>
    </row>
    <row r="161" spans="1:40" ht="21" x14ac:dyDescent="0.25">
      <c r="A161" s="369"/>
      <c r="B161" s="877"/>
      <c r="C161" s="357" t="s">
        <v>25</v>
      </c>
      <c r="D161" s="124">
        <v>1000</v>
      </c>
      <c r="E161" s="124">
        <f t="shared" si="7"/>
        <v>170</v>
      </c>
      <c r="F161" s="124">
        <v>0</v>
      </c>
      <c r="G161" s="125" t="s">
        <v>38</v>
      </c>
      <c r="H161" s="125" t="s">
        <v>38</v>
      </c>
      <c r="I161" s="129" t="s">
        <v>38</v>
      </c>
      <c r="J161" s="125"/>
      <c r="K161" s="358"/>
      <c r="L161" s="585"/>
      <c r="M161" s="357" t="s">
        <v>25</v>
      </c>
      <c r="N161" s="124">
        <v>1000</v>
      </c>
      <c r="O161" s="124">
        <f t="shared" si="8"/>
        <v>130</v>
      </c>
      <c r="P161" s="124">
        <v>0</v>
      </c>
      <c r="Q161" s="125" t="s">
        <v>38</v>
      </c>
      <c r="R161" s="125" t="s">
        <v>38</v>
      </c>
      <c r="S161" s="129" t="s">
        <v>38</v>
      </c>
      <c r="T161" s="125"/>
      <c r="U161" s="358"/>
      <c r="V161" s="585"/>
      <c r="W161" s="357" t="s">
        <v>25</v>
      </c>
      <c r="X161" s="124">
        <v>1000</v>
      </c>
      <c r="Y161" s="124">
        <f>Y162+10</f>
        <v>10</v>
      </c>
      <c r="Z161" s="124">
        <v>16000</v>
      </c>
      <c r="AA161" s="125" t="s">
        <v>47</v>
      </c>
      <c r="AB161" s="125">
        <v>2658</v>
      </c>
      <c r="AC161" s="129">
        <v>44795</v>
      </c>
      <c r="AD161" s="585"/>
      <c r="AE161" s="357" t="s">
        <v>25</v>
      </c>
      <c r="AF161" s="124">
        <v>1000</v>
      </c>
      <c r="AG161" s="124"/>
      <c r="AH161" s="124">
        <v>150</v>
      </c>
      <c r="AI161" s="125" t="s">
        <v>47</v>
      </c>
      <c r="AJ161" s="125">
        <v>3973</v>
      </c>
      <c r="AK161" s="129">
        <v>45119</v>
      </c>
      <c r="AL161" s="629"/>
      <c r="AM161" s="787"/>
      <c r="AN161" s="487"/>
    </row>
    <row r="162" spans="1:40" ht="21" x14ac:dyDescent="0.25">
      <c r="A162" s="369"/>
      <c r="B162" s="877"/>
      <c r="C162" s="357" t="s">
        <v>26</v>
      </c>
      <c r="D162" s="124">
        <v>1000</v>
      </c>
      <c r="E162" s="124">
        <f t="shared" si="7"/>
        <v>160</v>
      </c>
      <c r="F162" s="124">
        <v>0</v>
      </c>
      <c r="G162" s="125" t="s">
        <v>38</v>
      </c>
      <c r="H162" s="125" t="s">
        <v>38</v>
      </c>
      <c r="I162" s="129" t="s">
        <v>38</v>
      </c>
      <c r="J162" s="125"/>
      <c r="K162" s="358"/>
      <c r="L162" s="585"/>
      <c r="M162" s="357" t="s">
        <v>26</v>
      </c>
      <c r="N162" s="124">
        <v>1000</v>
      </c>
      <c r="O162" s="124">
        <f t="shared" si="8"/>
        <v>120</v>
      </c>
      <c r="P162" s="124">
        <v>0</v>
      </c>
      <c r="Q162" s="125" t="s">
        <v>38</v>
      </c>
      <c r="R162" s="125" t="s">
        <v>38</v>
      </c>
      <c r="S162" s="129" t="s">
        <v>38</v>
      </c>
      <c r="T162" s="125"/>
      <c r="U162" s="358"/>
      <c r="V162" s="585"/>
      <c r="W162" s="357" t="s">
        <v>26</v>
      </c>
      <c r="X162" s="124">
        <v>1000</v>
      </c>
      <c r="Y162" s="124">
        <v>0</v>
      </c>
      <c r="Z162" s="124">
        <v>9060</v>
      </c>
      <c r="AA162" s="125" t="s">
        <v>47</v>
      </c>
      <c r="AB162" s="125">
        <v>2665</v>
      </c>
      <c r="AC162" s="129">
        <v>44797</v>
      </c>
      <c r="AD162" s="585"/>
      <c r="AE162" s="357" t="s">
        <v>26</v>
      </c>
      <c r="AF162" s="124">
        <v>1000</v>
      </c>
      <c r="AG162" s="124"/>
      <c r="AH162" s="124"/>
      <c r="AI162" s="125"/>
      <c r="AJ162" s="125"/>
      <c r="AK162" s="129"/>
      <c r="AL162" s="629"/>
      <c r="AM162" s="787"/>
      <c r="AN162" s="487"/>
    </row>
    <row r="163" spans="1:40" ht="21" x14ac:dyDescent="0.25">
      <c r="A163" s="369"/>
      <c r="B163" s="877"/>
      <c r="C163" s="357" t="s">
        <v>27</v>
      </c>
      <c r="D163" s="124">
        <v>1000</v>
      </c>
      <c r="E163" s="124">
        <f t="shared" si="7"/>
        <v>150</v>
      </c>
      <c r="F163" s="124">
        <v>0</v>
      </c>
      <c r="G163" s="125" t="s">
        <v>38</v>
      </c>
      <c r="H163" s="125" t="s">
        <v>38</v>
      </c>
      <c r="I163" s="129" t="s">
        <v>38</v>
      </c>
      <c r="J163" s="125"/>
      <c r="K163" s="358"/>
      <c r="L163" s="611"/>
      <c r="M163" s="357" t="s">
        <v>27</v>
      </c>
      <c r="N163" s="124">
        <v>1000</v>
      </c>
      <c r="O163" s="124">
        <f t="shared" si="8"/>
        <v>110</v>
      </c>
      <c r="P163" s="124">
        <v>0</v>
      </c>
      <c r="Q163" s="125" t="s">
        <v>38</v>
      </c>
      <c r="R163" s="125" t="s">
        <v>38</v>
      </c>
      <c r="S163" s="129" t="s">
        <v>38</v>
      </c>
      <c r="T163" s="125"/>
      <c r="U163" s="358"/>
      <c r="V163" s="611"/>
      <c r="W163" s="357" t="s">
        <v>27</v>
      </c>
      <c r="X163" s="124">
        <v>1000</v>
      </c>
      <c r="Y163" s="124">
        <v>0</v>
      </c>
      <c r="Z163" s="124">
        <v>0</v>
      </c>
      <c r="AA163" s="125" t="s">
        <v>38</v>
      </c>
      <c r="AB163" s="125" t="s">
        <v>38</v>
      </c>
      <c r="AC163" s="129" t="s">
        <v>38</v>
      </c>
      <c r="AD163" s="611"/>
      <c r="AE163" s="357" t="s">
        <v>27</v>
      </c>
      <c r="AF163" s="124">
        <v>1000</v>
      </c>
      <c r="AG163" s="124"/>
      <c r="AH163" s="124">
        <v>0</v>
      </c>
      <c r="AI163" s="125"/>
      <c r="AJ163" s="125"/>
      <c r="AK163" s="129"/>
      <c r="AL163" s="629"/>
      <c r="AM163" s="808"/>
      <c r="AN163" s="487"/>
    </row>
    <row r="164" spans="1:40" ht="21" x14ac:dyDescent="0.25">
      <c r="A164" s="369"/>
      <c r="B164" s="877"/>
      <c r="C164" s="357" t="s">
        <v>28</v>
      </c>
      <c r="D164" s="124">
        <v>1000</v>
      </c>
      <c r="E164" s="167">
        <v>140</v>
      </c>
      <c r="F164" s="276">
        <v>10000</v>
      </c>
      <c r="G164" s="126" t="s">
        <v>47</v>
      </c>
      <c r="H164" s="126">
        <v>1624</v>
      </c>
      <c r="I164" s="127">
        <v>44547</v>
      </c>
      <c r="J164" s="125"/>
      <c r="K164" s="488" t="s">
        <v>811</v>
      </c>
      <c r="L164" s="585"/>
      <c r="M164" s="357" t="s">
        <v>28</v>
      </c>
      <c r="N164" s="124">
        <v>1000</v>
      </c>
      <c r="O164" s="124">
        <f t="shared" si="8"/>
        <v>100</v>
      </c>
      <c r="P164" s="124">
        <v>0</v>
      </c>
      <c r="Q164" s="125" t="s">
        <v>38</v>
      </c>
      <c r="R164" s="125" t="s">
        <v>38</v>
      </c>
      <c r="S164" s="129" t="s">
        <v>38</v>
      </c>
      <c r="T164" s="125"/>
      <c r="U164" s="358"/>
      <c r="V164" s="585"/>
      <c r="W164" s="357" t="s">
        <v>28</v>
      </c>
      <c r="X164" s="124">
        <v>1000</v>
      </c>
      <c r="Y164" s="124">
        <v>0</v>
      </c>
      <c r="Z164" s="124">
        <v>0</v>
      </c>
      <c r="AA164" s="125" t="s">
        <v>38</v>
      </c>
      <c r="AB164" s="125" t="s">
        <v>38</v>
      </c>
      <c r="AC164" s="129" t="s">
        <v>38</v>
      </c>
      <c r="AD164" s="585"/>
      <c r="AE164" s="357" t="s">
        <v>28</v>
      </c>
      <c r="AF164" s="124">
        <v>1000</v>
      </c>
      <c r="AG164" s="124"/>
      <c r="AH164" s="124">
        <v>0</v>
      </c>
      <c r="AI164" s="125"/>
      <c r="AJ164" s="125"/>
      <c r="AK164" s="129"/>
      <c r="AL164" s="629"/>
      <c r="AM164" s="808"/>
      <c r="AN164" s="487"/>
    </row>
    <row r="165" spans="1:40" ht="21" x14ac:dyDescent="0.25">
      <c r="A165" s="369"/>
      <c r="B165" s="877"/>
      <c r="C165" s="357" t="s">
        <v>29</v>
      </c>
      <c r="D165" s="124">
        <v>1000</v>
      </c>
      <c r="E165" s="124">
        <f>E166+10</f>
        <v>190</v>
      </c>
      <c r="F165" s="124">
        <v>0</v>
      </c>
      <c r="G165" s="125" t="s">
        <v>38</v>
      </c>
      <c r="H165" s="125" t="s">
        <v>38</v>
      </c>
      <c r="I165" s="129" t="s">
        <v>38</v>
      </c>
      <c r="J165" s="125"/>
      <c r="K165" s="358"/>
      <c r="L165" s="586"/>
      <c r="M165" s="357" t="s">
        <v>29</v>
      </c>
      <c r="N165" s="124">
        <v>1000</v>
      </c>
      <c r="O165" s="124">
        <f>O166+10</f>
        <v>90</v>
      </c>
      <c r="P165" s="124">
        <v>0</v>
      </c>
      <c r="Q165" s="125" t="s">
        <v>38</v>
      </c>
      <c r="R165" s="125" t="s">
        <v>38</v>
      </c>
      <c r="S165" s="129" t="s">
        <v>38</v>
      </c>
      <c r="T165" s="125"/>
      <c r="U165" s="358"/>
      <c r="V165" s="586"/>
      <c r="W165" s="357" t="s">
        <v>29</v>
      </c>
      <c r="X165" s="124">
        <v>1000</v>
      </c>
      <c r="Y165" s="124">
        <v>0</v>
      </c>
      <c r="Z165" s="124">
        <v>0</v>
      </c>
      <c r="AA165" s="125" t="s">
        <v>38</v>
      </c>
      <c r="AB165" s="125" t="s">
        <v>38</v>
      </c>
      <c r="AC165" s="129" t="s">
        <v>38</v>
      </c>
      <c r="AD165" s="586"/>
      <c r="AE165" s="357" t="s">
        <v>29</v>
      </c>
      <c r="AF165" s="124">
        <v>1000</v>
      </c>
      <c r="AG165" s="124"/>
      <c r="AH165" s="124">
        <v>0</v>
      </c>
      <c r="AI165" s="125"/>
      <c r="AJ165" s="125"/>
      <c r="AK165" s="129"/>
      <c r="AL165" s="629"/>
      <c r="AM165" s="808"/>
      <c r="AN165" s="487"/>
    </row>
    <row r="166" spans="1:40" ht="21" x14ac:dyDescent="0.25">
      <c r="A166" s="369"/>
      <c r="B166" s="877"/>
      <c r="C166" s="360" t="s">
        <v>30</v>
      </c>
      <c r="D166" s="278">
        <v>1000</v>
      </c>
      <c r="E166" s="124">
        <f>O155+10</f>
        <v>180</v>
      </c>
      <c r="F166" s="124">
        <v>0</v>
      </c>
      <c r="G166" s="125" t="s">
        <v>38</v>
      </c>
      <c r="H166" s="125" t="s">
        <v>38</v>
      </c>
      <c r="I166" s="129" t="s">
        <v>38</v>
      </c>
      <c r="J166" s="361"/>
      <c r="K166" s="362"/>
      <c r="L166" s="587"/>
      <c r="M166" s="360" t="s">
        <v>30</v>
      </c>
      <c r="N166" s="278">
        <v>1000</v>
      </c>
      <c r="O166" s="124">
        <f>Y155+10</f>
        <v>80</v>
      </c>
      <c r="P166" s="124">
        <v>0</v>
      </c>
      <c r="Q166" s="125" t="s">
        <v>38</v>
      </c>
      <c r="R166" s="125" t="s">
        <v>38</v>
      </c>
      <c r="S166" s="129" t="s">
        <v>38</v>
      </c>
      <c r="T166" s="125"/>
      <c r="U166" s="358"/>
      <c r="V166" s="587"/>
      <c r="W166" s="360" t="s">
        <v>30</v>
      </c>
      <c r="X166" s="124">
        <v>1000</v>
      </c>
      <c r="Y166" s="124">
        <v>0</v>
      </c>
      <c r="Z166" s="124">
        <v>0</v>
      </c>
      <c r="AA166" s="125" t="s">
        <v>38</v>
      </c>
      <c r="AB166" s="125" t="s">
        <v>38</v>
      </c>
      <c r="AC166" s="129" t="s">
        <v>38</v>
      </c>
      <c r="AD166" s="587"/>
      <c r="AE166" s="360" t="s">
        <v>30</v>
      </c>
      <c r="AF166" s="124">
        <v>1000</v>
      </c>
      <c r="AG166" s="124"/>
      <c r="AH166" s="124">
        <v>0</v>
      </c>
      <c r="AI166" s="125"/>
      <c r="AJ166" s="125"/>
      <c r="AK166" s="129"/>
      <c r="AL166" s="629"/>
      <c r="AM166" s="489"/>
      <c r="AN166" s="490"/>
    </row>
    <row r="167" spans="1:40" ht="21" x14ac:dyDescent="0.25">
      <c r="A167" s="370"/>
      <c r="B167" s="878"/>
      <c r="C167" s="364"/>
      <c r="D167" s="365">
        <f>SUM(D155:D166)</f>
        <v>12000</v>
      </c>
      <c r="E167" s="365">
        <f>SUM(E155:E166)</f>
        <v>2220</v>
      </c>
      <c r="F167" s="365">
        <f>SUM(F155:F166)</f>
        <v>10000</v>
      </c>
      <c r="G167" s="340"/>
      <c r="H167" s="340"/>
      <c r="I167" s="366"/>
      <c r="J167" s="340"/>
      <c r="K167" s="367"/>
      <c r="L167" s="588"/>
      <c r="M167" s="364"/>
      <c r="N167" s="365">
        <f>SUM(N154:N166)</f>
        <v>24000</v>
      </c>
      <c r="O167" s="365">
        <f>SUM(O154:O166)</f>
        <v>3780</v>
      </c>
      <c r="P167" s="365">
        <f>SUM(P154:P166)</f>
        <v>15000</v>
      </c>
      <c r="Q167" s="340"/>
      <c r="R167" s="340"/>
      <c r="S167" s="340"/>
      <c r="T167" s="340"/>
      <c r="U167" s="367"/>
      <c r="V167" s="588"/>
      <c r="W167" s="364"/>
      <c r="X167" s="365">
        <f>SUM(X154:X166)</f>
        <v>36000</v>
      </c>
      <c r="Y167" s="365">
        <f>SUM(Y154:Y166)</f>
        <v>4060</v>
      </c>
      <c r="Z167" s="365">
        <f>SUM(Z154:Z166)</f>
        <v>40060</v>
      </c>
      <c r="AA167" s="340"/>
      <c r="AB167" s="340"/>
      <c r="AC167" s="340"/>
      <c r="AD167" s="588"/>
      <c r="AE167" s="364"/>
      <c r="AF167" s="365">
        <f>SUM(AF154:AF166)</f>
        <v>48000</v>
      </c>
      <c r="AG167" s="365">
        <f>SUM(AG154:AG166)</f>
        <v>4210</v>
      </c>
      <c r="AH167" s="365">
        <f>SUM(AH154:AH166)</f>
        <v>52210</v>
      </c>
      <c r="AI167" s="340"/>
      <c r="AJ167" s="340"/>
      <c r="AK167" s="340"/>
      <c r="AL167" s="340"/>
      <c r="AM167" s="365"/>
      <c r="AN167" s="367"/>
    </row>
    <row r="168" spans="1:40" x14ac:dyDescent="0.25">
      <c r="A168" s="64"/>
      <c r="B168" s="106"/>
      <c r="C168" s="65"/>
      <c r="D168" s="66"/>
      <c r="E168" s="66"/>
      <c r="F168" s="66"/>
      <c r="G168" s="67"/>
      <c r="H168" s="67"/>
      <c r="I168" s="68"/>
      <c r="J168" s="67"/>
      <c r="K168" s="67"/>
      <c r="L168" s="584"/>
      <c r="M168" s="67"/>
      <c r="N168" s="66"/>
      <c r="O168" s="66"/>
      <c r="P168" s="66"/>
      <c r="Q168" s="67"/>
      <c r="R168" s="67"/>
      <c r="S168" s="67"/>
      <c r="T168" s="67"/>
      <c r="U168" s="67"/>
      <c r="V168" s="584"/>
      <c r="W168" s="154"/>
      <c r="X168" s="155"/>
      <c r="Y168" s="155"/>
      <c r="Z168" s="155"/>
      <c r="AA168" s="154"/>
      <c r="AB168" s="154"/>
      <c r="AC168" s="154"/>
      <c r="AD168" s="584"/>
      <c r="AE168" s="154"/>
      <c r="AF168" s="155"/>
      <c r="AG168" s="155"/>
      <c r="AH168" s="155"/>
      <c r="AI168" s="154"/>
      <c r="AJ168" s="154"/>
      <c r="AK168" s="154"/>
      <c r="AL168" s="154"/>
      <c r="AM168" s="777"/>
      <c r="AN168" s="123"/>
    </row>
    <row r="169" spans="1:40" ht="21" x14ac:dyDescent="0.25">
      <c r="A169" s="69"/>
      <c r="B169" s="107"/>
      <c r="C169" s="70"/>
      <c r="D169" s="71"/>
      <c r="E169" s="72"/>
      <c r="F169" s="73"/>
      <c r="G169" s="72"/>
      <c r="H169" s="73"/>
      <c r="I169" s="73"/>
      <c r="J169" s="73"/>
      <c r="K169" s="74"/>
      <c r="L169" s="585"/>
      <c r="M169" s="75" t="s">
        <v>42</v>
      </c>
      <c r="N169" s="76">
        <f>D182</f>
        <v>11500</v>
      </c>
      <c r="O169" s="76">
        <f>E182</f>
        <v>10</v>
      </c>
      <c r="P169" s="76">
        <f>F182</f>
        <v>11500</v>
      </c>
      <c r="Q169" s="72"/>
      <c r="R169" s="73"/>
      <c r="S169" s="73"/>
      <c r="T169" s="73"/>
      <c r="U169" s="74"/>
      <c r="V169" s="585"/>
      <c r="W169" s="157" t="s">
        <v>42</v>
      </c>
      <c r="X169" s="158">
        <f>N182</f>
        <v>23000</v>
      </c>
      <c r="Y169" s="158">
        <f>O182</f>
        <v>10</v>
      </c>
      <c r="Z169" s="158">
        <f>P182</f>
        <v>23000</v>
      </c>
      <c r="AA169" s="159"/>
      <c r="AB169" s="160"/>
      <c r="AC169" s="160"/>
      <c r="AD169" s="585"/>
      <c r="AE169" s="157" t="s">
        <v>42</v>
      </c>
      <c r="AF169" s="158">
        <f>X182</f>
        <v>34500</v>
      </c>
      <c r="AG169" s="158">
        <f>Y182</f>
        <v>10</v>
      </c>
      <c r="AH169" s="158">
        <f>Z182</f>
        <v>34500</v>
      </c>
      <c r="AI169" s="159"/>
      <c r="AJ169" s="160"/>
      <c r="AK169" s="160"/>
      <c r="AL169" s="160"/>
      <c r="AM169" s="776" t="s">
        <v>221</v>
      </c>
      <c r="AN169" s="183" t="s">
        <v>36</v>
      </c>
    </row>
    <row r="170" spans="1:40" x14ac:dyDescent="0.25">
      <c r="A170" s="97" t="s">
        <v>193</v>
      </c>
      <c r="B170" s="108">
        <v>124</v>
      </c>
      <c r="C170" s="77" t="s">
        <v>19</v>
      </c>
      <c r="D170" s="78">
        <v>1000</v>
      </c>
      <c r="E170" s="78">
        <v>10</v>
      </c>
      <c r="F170" s="78">
        <v>0</v>
      </c>
      <c r="G170" s="79" t="s">
        <v>38</v>
      </c>
      <c r="H170" s="79" t="s">
        <v>38</v>
      </c>
      <c r="I170" s="80" t="s">
        <v>38</v>
      </c>
      <c r="J170" s="79"/>
      <c r="K170" s="81"/>
      <c r="L170" s="585"/>
      <c r="M170" s="77" t="s">
        <v>19</v>
      </c>
      <c r="N170" s="78">
        <v>1000</v>
      </c>
      <c r="O170" s="78">
        <v>0</v>
      </c>
      <c r="P170" s="78">
        <v>11500</v>
      </c>
      <c r="Q170" s="79" t="s">
        <v>38</v>
      </c>
      <c r="R170" s="79">
        <v>721</v>
      </c>
      <c r="S170" s="80">
        <v>44207</v>
      </c>
      <c r="T170" s="79"/>
      <c r="U170" s="81"/>
      <c r="V170" s="585"/>
      <c r="W170" s="134" t="s">
        <v>19</v>
      </c>
      <c r="X170" s="135">
        <v>1000</v>
      </c>
      <c r="Y170" s="135">
        <v>0</v>
      </c>
      <c r="Z170" s="135">
        <v>11500</v>
      </c>
      <c r="AA170" s="136" t="s">
        <v>38</v>
      </c>
      <c r="AB170" s="136">
        <v>1840</v>
      </c>
      <c r="AC170" s="137">
        <v>44574</v>
      </c>
      <c r="AD170" s="585"/>
      <c r="AE170" s="134" t="s">
        <v>19</v>
      </c>
      <c r="AF170" s="135">
        <v>1000</v>
      </c>
      <c r="AG170" s="135">
        <v>0</v>
      </c>
      <c r="AH170" s="135">
        <v>3000</v>
      </c>
      <c r="AI170" s="136" t="s">
        <v>47</v>
      </c>
      <c r="AJ170" s="136">
        <v>3331</v>
      </c>
      <c r="AK170" s="137">
        <v>44949</v>
      </c>
      <c r="AL170" s="702"/>
      <c r="AM170" s="177">
        <f>AF182+AG182-AH182</f>
        <v>-3000</v>
      </c>
      <c r="AN170" s="415" t="s">
        <v>970</v>
      </c>
    </row>
    <row r="171" spans="1:40" ht="21" customHeight="1" x14ac:dyDescent="0.25">
      <c r="A171" s="82"/>
      <c r="B171" s="879" t="s">
        <v>185</v>
      </c>
      <c r="C171" s="77" t="s">
        <v>20</v>
      </c>
      <c r="D171" s="78">
        <v>1000</v>
      </c>
      <c r="E171" s="78">
        <v>0</v>
      </c>
      <c r="F171" s="78">
        <v>11500</v>
      </c>
      <c r="G171" s="79" t="s">
        <v>38</v>
      </c>
      <c r="H171" s="79">
        <v>85</v>
      </c>
      <c r="I171" s="80">
        <v>43873</v>
      </c>
      <c r="J171" s="79"/>
      <c r="K171" s="81"/>
      <c r="L171" s="585"/>
      <c r="M171" s="77" t="s">
        <v>20</v>
      </c>
      <c r="N171" s="78">
        <v>1000</v>
      </c>
      <c r="O171" s="78">
        <v>0</v>
      </c>
      <c r="P171" s="78">
        <v>0</v>
      </c>
      <c r="Q171" s="79" t="s">
        <v>38</v>
      </c>
      <c r="R171" s="79" t="s">
        <v>38</v>
      </c>
      <c r="S171" s="80" t="s">
        <v>38</v>
      </c>
      <c r="T171" s="79"/>
      <c r="U171" s="81"/>
      <c r="V171" s="585"/>
      <c r="W171" s="134" t="s">
        <v>20</v>
      </c>
      <c r="X171" s="135">
        <v>1000</v>
      </c>
      <c r="Y171" s="135">
        <v>0</v>
      </c>
      <c r="Z171" s="135">
        <v>0</v>
      </c>
      <c r="AA171" s="136" t="s">
        <v>38</v>
      </c>
      <c r="AB171" s="136" t="s">
        <v>38</v>
      </c>
      <c r="AC171" s="137" t="s">
        <v>38</v>
      </c>
      <c r="AD171" s="585"/>
      <c r="AE171" s="134" t="s">
        <v>20</v>
      </c>
      <c r="AF171" s="135">
        <v>1000</v>
      </c>
      <c r="AG171" s="135">
        <v>0</v>
      </c>
      <c r="AH171" s="135">
        <v>0</v>
      </c>
      <c r="AI171" s="136"/>
      <c r="AJ171" s="136"/>
      <c r="AK171" s="137"/>
      <c r="AL171" s="703"/>
      <c r="AM171" s="180"/>
      <c r="AN171" s="186"/>
    </row>
    <row r="172" spans="1:40" x14ac:dyDescent="0.25">
      <c r="A172" s="82"/>
      <c r="B172" s="879"/>
      <c r="C172" s="77" t="s">
        <v>21</v>
      </c>
      <c r="D172" s="78">
        <v>1000</v>
      </c>
      <c r="E172" s="78">
        <v>0</v>
      </c>
      <c r="F172" s="78">
        <v>0</v>
      </c>
      <c r="G172" s="79" t="s">
        <v>38</v>
      </c>
      <c r="H172" s="79" t="s">
        <v>38</v>
      </c>
      <c r="I172" s="80" t="s">
        <v>38</v>
      </c>
      <c r="J172" s="79"/>
      <c r="K172" s="81"/>
      <c r="L172" s="585"/>
      <c r="M172" s="77" t="s">
        <v>21</v>
      </c>
      <c r="N172" s="78">
        <v>1000</v>
      </c>
      <c r="O172" s="78">
        <v>0</v>
      </c>
      <c r="P172" s="78">
        <v>0</v>
      </c>
      <c r="Q172" s="79" t="s">
        <v>38</v>
      </c>
      <c r="R172" s="79" t="s">
        <v>38</v>
      </c>
      <c r="S172" s="80" t="s">
        <v>38</v>
      </c>
      <c r="T172" s="79"/>
      <c r="U172" s="81"/>
      <c r="V172" s="585"/>
      <c r="W172" s="134" t="s">
        <v>21</v>
      </c>
      <c r="X172" s="135">
        <v>1000</v>
      </c>
      <c r="Y172" s="135">
        <v>0</v>
      </c>
      <c r="Z172" s="135">
        <v>0</v>
      </c>
      <c r="AA172" s="136" t="s">
        <v>38</v>
      </c>
      <c r="AB172" s="136" t="s">
        <v>38</v>
      </c>
      <c r="AC172" s="137" t="s">
        <v>38</v>
      </c>
      <c r="AD172" s="585"/>
      <c r="AE172" s="134" t="s">
        <v>21</v>
      </c>
      <c r="AF172" s="135">
        <v>1000</v>
      </c>
      <c r="AG172" s="135">
        <v>0</v>
      </c>
      <c r="AH172" s="135">
        <v>11500</v>
      </c>
      <c r="AI172" s="136" t="s">
        <v>47</v>
      </c>
      <c r="AJ172" s="136">
        <v>3507</v>
      </c>
      <c r="AK172" s="137">
        <v>44999</v>
      </c>
      <c r="AL172" s="703"/>
      <c r="AM172" s="727"/>
      <c r="AN172" s="118"/>
    </row>
    <row r="173" spans="1:40" x14ac:dyDescent="0.25">
      <c r="A173" s="82"/>
      <c r="B173" s="879"/>
      <c r="C173" s="77" t="s">
        <v>22</v>
      </c>
      <c r="D173" s="78">
        <v>1000</v>
      </c>
      <c r="E173" s="78">
        <v>0</v>
      </c>
      <c r="F173" s="78">
        <v>0</v>
      </c>
      <c r="G173" s="79" t="s">
        <v>38</v>
      </c>
      <c r="H173" s="79" t="s">
        <v>38</v>
      </c>
      <c r="I173" s="80" t="s">
        <v>38</v>
      </c>
      <c r="J173" s="79"/>
      <c r="K173" s="81"/>
      <c r="L173" s="585"/>
      <c r="M173" s="77" t="s">
        <v>22</v>
      </c>
      <c r="N173" s="78">
        <v>1000</v>
      </c>
      <c r="O173" s="78">
        <v>0</v>
      </c>
      <c r="P173" s="78">
        <v>0</v>
      </c>
      <c r="Q173" s="79" t="s">
        <v>38</v>
      </c>
      <c r="R173" s="79" t="s">
        <v>38</v>
      </c>
      <c r="S173" s="80" t="s">
        <v>38</v>
      </c>
      <c r="T173" s="79"/>
      <c r="U173" s="81"/>
      <c r="V173" s="585"/>
      <c r="W173" s="134" t="s">
        <v>22</v>
      </c>
      <c r="X173" s="135">
        <v>1000</v>
      </c>
      <c r="Y173" s="135">
        <v>0</v>
      </c>
      <c r="Z173" s="135">
        <v>0</v>
      </c>
      <c r="AA173" s="136" t="s">
        <v>38</v>
      </c>
      <c r="AB173" s="136" t="s">
        <v>38</v>
      </c>
      <c r="AC173" s="137" t="s">
        <v>38</v>
      </c>
      <c r="AD173" s="585"/>
      <c r="AE173" s="134" t="s">
        <v>22</v>
      </c>
      <c r="AF173" s="135">
        <v>1000</v>
      </c>
      <c r="AG173" s="135">
        <v>0</v>
      </c>
      <c r="AH173" s="135">
        <v>0</v>
      </c>
      <c r="AI173" s="136"/>
      <c r="AJ173" s="136"/>
      <c r="AK173" s="137"/>
      <c r="AL173" s="703"/>
      <c r="AM173" s="727"/>
      <c r="AN173" s="186"/>
    </row>
    <row r="174" spans="1:40" x14ac:dyDescent="0.25">
      <c r="A174" s="82"/>
      <c r="B174" s="879"/>
      <c r="C174" s="77" t="s">
        <v>23</v>
      </c>
      <c r="D174" s="78">
        <v>1000</v>
      </c>
      <c r="E174" s="78">
        <v>0</v>
      </c>
      <c r="F174" s="78">
        <v>0</v>
      </c>
      <c r="G174" s="79" t="s">
        <v>38</v>
      </c>
      <c r="H174" s="79" t="s">
        <v>38</v>
      </c>
      <c r="I174" s="80" t="s">
        <v>38</v>
      </c>
      <c r="J174" s="79"/>
      <c r="K174" s="81"/>
      <c r="L174" s="585"/>
      <c r="M174" s="77" t="s">
        <v>23</v>
      </c>
      <c r="N174" s="78">
        <v>1000</v>
      </c>
      <c r="O174" s="78">
        <v>0</v>
      </c>
      <c r="P174" s="78">
        <v>0</v>
      </c>
      <c r="Q174" s="79" t="s">
        <v>38</v>
      </c>
      <c r="R174" s="79" t="s">
        <v>38</v>
      </c>
      <c r="S174" s="80" t="s">
        <v>38</v>
      </c>
      <c r="T174" s="79"/>
      <c r="U174" s="81"/>
      <c r="V174" s="585"/>
      <c r="W174" s="134" t="s">
        <v>23</v>
      </c>
      <c r="X174" s="135">
        <v>1000</v>
      </c>
      <c r="Y174" s="135">
        <v>0</v>
      </c>
      <c r="Z174" s="135">
        <v>0</v>
      </c>
      <c r="AA174" s="136" t="s">
        <v>38</v>
      </c>
      <c r="AB174" s="136" t="s">
        <v>38</v>
      </c>
      <c r="AC174" s="137" t="s">
        <v>38</v>
      </c>
      <c r="AD174" s="585"/>
      <c r="AE174" s="134" t="s">
        <v>23</v>
      </c>
      <c r="AF174" s="135">
        <v>1000</v>
      </c>
      <c r="AG174" s="135">
        <v>0</v>
      </c>
      <c r="AH174" s="135">
        <v>0</v>
      </c>
      <c r="AI174" s="136"/>
      <c r="AJ174" s="136"/>
      <c r="AK174" s="137"/>
      <c r="AL174" s="703"/>
      <c r="AM174" s="180"/>
      <c r="AN174" s="186"/>
    </row>
    <row r="175" spans="1:40" x14ac:dyDescent="0.25">
      <c r="A175" s="82"/>
      <c r="B175" s="879"/>
      <c r="C175" s="77" t="s">
        <v>24</v>
      </c>
      <c r="D175" s="78">
        <v>1000</v>
      </c>
      <c r="E175" s="78">
        <v>0</v>
      </c>
      <c r="F175" s="78">
        <v>0</v>
      </c>
      <c r="G175" s="79" t="s">
        <v>38</v>
      </c>
      <c r="H175" s="79" t="s">
        <v>38</v>
      </c>
      <c r="I175" s="80" t="s">
        <v>38</v>
      </c>
      <c r="J175" s="79"/>
      <c r="K175" s="81"/>
      <c r="L175" s="585"/>
      <c r="M175" s="77" t="s">
        <v>24</v>
      </c>
      <c r="N175" s="78">
        <v>1000</v>
      </c>
      <c r="O175" s="78">
        <v>0</v>
      </c>
      <c r="P175" s="78">
        <v>0</v>
      </c>
      <c r="Q175" s="79" t="s">
        <v>38</v>
      </c>
      <c r="R175" s="79" t="s">
        <v>38</v>
      </c>
      <c r="S175" s="80" t="s">
        <v>38</v>
      </c>
      <c r="T175" s="79"/>
      <c r="U175" s="81"/>
      <c r="V175" s="585"/>
      <c r="W175" s="134" t="s">
        <v>24</v>
      </c>
      <c r="X175" s="135">
        <v>1000</v>
      </c>
      <c r="Y175" s="135">
        <v>0</v>
      </c>
      <c r="Z175" s="135">
        <v>0</v>
      </c>
      <c r="AA175" s="136" t="s">
        <v>38</v>
      </c>
      <c r="AB175" s="136" t="s">
        <v>38</v>
      </c>
      <c r="AC175" s="137" t="s">
        <v>38</v>
      </c>
      <c r="AD175" s="585"/>
      <c r="AE175" s="134" t="s">
        <v>24</v>
      </c>
      <c r="AF175" s="135">
        <v>1000</v>
      </c>
      <c r="AG175" s="135">
        <v>0</v>
      </c>
      <c r="AH175" s="135">
        <v>0</v>
      </c>
      <c r="AI175" s="136"/>
      <c r="AJ175" s="136"/>
      <c r="AK175" s="137"/>
      <c r="AL175" s="703"/>
      <c r="AM175" s="180"/>
      <c r="AN175" s="186"/>
    </row>
    <row r="176" spans="1:40" x14ac:dyDescent="0.25">
      <c r="A176" s="82"/>
      <c r="B176" s="879"/>
      <c r="C176" s="77" t="s">
        <v>25</v>
      </c>
      <c r="D176" s="78">
        <v>1000</v>
      </c>
      <c r="E176" s="78">
        <v>0</v>
      </c>
      <c r="F176" s="78">
        <v>0</v>
      </c>
      <c r="G176" s="79" t="s">
        <v>38</v>
      </c>
      <c r="H176" s="79" t="s">
        <v>38</v>
      </c>
      <c r="I176" s="80" t="s">
        <v>38</v>
      </c>
      <c r="J176" s="79"/>
      <c r="K176" s="81"/>
      <c r="L176" s="585"/>
      <c r="M176" s="77" t="s">
        <v>25</v>
      </c>
      <c r="N176" s="78">
        <v>1000</v>
      </c>
      <c r="O176" s="78">
        <v>0</v>
      </c>
      <c r="P176" s="78">
        <v>0</v>
      </c>
      <c r="Q176" s="79" t="s">
        <v>38</v>
      </c>
      <c r="R176" s="79" t="s">
        <v>38</v>
      </c>
      <c r="S176" s="80" t="s">
        <v>38</v>
      </c>
      <c r="T176" s="79"/>
      <c r="U176" s="81"/>
      <c r="V176" s="585"/>
      <c r="W176" s="134" t="s">
        <v>25</v>
      </c>
      <c r="X176" s="135">
        <v>1000</v>
      </c>
      <c r="Y176" s="135">
        <v>0</v>
      </c>
      <c r="Z176" s="135">
        <v>0</v>
      </c>
      <c r="AA176" s="136" t="s">
        <v>38</v>
      </c>
      <c r="AB176" s="136" t="s">
        <v>38</v>
      </c>
      <c r="AC176" s="137" t="s">
        <v>38</v>
      </c>
      <c r="AD176" s="585"/>
      <c r="AE176" s="134" t="s">
        <v>25</v>
      </c>
      <c r="AF176" s="135">
        <v>1000</v>
      </c>
      <c r="AG176" s="135">
        <v>0</v>
      </c>
      <c r="AH176" s="135">
        <v>0</v>
      </c>
      <c r="AI176" s="136"/>
      <c r="AJ176" s="136"/>
      <c r="AK176" s="137"/>
      <c r="AL176" s="703"/>
      <c r="AM176" s="180" t="s">
        <v>250</v>
      </c>
      <c r="AN176" s="186"/>
    </row>
    <row r="177" spans="1:40" x14ac:dyDescent="0.25">
      <c r="A177" s="82"/>
      <c r="B177" s="879"/>
      <c r="C177" s="77" t="s">
        <v>26</v>
      </c>
      <c r="D177" s="78">
        <v>1000</v>
      </c>
      <c r="E177" s="78">
        <v>0</v>
      </c>
      <c r="F177" s="78">
        <v>0</v>
      </c>
      <c r="G177" s="79" t="s">
        <v>38</v>
      </c>
      <c r="H177" s="79" t="s">
        <v>38</v>
      </c>
      <c r="I177" s="80" t="s">
        <v>38</v>
      </c>
      <c r="J177" s="79"/>
      <c r="K177" s="81"/>
      <c r="L177" s="585"/>
      <c r="M177" s="77" t="s">
        <v>26</v>
      </c>
      <c r="N177" s="78">
        <v>1000</v>
      </c>
      <c r="O177" s="78">
        <v>0</v>
      </c>
      <c r="P177" s="78">
        <v>0</v>
      </c>
      <c r="Q177" s="79" t="s">
        <v>38</v>
      </c>
      <c r="R177" s="79" t="s">
        <v>38</v>
      </c>
      <c r="S177" s="80" t="s">
        <v>38</v>
      </c>
      <c r="T177" s="79"/>
      <c r="U177" s="81"/>
      <c r="V177" s="585"/>
      <c r="W177" s="134" t="s">
        <v>26</v>
      </c>
      <c r="X177" s="135">
        <v>1000</v>
      </c>
      <c r="Y177" s="135">
        <v>0</v>
      </c>
      <c r="Z177" s="135">
        <v>0</v>
      </c>
      <c r="AA177" s="136" t="s">
        <v>38</v>
      </c>
      <c r="AB177" s="136" t="s">
        <v>38</v>
      </c>
      <c r="AC177" s="137" t="s">
        <v>38</v>
      </c>
      <c r="AD177" s="585"/>
      <c r="AE177" s="134" t="s">
        <v>26</v>
      </c>
      <c r="AF177" s="135">
        <v>1000</v>
      </c>
      <c r="AG177" s="135">
        <v>0</v>
      </c>
      <c r="AH177" s="135">
        <v>510</v>
      </c>
      <c r="AI177" s="136" t="s">
        <v>942</v>
      </c>
      <c r="AJ177" s="136">
        <v>4071</v>
      </c>
      <c r="AK177" s="137">
        <v>45154</v>
      </c>
      <c r="AL177" s="703"/>
      <c r="AM177" s="180"/>
      <c r="AN177" s="186"/>
    </row>
    <row r="178" spans="1:40" x14ac:dyDescent="0.25">
      <c r="A178" s="82"/>
      <c r="B178" s="879"/>
      <c r="C178" s="77" t="s">
        <v>27</v>
      </c>
      <c r="D178" s="78">
        <v>1000</v>
      </c>
      <c r="E178" s="78">
        <v>0</v>
      </c>
      <c r="F178" s="78">
        <v>0</v>
      </c>
      <c r="G178" s="79" t="s">
        <v>38</v>
      </c>
      <c r="H178" s="79" t="s">
        <v>38</v>
      </c>
      <c r="I178" s="80" t="s">
        <v>38</v>
      </c>
      <c r="J178" s="79"/>
      <c r="K178" s="81"/>
      <c r="L178" s="585"/>
      <c r="M178" s="77" t="s">
        <v>27</v>
      </c>
      <c r="N178" s="78">
        <v>1000</v>
      </c>
      <c r="O178" s="78">
        <v>0</v>
      </c>
      <c r="P178" s="78">
        <v>0</v>
      </c>
      <c r="Q178" s="79" t="s">
        <v>38</v>
      </c>
      <c r="R178" s="79" t="s">
        <v>38</v>
      </c>
      <c r="S178" s="80" t="s">
        <v>38</v>
      </c>
      <c r="T178" s="79"/>
      <c r="U178" s="81"/>
      <c r="V178" s="585"/>
      <c r="W178" s="134" t="s">
        <v>27</v>
      </c>
      <c r="X178" s="135">
        <v>1000</v>
      </c>
      <c r="Y178" s="135">
        <v>0</v>
      </c>
      <c r="Z178" s="135">
        <v>0</v>
      </c>
      <c r="AA178" s="136" t="s">
        <v>38</v>
      </c>
      <c r="AB178" s="136" t="s">
        <v>38</v>
      </c>
      <c r="AC178" s="137" t="s">
        <v>38</v>
      </c>
      <c r="AD178" s="585"/>
      <c r="AE178" s="134" t="s">
        <v>27</v>
      </c>
      <c r="AF178" s="135">
        <v>1000</v>
      </c>
      <c r="AG178" s="135">
        <v>0</v>
      </c>
      <c r="AH178" s="135">
        <v>0</v>
      </c>
      <c r="AI178" s="136"/>
      <c r="AJ178" s="136"/>
      <c r="AK178" s="137"/>
      <c r="AL178" s="703"/>
      <c r="AM178" s="180"/>
      <c r="AN178" s="186"/>
    </row>
    <row r="179" spans="1:40" x14ac:dyDescent="0.25">
      <c r="A179" s="82"/>
      <c r="B179" s="879"/>
      <c r="C179" s="77" t="s">
        <v>28</v>
      </c>
      <c r="D179" s="78">
        <v>1000</v>
      </c>
      <c r="E179" s="78">
        <v>0</v>
      </c>
      <c r="F179" s="78">
        <v>0</v>
      </c>
      <c r="G179" s="79" t="s">
        <v>38</v>
      </c>
      <c r="H179" s="79" t="s">
        <v>38</v>
      </c>
      <c r="I179" s="80" t="s">
        <v>38</v>
      </c>
      <c r="J179" s="79"/>
      <c r="K179" s="81"/>
      <c r="L179" s="585"/>
      <c r="M179" s="77" t="s">
        <v>28</v>
      </c>
      <c r="N179" s="78">
        <v>1000</v>
      </c>
      <c r="O179" s="78">
        <v>0</v>
      </c>
      <c r="P179" s="78">
        <v>0</v>
      </c>
      <c r="Q179" s="79" t="s">
        <v>38</v>
      </c>
      <c r="R179" s="79" t="s">
        <v>38</v>
      </c>
      <c r="S179" s="80" t="s">
        <v>38</v>
      </c>
      <c r="T179" s="79"/>
      <c r="U179" s="81"/>
      <c r="V179" s="585"/>
      <c r="W179" s="134" t="s">
        <v>28</v>
      </c>
      <c r="X179" s="135">
        <v>1000</v>
      </c>
      <c r="Y179" s="135">
        <v>0</v>
      </c>
      <c r="Z179" s="135">
        <v>0</v>
      </c>
      <c r="AA179" s="136" t="s">
        <v>38</v>
      </c>
      <c r="AB179" s="136" t="s">
        <v>38</v>
      </c>
      <c r="AC179" s="137" t="s">
        <v>38</v>
      </c>
      <c r="AD179" s="585"/>
      <c r="AE179" s="134" t="s">
        <v>28</v>
      </c>
      <c r="AF179" s="135">
        <v>1000</v>
      </c>
      <c r="AG179" s="135">
        <v>0</v>
      </c>
      <c r="AH179" s="135">
        <v>0</v>
      </c>
      <c r="AI179" s="136"/>
      <c r="AJ179" s="136"/>
      <c r="AK179" s="137"/>
      <c r="AL179" s="703"/>
      <c r="AM179" s="180"/>
      <c r="AN179" s="186"/>
    </row>
    <row r="180" spans="1:40" x14ac:dyDescent="0.25">
      <c r="A180" s="82"/>
      <c r="B180" s="879"/>
      <c r="C180" s="77" t="s">
        <v>29</v>
      </c>
      <c r="D180" s="78">
        <v>1000</v>
      </c>
      <c r="E180" s="78">
        <v>0</v>
      </c>
      <c r="F180" s="78">
        <v>0</v>
      </c>
      <c r="G180" s="79" t="s">
        <v>38</v>
      </c>
      <c r="H180" s="79" t="s">
        <v>38</v>
      </c>
      <c r="I180" s="80" t="s">
        <v>38</v>
      </c>
      <c r="J180" s="79"/>
      <c r="K180" s="81"/>
      <c r="L180" s="586"/>
      <c r="M180" s="77" t="s">
        <v>29</v>
      </c>
      <c r="N180" s="78">
        <v>1000</v>
      </c>
      <c r="O180" s="78">
        <v>0</v>
      </c>
      <c r="P180" s="78">
        <v>0</v>
      </c>
      <c r="Q180" s="79" t="s">
        <v>38</v>
      </c>
      <c r="R180" s="79" t="s">
        <v>38</v>
      </c>
      <c r="S180" s="80" t="s">
        <v>38</v>
      </c>
      <c r="T180" s="79"/>
      <c r="U180" s="81"/>
      <c r="V180" s="586"/>
      <c r="W180" s="134" t="s">
        <v>29</v>
      </c>
      <c r="X180" s="135">
        <v>1000</v>
      </c>
      <c r="Y180" s="135">
        <v>0</v>
      </c>
      <c r="Z180" s="135">
        <v>0</v>
      </c>
      <c r="AA180" s="136" t="s">
        <v>38</v>
      </c>
      <c r="AB180" s="136" t="s">
        <v>38</v>
      </c>
      <c r="AC180" s="137" t="s">
        <v>38</v>
      </c>
      <c r="AD180" s="586"/>
      <c r="AE180" s="134" t="s">
        <v>29</v>
      </c>
      <c r="AF180" s="135">
        <v>1000</v>
      </c>
      <c r="AG180" s="135">
        <v>0</v>
      </c>
      <c r="AH180" s="135">
        <v>0</v>
      </c>
      <c r="AI180" s="136"/>
      <c r="AJ180" s="136"/>
      <c r="AK180" s="137"/>
      <c r="AL180" s="703"/>
      <c r="AM180" s="180"/>
      <c r="AN180" s="186"/>
    </row>
    <row r="181" spans="1:40" x14ac:dyDescent="0.25">
      <c r="A181" s="82"/>
      <c r="B181" s="879"/>
      <c r="C181" s="83" t="s">
        <v>30</v>
      </c>
      <c r="D181" s="42">
        <v>500</v>
      </c>
      <c r="E181" s="78">
        <v>0</v>
      </c>
      <c r="F181" s="78">
        <v>0</v>
      </c>
      <c r="G181" s="79" t="s">
        <v>38</v>
      </c>
      <c r="H181" s="79" t="s">
        <v>38</v>
      </c>
      <c r="I181" s="80" t="s">
        <v>38</v>
      </c>
      <c r="J181" s="85"/>
      <c r="K181" s="86"/>
      <c r="L181" s="587"/>
      <c r="M181" s="83" t="s">
        <v>30</v>
      </c>
      <c r="N181" s="42">
        <v>500</v>
      </c>
      <c r="O181" s="78">
        <v>0</v>
      </c>
      <c r="P181" s="78">
        <v>0</v>
      </c>
      <c r="Q181" s="79" t="s">
        <v>38</v>
      </c>
      <c r="R181" s="79" t="s">
        <v>38</v>
      </c>
      <c r="S181" s="80" t="s">
        <v>38</v>
      </c>
      <c r="T181" s="79"/>
      <c r="U181" s="81"/>
      <c r="V181" s="587"/>
      <c r="W181" s="148" t="s">
        <v>30</v>
      </c>
      <c r="X181" s="202">
        <v>500</v>
      </c>
      <c r="Y181" s="135">
        <v>0</v>
      </c>
      <c r="Z181" s="135">
        <v>0</v>
      </c>
      <c r="AA181" s="136" t="s">
        <v>38</v>
      </c>
      <c r="AB181" s="136" t="s">
        <v>38</v>
      </c>
      <c r="AC181" s="137" t="s">
        <v>38</v>
      </c>
      <c r="AD181" s="587"/>
      <c r="AE181" s="148" t="s">
        <v>30</v>
      </c>
      <c r="AF181" s="135">
        <v>1000</v>
      </c>
      <c r="AG181" s="135">
        <v>0</v>
      </c>
      <c r="AH181" s="135">
        <v>0</v>
      </c>
      <c r="AI181" s="136"/>
      <c r="AJ181" s="136"/>
      <c r="AK181" s="137"/>
      <c r="AL181" s="703"/>
      <c r="AM181" s="181"/>
      <c r="AN181" s="187"/>
    </row>
    <row r="182" spans="1:40" ht="21" x14ac:dyDescent="0.25">
      <c r="A182" s="88"/>
      <c r="B182" s="880"/>
      <c r="C182" s="89"/>
      <c r="D182" s="90">
        <f>SUM(D170:D181)</f>
        <v>11500</v>
      </c>
      <c r="E182" s="90">
        <f>SUM(E170:E181)</f>
        <v>10</v>
      </c>
      <c r="F182" s="90">
        <f>SUM(F170:F181)</f>
        <v>11500</v>
      </c>
      <c r="G182" s="91"/>
      <c r="H182" s="91"/>
      <c r="I182" s="92"/>
      <c r="J182" s="91"/>
      <c r="K182" s="93"/>
      <c r="L182" s="588"/>
      <c r="M182" s="89"/>
      <c r="N182" s="90">
        <f>SUM(N169:N181)</f>
        <v>23000</v>
      </c>
      <c r="O182" s="90">
        <f>SUM(O169:O181)</f>
        <v>10</v>
      </c>
      <c r="P182" s="90">
        <f>SUM(P169:P181)</f>
        <v>23000</v>
      </c>
      <c r="Q182" s="91"/>
      <c r="R182" s="91"/>
      <c r="S182" s="91"/>
      <c r="T182" s="91"/>
      <c r="U182" s="93"/>
      <c r="V182" s="588"/>
      <c r="W182" s="150"/>
      <c r="X182" s="151">
        <f>SUM(X169:X181)</f>
        <v>34500</v>
      </c>
      <c r="Y182" s="151">
        <f>SUM(Y169:Y181)</f>
        <v>10</v>
      </c>
      <c r="Z182" s="151">
        <f>SUM(Z169:Z181)</f>
        <v>34500</v>
      </c>
      <c r="AA182" s="152"/>
      <c r="AB182" s="152"/>
      <c r="AC182" s="152"/>
      <c r="AD182" s="588"/>
      <c r="AE182" s="150"/>
      <c r="AF182" s="151">
        <f>SUM(AF169:AF181)</f>
        <v>46500</v>
      </c>
      <c r="AG182" s="151">
        <f>SUM(AG169:AG181)</f>
        <v>10</v>
      </c>
      <c r="AH182" s="151">
        <f>SUM(AH169:AH181)</f>
        <v>49510</v>
      </c>
      <c r="AI182" s="152"/>
      <c r="AJ182" s="152"/>
      <c r="AK182" s="152"/>
      <c r="AL182" s="152"/>
      <c r="AM182" s="90"/>
      <c r="AN182" s="93"/>
    </row>
    <row r="183" spans="1:40" x14ac:dyDescent="0.25">
      <c r="A183" s="413"/>
      <c r="B183" s="330"/>
      <c r="C183" s="344"/>
      <c r="D183" s="345"/>
      <c r="E183" s="345"/>
      <c r="F183" s="345"/>
      <c r="G183" s="346"/>
      <c r="H183" s="346"/>
      <c r="I183" s="347"/>
      <c r="J183" s="346"/>
      <c r="K183" s="346"/>
      <c r="L183" s="584"/>
      <c r="M183" s="346"/>
      <c r="N183" s="345"/>
      <c r="O183" s="345"/>
      <c r="P183" s="345"/>
      <c r="Q183" s="346"/>
      <c r="R183" s="346"/>
      <c r="S183" s="346"/>
      <c r="T183" s="346"/>
      <c r="U183" s="346"/>
      <c r="V183" s="584"/>
      <c r="W183" s="346"/>
      <c r="X183" s="345"/>
      <c r="Y183" s="345"/>
      <c r="Z183" s="345"/>
      <c r="AA183" s="346"/>
      <c r="AB183" s="346"/>
      <c r="AC183" s="346"/>
      <c r="AD183" s="584"/>
      <c r="AE183" s="346"/>
      <c r="AF183" s="345"/>
      <c r="AG183" s="345"/>
      <c r="AH183" s="345"/>
      <c r="AI183" s="346"/>
      <c r="AJ183" s="346"/>
      <c r="AK183" s="346"/>
      <c r="AL183" s="346"/>
      <c r="AM183" s="778"/>
      <c r="AN183" s="348"/>
    </row>
    <row r="184" spans="1:40" ht="21" x14ac:dyDescent="0.25">
      <c r="A184" s="414"/>
      <c r="B184" s="331"/>
      <c r="C184" s="350"/>
      <c r="D184" s="351"/>
      <c r="E184" s="352"/>
      <c r="F184" s="353"/>
      <c r="G184" s="352"/>
      <c r="H184" s="353"/>
      <c r="I184" s="353"/>
      <c r="J184" s="353"/>
      <c r="K184" s="354"/>
      <c r="L184" s="585"/>
      <c r="M184" s="355" t="s">
        <v>42</v>
      </c>
      <c r="N184" s="356">
        <f>D197</f>
        <v>12000</v>
      </c>
      <c r="O184" s="356">
        <f>E197</f>
        <v>100</v>
      </c>
      <c r="P184" s="356">
        <f>F197</f>
        <v>12000</v>
      </c>
      <c r="Q184" s="352"/>
      <c r="R184" s="353"/>
      <c r="S184" s="353"/>
      <c r="T184" s="353"/>
      <c r="U184" s="354"/>
      <c r="V184" s="585"/>
      <c r="W184" s="355" t="s">
        <v>42</v>
      </c>
      <c r="X184" s="356">
        <f>N197</f>
        <v>24000</v>
      </c>
      <c r="Y184" s="356">
        <f>O197</f>
        <v>100</v>
      </c>
      <c r="Z184" s="356">
        <f>P197</f>
        <v>24000</v>
      </c>
      <c r="AA184" s="352"/>
      <c r="AB184" s="353"/>
      <c r="AC184" s="353"/>
      <c r="AD184" s="585"/>
      <c r="AE184" s="355" t="s">
        <v>42</v>
      </c>
      <c r="AF184" s="356">
        <f>X197</f>
        <v>36000</v>
      </c>
      <c r="AG184" s="356">
        <f>Y197</f>
        <v>130</v>
      </c>
      <c r="AH184" s="356">
        <f>Z197</f>
        <v>36130</v>
      </c>
      <c r="AI184" s="352"/>
      <c r="AJ184" s="353"/>
      <c r="AK184" s="353"/>
      <c r="AL184" s="353"/>
      <c r="AM184" s="776" t="s">
        <v>221</v>
      </c>
      <c r="AN184" s="183" t="s">
        <v>36</v>
      </c>
    </row>
    <row r="185" spans="1:40" x14ac:dyDescent="0.25">
      <c r="A185" s="368" t="s">
        <v>193</v>
      </c>
      <c r="B185" s="332">
        <v>125</v>
      </c>
      <c r="C185" s="357" t="s">
        <v>19</v>
      </c>
      <c r="D185" s="124">
        <v>1000</v>
      </c>
      <c r="E185" s="124">
        <f>E186+10</f>
        <v>40</v>
      </c>
      <c r="F185" s="124">
        <v>0</v>
      </c>
      <c r="G185" s="125" t="s">
        <v>38</v>
      </c>
      <c r="H185" s="125" t="s">
        <v>38</v>
      </c>
      <c r="I185" s="129" t="s">
        <v>38</v>
      </c>
      <c r="J185" s="125"/>
      <c r="K185" s="358"/>
      <c r="L185" s="585"/>
      <c r="M185" s="357" t="s">
        <v>19</v>
      </c>
      <c r="N185" s="124">
        <v>1000</v>
      </c>
      <c r="O185" s="124">
        <v>0</v>
      </c>
      <c r="P185" s="124">
        <v>1000</v>
      </c>
      <c r="Q185" s="125" t="s">
        <v>38</v>
      </c>
      <c r="R185" s="125">
        <v>754</v>
      </c>
      <c r="S185" s="129">
        <v>44216</v>
      </c>
      <c r="T185" s="125"/>
      <c r="U185" s="358"/>
      <c r="V185" s="585"/>
      <c r="W185" s="357" t="s">
        <v>19</v>
      </c>
      <c r="X185" s="124">
        <v>1000</v>
      </c>
      <c r="Y185" s="124">
        <v>0</v>
      </c>
      <c r="Z185" s="124">
        <v>1000</v>
      </c>
      <c r="AA185" s="125" t="s">
        <v>38</v>
      </c>
      <c r="AB185" s="125">
        <v>1816</v>
      </c>
      <c r="AC185" s="129">
        <v>44568</v>
      </c>
      <c r="AD185" s="585"/>
      <c r="AE185" s="357" t="s">
        <v>19</v>
      </c>
      <c r="AF185" s="124">
        <v>1000</v>
      </c>
      <c r="AG185" s="124">
        <v>10</v>
      </c>
      <c r="AH185" s="124"/>
      <c r="AI185" s="125"/>
      <c r="AJ185" s="125"/>
      <c r="AK185" s="129"/>
      <c r="AL185" s="426"/>
      <c r="AM185" s="341">
        <f>AF197+AG197-AH197</f>
        <v>0</v>
      </c>
      <c r="AN185" s="415" t="s">
        <v>1028</v>
      </c>
    </row>
    <row r="186" spans="1:40" ht="21" customHeight="1" x14ac:dyDescent="0.25">
      <c r="A186" s="369"/>
      <c r="B186" s="876" t="s">
        <v>843</v>
      </c>
      <c r="C186" s="357" t="s">
        <v>20</v>
      </c>
      <c r="D186" s="124">
        <v>1000</v>
      </c>
      <c r="E186" s="124">
        <f>E187+10</f>
        <v>30</v>
      </c>
      <c r="F186" s="124">
        <v>0</v>
      </c>
      <c r="G186" s="125" t="s">
        <v>38</v>
      </c>
      <c r="H186" s="125" t="s">
        <v>38</v>
      </c>
      <c r="I186" s="129" t="s">
        <v>38</v>
      </c>
      <c r="J186" s="125"/>
      <c r="K186" s="358"/>
      <c r="L186" s="585"/>
      <c r="M186" s="357" t="s">
        <v>20</v>
      </c>
      <c r="N186" s="124">
        <v>1000</v>
      </c>
      <c r="O186" s="124">
        <v>0</v>
      </c>
      <c r="P186" s="124">
        <v>1000</v>
      </c>
      <c r="Q186" s="125" t="s">
        <v>38</v>
      </c>
      <c r="R186" s="125">
        <v>833</v>
      </c>
      <c r="S186" s="129">
        <v>44242</v>
      </c>
      <c r="T186" s="125"/>
      <c r="U186" s="358"/>
      <c r="V186" s="585"/>
      <c r="W186" s="357" t="s">
        <v>20</v>
      </c>
      <c r="X186" s="124">
        <v>1000</v>
      </c>
      <c r="Y186" s="124">
        <v>0</v>
      </c>
      <c r="Z186" s="124">
        <v>1000</v>
      </c>
      <c r="AA186" s="125" t="s">
        <v>38</v>
      </c>
      <c r="AB186" s="125">
        <v>2018</v>
      </c>
      <c r="AC186" s="129">
        <v>44593</v>
      </c>
      <c r="AD186" s="585"/>
      <c r="AE186" s="357" t="s">
        <v>20</v>
      </c>
      <c r="AF186" s="124">
        <v>1000</v>
      </c>
      <c r="AG186" s="124">
        <v>0</v>
      </c>
      <c r="AH186" s="124">
        <v>2000</v>
      </c>
      <c r="AI186" s="125" t="s">
        <v>942</v>
      </c>
      <c r="AJ186" s="125">
        <v>3427</v>
      </c>
      <c r="AK186" s="129">
        <v>44984</v>
      </c>
      <c r="AL186" s="629"/>
      <c r="AM186" s="336"/>
      <c r="AN186" s="416"/>
    </row>
    <row r="187" spans="1:40" x14ac:dyDescent="0.25">
      <c r="A187" s="369"/>
      <c r="B187" s="877"/>
      <c r="C187" s="357" t="s">
        <v>21</v>
      </c>
      <c r="D187" s="124">
        <v>1000</v>
      </c>
      <c r="E187" s="124">
        <f>E188+10</f>
        <v>20</v>
      </c>
      <c r="F187" s="124">
        <v>0</v>
      </c>
      <c r="G187" s="125" t="s">
        <v>38</v>
      </c>
      <c r="H187" s="125" t="s">
        <v>38</v>
      </c>
      <c r="I187" s="129" t="s">
        <v>38</v>
      </c>
      <c r="J187" s="125"/>
      <c r="K187" s="358"/>
      <c r="L187" s="585"/>
      <c r="M187" s="357" t="s">
        <v>21</v>
      </c>
      <c r="N187" s="124">
        <v>1000</v>
      </c>
      <c r="O187" s="124">
        <v>0</v>
      </c>
      <c r="P187" s="124">
        <v>1000</v>
      </c>
      <c r="Q187" s="125" t="s">
        <v>38</v>
      </c>
      <c r="R187" s="125">
        <v>899</v>
      </c>
      <c r="S187" s="129">
        <v>44277</v>
      </c>
      <c r="T187" s="125"/>
      <c r="U187" s="358"/>
      <c r="V187" s="585"/>
      <c r="W187" s="357" t="s">
        <v>21</v>
      </c>
      <c r="X187" s="124">
        <v>1000</v>
      </c>
      <c r="Y187" s="124">
        <v>0</v>
      </c>
      <c r="Z187" s="124">
        <v>1000</v>
      </c>
      <c r="AA187" s="125" t="s">
        <v>38</v>
      </c>
      <c r="AB187" s="125">
        <v>2120</v>
      </c>
      <c r="AC187" s="129">
        <v>44638</v>
      </c>
      <c r="AD187" s="585"/>
      <c r="AE187" s="357" t="s">
        <v>21</v>
      </c>
      <c r="AF187" s="124">
        <v>1000</v>
      </c>
      <c r="AG187" s="124">
        <v>10</v>
      </c>
      <c r="AH187" s="124"/>
      <c r="AI187" s="125"/>
      <c r="AJ187" s="125"/>
      <c r="AK187" s="129"/>
      <c r="AL187" s="629"/>
      <c r="AM187" s="336"/>
      <c r="AN187" s="416"/>
    </row>
    <row r="188" spans="1:40" x14ac:dyDescent="0.25">
      <c r="A188" s="369"/>
      <c r="B188" s="877"/>
      <c r="C188" s="357" t="s">
        <v>22</v>
      </c>
      <c r="D188" s="124">
        <v>1000</v>
      </c>
      <c r="E188" s="124">
        <f>E189+10</f>
        <v>10</v>
      </c>
      <c r="F188" s="124">
        <v>0</v>
      </c>
      <c r="G188" s="125" t="s">
        <v>38</v>
      </c>
      <c r="H188" s="125" t="s">
        <v>38</v>
      </c>
      <c r="I188" s="129" t="s">
        <v>38</v>
      </c>
      <c r="J188" s="125"/>
      <c r="K188" s="358"/>
      <c r="L188" s="585"/>
      <c r="M188" s="357" t="s">
        <v>22</v>
      </c>
      <c r="N188" s="124">
        <v>1000</v>
      </c>
      <c r="O188" s="124">
        <v>0</v>
      </c>
      <c r="P188" s="124">
        <v>1000</v>
      </c>
      <c r="Q188" s="125" t="s">
        <v>38</v>
      </c>
      <c r="R188" s="125">
        <v>940</v>
      </c>
      <c r="S188" s="129">
        <v>44302</v>
      </c>
      <c r="T188" s="125"/>
      <c r="U188" s="358"/>
      <c r="V188" s="585"/>
      <c r="W188" s="357" t="s">
        <v>22</v>
      </c>
      <c r="X188" s="124">
        <v>1000</v>
      </c>
      <c r="Y188" s="124">
        <v>0</v>
      </c>
      <c r="Z188" s="124">
        <v>1000</v>
      </c>
      <c r="AA188" s="125" t="s">
        <v>38</v>
      </c>
      <c r="AB188" s="125">
        <v>2205</v>
      </c>
      <c r="AC188" s="129">
        <v>44664</v>
      </c>
      <c r="AD188" s="585"/>
      <c r="AE188" s="357" t="s">
        <v>22</v>
      </c>
      <c r="AF188" s="124">
        <v>1000</v>
      </c>
      <c r="AG188" s="124">
        <v>0</v>
      </c>
      <c r="AH188" s="124">
        <v>2020</v>
      </c>
      <c r="AI188" s="125" t="s">
        <v>942</v>
      </c>
      <c r="AJ188" s="125">
        <v>3677</v>
      </c>
      <c r="AK188" s="129">
        <v>45043</v>
      </c>
      <c r="AL188" s="629"/>
      <c r="AM188" s="336"/>
      <c r="AN188" s="416"/>
    </row>
    <row r="189" spans="1:40" x14ac:dyDescent="0.25">
      <c r="A189" s="369"/>
      <c r="B189" s="877"/>
      <c r="C189" s="357" t="s">
        <v>23</v>
      </c>
      <c r="D189" s="124">
        <v>1000</v>
      </c>
      <c r="E189" s="124">
        <v>0</v>
      </c>
      <c r="F189" s="124">
        <v>6000</v>
      </c>
      <c r="G189" s="125" t="s">
        <v>38</v>
      </c>
      <c r="H189" s="125">
        <v>269</v>
      </c>
      <c r="I189" s="129">
        <v>43957</v>
      </c>
      <c r="J189" s="125"/>
      <c r="K189" s="358"/>
      <c r="L189" s="585"/>
      <c r="M189" s="357" t="s">
        <v>23</v>
      </c>
      <c r="N189" s="124">
        <v>1000</v>
      </c>
      <c r="O189" s="124">
        <v>0</v>
      </c>
      <c r="P189" s="124">
        <v>1000</v>
      </c>
      <c r="Q189" s="125" t="s">
        <v>38</v>
      </c>
      <c r="R189" s="125">
        <v>998</v>
      </c>
      <c r="S189" s="129">
        <v>44337</v>
      </c>
      <c r="T189" s="125"/>
      <c r="U189" s="358"/>
      <c r="V189" s="585"/>
      <c r="W189" s="357" t="s">
        <v>23</v>
      </c>
      <c r="X189" s="124">
        <v>1000</v>
      </c>
      <c r="Y189" s="124">
        <v>0</v>
      </c>
      <c r="Z189" s="124">
        <v>1000</v>
      </c>
      <c r="AA189" s="125" t="s">
        <v>38</v>
      </c>
      <c r="AB189" s="125">
        <v>2299</v>
      </c>
      <c r="AC189" s="129">
        <v>44685</v>
      </c>
      <c r="AD189" s="585"/>
      <c r="AE189" s="357" t="s">
        <v>23</v>
      </c>
      <c r="AF189" s="124">
        <v>1000</v>
      </c>
      <c r="AG189" s="124">
        <v>10</v>
      </c>
      <c r="AH189" s="124"/>
      <c r="AI189" s="125"/>
      <c r="AJ189" s="125"/>
      <c r="AK189" s="129"/>
      <c r="AL189" s="629"/>
      <c r="AM189" s="336"/>
      <c r="AN189" s="416"/>
    </row>
    <row r="190" spans="1:40" x14ac:dyDescent="0.25">
      <c r="A190" s="369"/>
      <c r="B190" s="877"/>
      <c r="C190" s="357" t="s">
        <v>24</v>
      </c>
      <c r="D190" s="124">
        <v>1000</v>
      </c>
      <c r="E190" s="124">
        <v>0</v>
      </c>
      <c r="F190" s="124">
        <v>0</v>
      </c>
      <c r="G190" s="125" t="s">
        <v>38</v>
      </c>
      <c r="H190" s="125" t="s">
        <v>38</v>
      </c>
      <c r="I190" s="129" t="s">
        <v>38</v>
      </c>
      <c r="J190" s="125"/>
      <c r="K190" s="358"/>
      <c r="L190" s="585"/>
      <c r="M190" s="357" t="s">
        <v>24</v>
      </c>
      <c r="N190" s="124">
        <v>1000</v>
      </c>
      <c r="O190" s="124">
        <v>0</v>
      </c>
      <c r="P190" s="124">
        <v>1000</v>
      </c>
      <c r="Q190" s="125" t="s">
        <v>38</v>
      </c>
      <c r="R190" s="125">
        <v>1065</v>
      </c>
      <c r="S190" s="129">
        <v>44362</v>
      </c>
      <c r="T190" s="125"/>
      <c r="U190" s="358"/>
      <c r="V190" s="585"/>
      <c r="W190" s="357" t="s">
        <v>24</v>
      </c>
      <c r="X190" s="124">
        <v>1000</v>
      </c>
      <c r="Y190" s="124">
        <v>0</v>
      </c>
      <c r="Z190" s="124">
        <v>1000</v>
      </c>
      <c r="AA190" s="125" t="s">
        <v>38</v>
      </c>
      <c r="AB190" s="125">
        <v>2379</v>
      </c>
      <c r="AC190" s="129">
        <v>44718</v>
      </c>
      <c r="AD190" s="585"/>
      <c r="AE190" s="357" t="s">
        <v>24</v>
      </c>
      <c r="AF190" s="124">
        <v>1000</v>
      </c>
      <c r="AG190" s="124">
        <v>0</v>
      </c>
      <c r="AH190" s="124">
        <v>2010</v>
      </c>
      <c r="AI190" s="125" t="s">
        <v>942</v>
      </c>
      <c r="AJ190" s="125">
        <v>3863</v>
      </c>
      <c r="AK190" s="129">
        <v>45106</v>
      </c>
      <c r="AL190" s="629"/>
      <c r="AM190" s="336"/>
      <c r="AN190" s="416"/>
    </row>
    <row r="191" spans="1:40" x14ac:dyDescent="0.25">
      <c r="A191" s="369"/>
      <c r="B191" s="877"/>
      <c r="C191" s="357" t="s">
        <v>25</v>
      </c>
      <c r="D191" s="124">
        <v>1000</v>
      </c>
      <c r="E191" s="124">
        <v>0</v>
      </c>
      <c r="F191" s="124">
        <v>0</v>
      </c>
      <c r="G191" s="125" t="s">
        <v>38</v>
      </c>
      <c r="H191" s="125" t="s">
        <v>38</v>
      </c>
      <c r="I191" s="129" t="s">
        <v>38</v>
      </c>
      <c r="J191" s="125"/>
      <c r="K191" s="358"/>
      <c r="L191" s="585"/>
      <c r="M191" s="357" t="s">
        <v>25</v>
      </c>
      <c r="N191" s="124">
        <v>1000</v>
      </c>
      <c r="O191" s="124">
        <v>0</v>
      </c>
      <c r="P191" s="124">
        <v>1000</v>
      </c>
      <c r="Q191" s="125" t="s">
        <v>38</v>
      </c>
      <c r="R191" s="125">
        <v>1136</v>
      </c>
      <c r="S191" s="129">
        <v>44384</v>
      </c>
      <c r="T191" s="125"/>
      <c r="U191" s="358"/>
      <c r="V191" s="585"/>
      <c r="W191" s="357" t="s">
        <v>25</v>
      </c>
      <c r="X191" s="124">
        <v>1000</v>
      </c>
      <c r="Y191" s="124">
        <v>0</v>
      </c>
      <c r="Z191" s="124">
        <v>1100</v>
      </c>
      <c r="AA191" s="125" t="s">
        <v>41</v>
      </c>
      <c r="AB191" s="125">
        <v>2471</v>
      </c>
      <c r="AC191" s="129">
        <v>44753</v>
      </c>
      <c r="AD191" s="585"/>
      <c r="AE191" s="357" t="s">
        <v>25</v>
      </c>
      <c r="AF191" s="124">
        <v>1000</v>
      </c>
      <c r="AG191" s="124">
        <v>10</v>
      </c>
      <c r="AH191" s="124">
        <v>1010</v>
      </c>
      <c r="AI191" s="125" t="s">
        <v>942</v>
      </c>
      <c r="AJ191" s="125">
        <v>4025</v>
      </c>
      <c r="AK191" s="129">
        <v>45140</v>
      </c>
      <c r="AL191" s="629"/>
      <c r="AM191" s="336"/>
      <c r="AN191" s="416"/>
    </row>
    <row r="192" spans="1:40" x14ac:dyDescent="0.25">
      <c r="A192" s="369"/>
      <c r="B192" s="877"/>
      <c r="C192" s="357" t="s">
        <v>26</v>
      </c>
      <c r="D192" s="124">
        <v>1000</v>
      </c>
      <c r="E192" s="124">
        <v>0</v>
      </c>
      <c r="F192" s="124">
        <v>2000</v>
      </c>
      <c r="G192" s="125" t="s">
        <v>38</v>
      </c>
      <c r="H192" s="125">
        <v>404</v>
      </c>
      <c r="I192" s="129">
        <v>44053</v>
      </c>
      <c r="J192" s="125"/>
      <c r="K192" s="358"/>
      <c r="L192" s="585"/>
      <c r="M192" s="357" t="s">
        <v>26</v>
      </c>
      <c r="N192" s="124">
        <v>1000</v>
      </c>
      <c r="O192" s="124">
        <v>0</v>
      </c>
      <c r="P192" s="124">
        <v>1000</v>
      </c>
      <c r="Q192" s="125" t="s">
        <v>38</v>
      </c>
      <c r="R192" s="125">
        <v>1218</v>
      </c>
      <c r="S192" s="129">
        <v>44421</v>
      </c>
      <c r="T192" s="125"/>
      <c r="U192" s="358"/>
      <c r="V192" s="585"/>
      <c r="W192" s="357" t="s">
        <v>26</v>
      </c>
      <c r="X192" s="124">
        <v>1000</v>
      </c>
      <c r="Y192" s="124">
        <v>0</v>
      </c>
      <c r="Z192" s="124">
        <v>1000</v>
      </c>
      <c r="AA192" s="125" t="s">
        <v>41</v>
      </c>
      <c r="AB192" s="125">
        <v>2625</v>
      </c>
      <c r="AC192" s="129">
        <v>44784</v>
      </c>
      <c r="AD192" s="585"/>
      <c r="AE192" s="357" t="s">
        <v>26</v>
      </c>
      <c r="AF192" s="124">
        <v>1000</v>
      </c>
      <c r="AG192" s="124">
        <v>0</v>
      </c>
      <c r="AH192" s="124">
        <v>1000</v>
      </c>
      <c r="AI192" s="125" t="s">
        <v>942</v>
      </c>
      <c r="AJ192" s="125">
        <v>4104</v>
      </c>
      <c r="AK192" s="129">
        <v>45168</v>
      </c>
      <c r="AL192" s="629"/>
      <c r="AM192" s="336"/>
      <c r="AN192" s="416"/>
    </row>
    <row r="193" spans="1:40" x14ac:dyDescent="0.25">
      <c r="A193" s="369"/>
      <c r="B193" s="877"/>
      <c r="C193" s="357" t="s">
        <v>27</v>
      </c>
      <c r="D193" s="124">
        <v>1000</v>
      </c>
      <c r="E193" s="124">
        <v>0</v>
      </c>
      <c r="F193" s="124">
        <v>1000</v>
      </c>
      <c r="G193" s="125" t="s">
        <v>38</v>
      </c>
      <c r="H193" s="125">
        <v>475</v>
      </c>
      <c r="I193" s="129">
        <v>44088</v>
      </c>
      <c r="J193" s="125"/>
      <c r="K193" s="358"/>
      <c r="L193" s="585"/>
      <c r="M193" s="357" t="s">
        <v>27</v>
      </c>
      <c r="N193" s="124">
        <v>1000</v>
      </c>
      <c r="O193" s="124">
        <v>0</v>
      </c>
      <c r="P193" s="124">
        <v>1000</v>
      </c>
      <c r="Q193" s="125" t="s">
        <v>38</v>
      </c>
      <c r="R193" s="125">
        <v>1273</v>
      </c>
      <c r="S193" s="129">
        <v>44445</v>
      </c>
      <c r="T193" s="125"/>
      <c r="U193" s="358"/>
      <c r="V193" s="585"/>
      <c r="W193" s="357" t="s">
        <v>27</v>
      </c>
      <c r="X193" s="124">
        <v>1000</v>
      </c>
      <c r="Y193" s="124">
        <v>0</v>
      </c>
      <c r="Z193" s="124">
        <v>1000</v>
      </c>
      <c r="AA193" s="125" t="s">
        <v>41</v>
      </c>
      <c r="AB193" s="125">
        <v>2857</v>
      </c>
      <c r="AC193" s="129">
        <v>44823</v>
      </c>
      <c r="AD193" s="585"/>
      <c r="AE193" s="357" t="s">
        <v>27</v>
      </c>
      <c r="AF193" s="124">
        <v>0</v>
      </c>
      <c r="AG193" s="124">
        <v>0</v>
      </c>
      <c r="AH193" s="124"/>
      <c r="AI193" s="125"/>
      <c r="AJ193" s="125"/>
      <c r="AK193" s="129"/>
      <c r="AL193" s="629"/>
      <c r="AM193" s="336"/>
      <c r="AN193" s="416"/>
    </row>
    <row r="194" spans="1:40" x14ac:dyDescent="0.25">
      <c r="A194" s="369"/>
      <c r="B194" s="877"/>
      <c r="C194" s="357" t="s">
        <v>28</v>
      </c>
      <c r="D194" s="124">
        <v>1000</v>
      </c>
      <c r="E194" s="124">
        <v>0</v>
      </c>
      <c r="F194" s="124">
        <v>1000</v>
      </c>
      <c r="G194" s="125" t="s">
        <v>38</v>
      </c>
      <c r="H194" s="125">
        <v>561</v>
      </c>
      <c r="I194" s="129">
        <v>44125</v>
      </c>
      <c r="J194" s="125"/>
      <c r="K194" s="358"/>
      <c r="L194" s="585"/>
      <c r="M194" s="357" t="s">
        <v>28</v>
      </c>
      <c r="N194" s="124">
        <v>1000</v>
      </c>
      <c r="O194" s="124">
        <v>0</v>
      </c>
      <c r="P194" s="124">
        <v>1000</v>
      </c>
      <c r="Q194" s="125" t="s">
        <v>38</v>
      </c>
      <c r="R194" s="125">
        <v>1349</v>
      </c>
      <c r="S194" s="129">
        <v>44476</v>
      </c>
      <c r="T194" s="125"/>
      <c r="U194" s="358"/>
      <c r="V194" s="585"/>
      <c r="W194" s="357" t="s">
        <v>28</v>
      </c>
      <c r="X194" s="124">
        <v>1000</v>
      </c>
      <c r="Y194" s="124">
        <v>20</v>
      </c>
      <c r="Z194" s="124">
        <v>0</v>
      </c>
      <c r="AA194" s="125" t="s">
        <v>38</v>
      </c>
      <c r="AB194" s="125" t="s">
        <v>38</v>
      </c>
      <c r="AC194" s="129" t="s">
        <v>38</v>
      </c>
      <c r="AD194" s="585"/>
      <c r="AE194" s="357" t="s">
        <v>28</v>
      </c>
      <c r="AF194" s="124">
        <v>0</v>
      </c>
      <c r="AG194" s="124">
        <v>0</v>
      </c>
      <c r="AH194" s="124"/>
      <c r="AI194" s="125"/>
      <c r="AJ194" s="125"/>
      <c r="AK194" s="129"/>
      <c r="AL194" s="629"/>
      <c r="AM194" s="336"/>
      <c r="AN194" s="416"/>
    </row>
    <row r="195" spans="1:40" x14ac:dyDescent="0.25">
      <c r="A195" s="369"/>
      <c r="B195" s="877"/>
      <c r="C195" s="357" t="s">
        <v>29</v>
      </c>
      <c r="D195" s="124">
        <v>1000</v>
      </c>
      <c r="E195" s="124">
        <v>0</v>
      </c>
      <c r="F195" s="124">
        <v>1000</v>
      </c>
      <c r="G195" s="125" t="s">
        <v>38</v>
      </c>
      <c r="H195" s="125">
        <v>605</v>
      </c>
      <c r="I195" s="129">
        <v>44154</v>
      </c>
      <c r="J195" s="125"/>
      <c r="K195" s="358"/>
      <c r="L195" s="586"/>
      <c r="M195" s="357" t="s">
        <v>29</v>
      </c>
      <c r="N195" s="124">
        <v>1000</v>
      </c>
      <c r="O195" s="124">
        <v>0</v>
      </c>
      <c r="P195" s="124">
        <v>1000</v>
      </c>
      <c r="Q195" s="125" t="s">
        <v>38</v>
      </c>
      <c r="R195" s="125">
        <v>1530</v>
      </c>
      <c r="S195" s="129">
        <v>44508</v>
      </c>
      <c r="T195" s="125"/>
      <c r="U195" s="358"/>
      <c r="V195" s="586"/>
      <c r="W195" s="357" t="s">
        <v>29</v>
      </c>
      <c r="X195" s="124">
        <v>1000</v>
      </c>
      <c r="Y195" s="124">
        <v>10</v>
      </c>
      <c r="Z195" s="124">
        <v>0</v>
      </c>
      <c r="AA195" s="125" t="s">
        <v>38</v>
      </c>
      <c r="AB195" s="125" t="s">
        <v>38</v>
      </c>
      <c r="AC195" s="129" t="s">
        <v>38</v>
      </c>
      <c r="AD195" s="586"/>
      <c r="AE195" s="357" t="s">
        <v>29</v>
      </c>
      <c r="AF195" s="124">
        <v>0</v>
      </c>
      <c r="AG195" s="124">
        <v>0</v>
      </c>
      <c r="AH195" s="124"/>
      <c r="AI195" s="125"/>
      <c r="AJ195" s="125"/>
      <c r="AK195" s="129"/>
      <c r="AL195" s="629"/>
      <c r="AM195" s="336"/>
      <c r="AN195" s="416"/>
    </row>
    <row r="196" spans="1:40" x14ac:dyDescent="0.25">
      <c r="A196" s="369"/>
      <c r="B196" s="877"/>
      <c r="C196" s="360" t="s">
        <v>30</v>
      </c>
      <c r="D196" s="278">
        <v>1000</v>
      </c>
      <c r="E196" s="124">
        <v>0</v>
      </c>
      <c r="F196" s="124">
        <v>1000</v>
      </c>
      <c r="G196" s="125" t="s">
        <v>38</v>
      </c>
      <c r="H196" s="125">
        <v>683</v>
      </c>
      <c r="I196" s="129">
        <v>44195</v>
      </c>
      <c r="J196" s="361"/>
      <c r="K196" s="362"/>
      <c r="L196" s="587"/>
      <c r="M196" s="360" t="s">
        <v>30</v>
      </c>
      <c r="N196" s="278">
        <v>1000</v>
      </c>
      <c r="O196" s="124">
        <v>0</v>
      </c>
      <c r="P196" s="124">
        <v>1000</v>
      </c>
      <c r="Q196" s="125" t="s">
        <v>38</v>
      </c>
      <c r="R196" s="125">
        <v>1583</v>
      </c>
      <c r="S196" s="129">
        <v>44531</v>
      </c>
      <c r="T196" s="125"/>
      <c r="U196" s="358"/>
      <c r="V196" s="587"/>
      <c r="W196" s="360" t="s">
        <v>30</v>
      </c>
      <c r="X196" s="278">
        <v>1000</v>
      </c>
      <c r="Y196" s="124">
        <v>0</v>
      </c>
      <c r="Z196" s="124">
        <v>3030</v>
      </c>
      <c r="AA196" s="125" t="s">
        <v>924</v>
      </c>
      <c r="AB196" s="125">
        <v>3071</v>
      </c>
      <c r="AC196" s="129">
        <v>44900</v>
      </c>
      <c r="AD196" s="587"/>
      <c r="AE196" s="360" t="s">
        <v>30</v>
      </c>
      <c r="AF196" s="124">
        <v>0</v>
      </c>
      <c r="AG196" s="124">
        <v>0</v>
      </c>
      <c r="AH196" s="124"/>
      <c r="AI196" s="125"/>
      <c r="AJ196" s="125"/>
      <c r="AK196" s="129"/>
      <c r="AL196" s="629"/>
      <c r="AM196" s="338"/>
      <c r="AN196" s="418"/>
    </row>
    <row r="197" spans="1:40" ht="21" x14ac:dyDescent="0.25">
      <c r="A197" s="370"/>
      <c r="B197" s="878"/>
      <c r="C197" s="364"/>
      <c r="D197" s="365">
        <f>SUM(D185:D196)</f>
        <v>12000</v>
      </c>
      <c r="E197" s="365">
        <f>SUM(E185:E196)</f>
        <v>100</v>
      </c>
      <c r="F197" s="365">
        <f>SUM(F185:F196)</f>
        <v>12000</v>
      </c>
      <c r="G197" s="340"/>
      <c r="H197" s="340"/>
      <c r="I197" s="366"/>
      <c r="J197" s="340"/>
      <c r="K197" s="367"/>
      <c r="L197" s="588"/>
      <c r="M197" s="364"/>
      <c r="N197" s="365">
        <f>SUM(N184:N196)</f>
        <v>24000</v>
      </c>
      <c r="O197" s="365">
        <f>SUM(O184:O196)</f>
        <v>100</v>
      </c>
      <c r="P197" s="365">
        <f>SUM(P184:P196)</f>
        <v>24000</v>
      </c>
      <c r="Q197" s="340"/>
      <c r="R197" s="340"/>
      <c r="S197" s="340"/>
      <c r="T197" s="340"/>
      <c r="U197" s="367"/>
      <c r="V197" s="588"/>
      <c r="W197" s="364"/>
      <c r="X197" s="365">
        <f>SUM(X184:X196)</f>
        <v>36000</v>
      </c>
      <c r="Y197" s="365">
        <f>SUM(Y184:Y196)</f>
        <v>130</v>
      </c>
      <c r="Z197" s="365">
        <f>SUM(Z184:Z196)</f>
        <v>36130</v>
      </c>
      <c r="AA197" s="340"/>
      <c r="AB197" s="340"/>
      <c r="AC197" s="340"/>
      <c r="AD197" s="588"/>
      <c r="AE197" s="364"/>
      <c r="AF197" s="365">
        <f>SUM(AF184:AF196)</f>
        <v>44000</v>
      </c>
      <c r="AG197" s="365">
        <f>SUM(AG184:AG196)</f>
        <v>170</v>
      </c>
      <c r="AH197" s="365">
        <f>SUM(AH184:AH196)</f>
        <v>44170</v>
      </c>
      <c r="AI197" s="340"/>
      <c r="AJ197" s="340"/>
      <c r="AK197" s="340"/>
      <c r="AL197" s="340"/>
      <c r="AM197" s="365"/>
      <c r="AN197" s="367"/>
    </row>
    <row r="198" spans="1:40" x14ac:dyDescent="0.25">
      <c r="A198" s="64"/>
      <c r="B198" s="106"/>
      <c r="C198" s="65"/>
      <c r="D198" s="66"/>
      <c r="E198" s="66"/>
      <c r="F198" s="66"/>
      <c r="G198" s="67"/>
      <c r="H198" s="67"/>
      <c r="I198" s="68"/>
      <c r="J198" s="67"/>
      <c r="K198" s="67"/>
      <c r="L198" s="584"/>
      <c r="M198" s="67"/>
      <c r="N198" s="66"/>
      <c r="O198" s="66"/>
      <c r="P198" s="66"/>
      <c r="Q198" s="67"/>
      <c r="R198" s="67"/>
      <c r="S198" s="67"/>
      <c r="T198" s="67"/>
      <c r="U198" s="67"/>
      <c r="V198" s="584"/>
      <c r="W198" s="154"/>
      <c r="X198" s="155"/>
      <c r="Y198" s="155"/>
      <c r="Z198" s="155"/>
      <c r="AA198" s="154"/>
      <c r="AB198" s="154"/>
      <c r="AC198" s="154"/>
      <c r="AD198" s="584"/>
      <c r="AE198" s="154"/>
      <c r="AF198" s="155"/>
      <c r="AG198" s="155"/>
      <c r="AH198" s="155"/>
      <c r="AI198" s="154"/>
      <c r="AJ198" s="154"/>
      <c r="AK198" s="154"/>
      <c r="AL198" s="154"/>
      <c r="AM198" s="777"/>
      <c r="AN198" s="123"/>
    </row>
    <row r="199" spans="1:40" ht="21" x14ac:dyDescent="0.25">
      <c r="A199" s="69"/>
      <c r="B199" s="107"/>
      <c r="C199" s="70"/>
      <c r="D199" s="71"/>
      <c r="E199" s="72"/>
      <c r="F199" s="73"/>
      <c r="G199" s="72"/>
      <c r="H199" s="73"/>
      <c r="I199" s="73"/>
      <c r="J199" s="73"/>
      <c r="K199" s="74"/>
      <c r="L199" s="585"/>
      <c r="M199" s="75" t="s">
        <v>42</v>
      </c>
      <c r="N199" s="76">
        <f>D212</f>
        <v>12000</v>
      </c>
      <c r="O199" s="76">
        <f>E212</f>
        <v>460</v>
      </c>
      <c r="P199" s="76">
        <f>F212</f>
        <v>8000</v>
      </c>
      <c r="Q199" s="72"/>
      <c r="R199" s="73"/>
      <c r="S199" s="73"/>
      <c r="T199" s="73"/>
      <c r="U199" s="74"/>
      <c r="V199" s="585"/>
      <c r="W199" s="157" t="s">
        <v>42</v>
      </c>
      <c r="X199" s="158">
        <f>N212</f>
        <v>24000</v>
      </c>
      <c r="Y199" s="158">
        <f>O212</f>
        <v>730</v>
      </c>
      <c r="Z199" s="158">
        <f>P212</f>
        <v>24040</v>
      </c>
      <c r="AA199" s="159"/>
      <c r="AB199" s="160"/>
      <c r="AC199" s="160"/>
      <c r="AD199" s="585"/>
      <c r="AE199" s="157" t="s">
        <v>42</v>
      </c>
      <c r="AF199" s="158">
        <f>X212</f>
        <v>36000</v>
      </c>
      <c r="AG199" s="158">
        <f>Y212</f>
        <v>820</v>
      </c>
      <c r="AH199" s="158">
        <f>Z212</f>
        <v>35040</v>
      </c>
      <c r="AI199" s="159"/>
      <c r="AJ199" s="160"/>
      <c r="AK199" s="160"/>
      <c r="AL199" s="160"/>
      <c r="AM199" s="776" t="s">
        <v>221</v>
      </c>
      <c r="AN199" s="183" t="s">
        <v>36</v>
      </c>
    </row>
    <row r="200" spans="1:40" ht="33" customHeight="1" x14ac:dyDescent="0.25">
      <c r="A200" s="97" t="s">
        <v>193</v>
      </c>
      <c r="B200" s="108">
        <v>126</v>
      </c>
      <c r="C200" s="77" t="s">
        <v>19</v>
      </c>
      <c r="D200" s="78">
        <v>1000</v>
      </c>
      <c r="E200" s="78">
        <f t="shared" ref="E200:E205" si="10">E201+10</f>
        <v>70</v>
      </c>
      <c r="F200" s="78">
        <v>0</v>
      </c>
      <c r="G200" s="79" t="s">
        <v>38</v>
      </c>
      <c r="H200" s="79" t="s">
        <v>38</v>
      </c>
      <c r="I200" s="80" t="s">
        <v>38</v>
      </c>
      <c r="J200" s="79"/>
      <c r="K200" s="81"/>
      <c r="L200" s="585"/>
      <c r="M200" s="77" t="s">
        <v>19</v>
      </c>
      <c r="N200" s="78">
        <v>1000</v>
      </c>
      <c r="O200" s="78">
        <f>O201+10</f>
        <v>20</v>
      </c>
      <c r="P200" s="78">
        <v>0</v>
      </c>
      <c r="Q200" s="79" t="s">
        <v>38</v>
      </c>
      <c r="R200" s="79" t="s">
        <v>38</v>
      </c>
      <c r="S200" s="80" t="s">
        <v>38</v>
      </c>
      <c r="T200" s="79"/>
      <c r="U200" s="81"/>
      <c r="V200" s="585"/>
      <c r="W200" s="134" t="s">
        <v>19</v>
      </c>
      <c r="X200" s="135">
        <v>1000</v>
      </c>
      <c r="Y200" s="184">
        <v>10</v>
      </c>
      <c r="Z200" s="135">
        <v>1000</v>
      </c>
      <c r="AA200" s="136" t="s">
        <v>38</v>
      </c>
      <c r="AB200" s="204">
        <v>2035</v>
      </c>
      <c r="AC200" s="166">
        <v>44596</v>
      </c>
      <c r="AD200" s="585"/>
      <c r="AE200" s="134" t="s">
        <v>19</v>
      </c>
      <c r="AF200" s="135">
        <v>1000</v>
      </c>
      <c r="AG200" s="184">
        <v>30</v>
      </c>
      <c r="AH200" s="135">
        <v>2000</v>
      </c>
      <c r="AI200" s="136" t="s">
        <v>923</v>
      </c>
      <c r="AJ200" s="204">
        <v>3387</v>
      </c>
      <c r="AK200" s="166">
        <v>44963</v>
      </c>
      <c r="AL200" s="853" t="s">
        <v>990</v>
      </c>
      <c r="AM200" s="177">
        <f>AF212+AG212-AH212</f>
        <v>2910</v>
      </c>
      <c r="AN200" s="804" t="s">
        <v>1028</v>
      </c>
    </row>
    <row r="201" spans="1:40" ht="21" customHeight="1" x14ac:dyDescent="0.25">
      <c r="A201" s="82"/>
      <c r="B201" s="879" t="s">
        <v>182</v>
      </c>
      <c r="C201" s="77" t="s">
        <v>20</v>
      </c>
      <c r="D201" s="78">
        <v>1000</v>
      </c>
      <c r="E201" s="78">
        <f t="shared" si="10"/>
        <v>60</v>
      </c>
      <c r="F201" s="78">
        <v>0</v>
      </c>
      <c r="G201" s="79" t="s">
        <v>38</v>
      </c>
      <c r="H201" s="79" t="s">
        <v>38</v>
      </c>
      <c r="I201" s="80" t="s">
        <v>38</v>
      </c>
      <c r="J201" s="79"/>
      <c r="K201" s="81"/>
      <c r="L201" s="585"/>
      <c r="M201" s="77" t="s">
        <v>20</v>
      </c>
      <c r="N201" s="78">
        <v>1000</v>
      </c>
      <c r="O201" s="78">
        <f>O202+10</f>
        <v>10</v>
      </c>
      <c r="P201" s="78">
        <v>0</v>
      </c>
      <c r="Q201" s="79" t="s">
        <v>38</v>
      </c>
      <c r="R201" s="79" t="s">
        <v>38</v>
      </c>
      <c r="S201" s="80" t="s">
        <v>38</v>
      </c>
      <c r="T201" s="79"/>
      <c r="U201" s="81"/>
      <c r="V201" s="585"/>
      <c r="W201" s="134" t="s">
        <v>20</v>
      </c>
      <c r="X201" s="135">
        <v>1000</v>
      </c>
      <c r="Y201" s="184">
        <v>10</v>
      </c>
      <c r="Z201" s="135">
        <v>1000</v>
      </c>
      <c r="AA201" s="136" t="s">
        <v>38</v>
      </c>
      <c r="AB201" s="204">
        <v>2131</v>
      </c>
      <c r="AC201" s="166">
        <v>44626</v>
      </c>
      <c r="AD201" s="585"/>
      <c r="AE201" s="134" t="s">
        <v>20</v>
      </c>
      <c r="AF201" s="135">
        <v>1000</v>
      </c>
      <c r="AG201" s="184">
        <v>20</v>
      </c>
      <c r="AH201" s="135"/>
      <c r="AI201" s="136"/>
      <c r="AJ201" s="204"/>
      <c r="AK201" s="166"/>
      <c r="AL201" s="710"/>
      <c r="AM201" s="180"/>
      <c r="AN201" s="186"/>
    </row>
    <row r="202" spans="1:40" ht="38.25" customHeight="1" x14ac:dyDescent="0.25">
      <c r="A202" s="82"/>
      <c r="B202" s="879"/>
      <c r="C202" s="77" t="s">
        <v>21</v>
      </c>
      <c r="D202" s="78">
        <v>1000</v>
      </c>
      <c r="E202" s="78">
        <f t="shared" si="10"/>
        <v>50</v>
      </c>
      <c r="F202" s="78">
        <v>0</v>
      </c>
      <c r="G202" s="79" t="s">
        <v>38</v>
      </c>
      <c r="H202" s="79" t="s">
        <v>38</v>
      </c>
      <c r="I202" s="80" t="s">
        <v>38</v>
      </c>
      <c r="J202" s="79"/>
      <c r="K202" s="81"/>
      <c r="L202" s="585"/>
      <c r="M202" s="77" t="s">
        <v>21</v>
      </c>
      <c r="N202" s="78">
        <v>1000</v>
      </c>
      <c r="O202" s="78">
        <v>0</v>
      </c>
      <c r="P202" s="78">
        <v>7040</v>
      </c>
      <c r="Q202" s="79" t="s">
        <v>38</v>
      </c>
      <c r="R202" s="79">
        <v>913</v>
      </c>
      <c r="S202" s="80">
        <v>44286</v>
      </c>
      <c r="T202" s="79"/>
      <c r="U202" s="81"/>
      <c r="V202" s="585"/>
      <c r="W202" s="134" t="s">
        <v>21</v>
      </c>
      <c r="X202" s="135">
        <v>1000</v>
      </c>
      <c r="Y202" s="184">
        <v>10</v>
      </c>
      <c r="Z202" s="135">
        <v>1000</v>
      </c>
      <c r="AA202" s="136" t="s">
        <v>38</v>
      </c>
      <c r="AB202" s="204">
        <v>2242</v>
      </c>
      <c r="AC202" s="166">
        <v>44660</v>
      </c>
      <c r="AD202" s="585"/>
      <c r="AE202" s="134" t="s">
        <v>21</v>
      </c>
      <c r="AF202" s="135">
        <v>1000</v>
      </c>
      <c r="AG202" s="184">
        <v>10</v>
      </c>
      <c r="AH202" s="135">
        <v>2000</v>
      </c>
      <c r="AI202" s="136" t="s">
        <v>44</v>
      </c>
      <c r="AJ202" s="204">
        <v>3738</v>
      </c>
      <c r="AK202" s="166">
        <v>45032</v>
      </c>
      <c r="AL202" s="854" t="s">
        <v>991</v>
      </c>
      <c r="AM202" s="180">
        <v>2000</v>
      </c>
      <c r="AN202" s="186" t="s">
        <v>949</v>
      </c>
    </row>
    <row r="203" spans="1:40" x14ac:dyDescent="0.25">
      <c r="A203" s="82"/>
      <c r="B203" s="879"/>
      <c r="C203" s="77" t="s">
        <v>22</v>
      </c>
      <c r="D203" s="78">
        <v>1000</v>
      </c>
      <c r="E203" s="78">
        <f t="shared" si="10"/>
        <v>40</v>
      </c>
      <c r="F203" s="78">
        <v>0</v>
      </c>
      <c r="G203" s="79" t="s">
        <v>38</v>
      </c>
      <c r="H203" s="79" t="s">
        <v>38</v>
      </c>
      <c r="I203" s="80" t="s">
        <v>38</v>
      </c>
      <c r="J203" s="79"/>
      <c r="K203" s="81"/>
      <c r="L203" s="585"/>
      <c r="M203" s="77" t="s">
        <v>22</v>
      </c>
      <c r="N203" s="78">
        <v>1000</v>
      </c>
      <c r="O203" s="87">
        <v>10</v>
      </c>
      <c r="P203" s="78">
        <v>1000</v>
      </c>
      <c r="Q203" s="79" t="s">
        <v>38</v>
      </c>
      <c r="R203" s="122">
        <v>996</v>
      </c>
      <c r="S203" s="47">
        <v>44321</v>
      </c>
      <c r="T203" s="79"/>
      <c r="U203" s="81"/>
      <c r="V203" s="585"/>
      <c r="W203" s="134" t="s">
        <v>22</v>
      </c>
      <c r="X203" s="135">
        <v>1000</v>
      </c>
      <c r="Y203" s="184">
        <v>10</v>
      </c>
      <c r="Z203" s="135">
        <v>1000</v>
      </c>
      <c r="AA203" s="136" t="s">
        <v>38</v>
      </c>
      <c r="AB203" s="204">
        <v>2332</v>
      </c>
      <c r="AC203" s="166">
        <v>44690</v>
      </c>
      <c r="AD203" s="585"/>
      <c r="AE203" s="134" t="s">
        <v>22</v>
      </c>
      <c r="AF203" s="135">
        <v>1000</v>
      </c>
      <c r="AG203" s="184">
        <v>10</v>
      </c>
      <c r="AH203" s="135">
        <v>1000</v>
      </c>
      <c r="AI203" s="136" t="s">
        <v>923</v>
      </c>
      <c r="AJ203" s="204">
        <v>3823</v>
      </c>
      <c r="AK203" s="166">
        <v>45081</v>
      </c>
      <c r="AL203" s="710" t="s">
        <v>1005</v>
      </c>
      <c r="AM203" s="180">
        <v>910</v>
      </c>
      <c r="AN203" s="186" t="s">
        <v>848</v>
      </c>
    </row>
    <row r="204" spans="1:40" x14ac:dyDescent="0.25">
      <c r="A204" s="82"/>
      <c r="B204" s="879"/>
      <c r="C204" s="77" t="s">
        <v>23</v>
      </c>
      <c r="D204" s="78">
        <v>1000</v>
      </c>
      <c r="E204" s="78">
        <f t="shared" si="10"/>
        <v>30</v>
      </c>
      <c r="F204" s="78">
        <v>0</v>
      </c>
      <c r="G204" s="79" t="s">
        <v>38</v>
      </c>
      <c r="H204" s="79" t="s">
        <v>38</v>
      </c>
      <c r="I204" s="80" t="s">
        <v>38</v>
      </c>
      <c r="J204" s="79"/>
      <c r="K204" s="81"/>
      <c r="L204" s="585"/>
      <c r="M204" s="77" t="s">
        <v>23</v>
      </c>
      <c r="N204" s="78">
        <v>1000</v>
      </c>
      <c r="O204" s="78">
        <f>O205+10</f>
        <v>20</v>
      </c>
      <c r="P204" s="78">
        <v>0</v>
      </c>
      <c r="Q204" s="79" t="s">
        <v>38</v>
      </c>
      <c r="R204" s="79" t="s">
        <v>38</v>
      </c>
      <c r="S204" s="80" t="s">
        <v>38</v>
      </c>
      <c r="T204" s="79"/>
      <c r="U204" s="81"/>
      <c r="V204" s="585"/>
      <c r="W204" s="134" t="s">
        <v>23</v>
      </c>
      <c r="X204" s="135">
        <v>1000</v>
      </c>
      <c r="Y204" s="184">
        <v>10</v>
      </c>
      <c r="Z204" s="135">
        <v>1000</v>
      </c>
      <c r="AA204" s="136" t="s">
        <v>44</v>
      </c>
      <c r="AB204" s="136">
        <v>2406</v>
      </c>
      <c r="AC204" s="166">
        <v>45086</v>
      </c>
      <c r="AD204" s="585"/>
      <c r="AE204" s="134" t="s">
        <v>23</v>
      </c>
      <c r="AF204" s="135">
        <v>1000</v>
      </c>
      <c r="AG204" s="184">
        <v>30</v>
      </c>
      <c r="AH204" s="135"/>
      <c r="AI204" s="136"/>
      <c r="AJ204" s="136"/>
      <c r="AK204" s="166"/>
      <c r="AL204" s="710"/>
      <c r="AM204" s="180"/>
      <c r="AN204" s="186"/>
    </row>
    <row r="205" spans="1:40" x14ac:dyDescent="0.25">
      <c r="A205" s="82"/>
      <c r="B205" s="879"/>
      <c r="C205" s="77" t="s">
        <v>24</v>
      </c>
      <c r="D205" s="78">
        <v>1000</v>
      </c>
      <c r="E205" s="78">
        <f t="shared" si="10"/>
        <v>20</v>
      </c>
      <c r="F205" s="78">
        <v>0</v>
      </c>
      <c r="G205" s="79" t="s">
        <v>38</v>
      </c>
      <c r="H205" s="79" t="s">
        <v>38</v>
      </c>
      <c r="I205" s="80" t="s">
        <v>38</v>
      </c>
      <c r="J205" s="79"/>
      <c r="K205" s="81"/>
      <c r="L205" s="585"/>
      <c r="M205" s="77" t="s">
        <v>24</v>
      </c>
      <c r="N205" s="78">
        <v>1000</v>
      </c>
      <c r="O205" s="78">
        <f>O206+10</f>
        <v>10</v>
      </c>
      <c r="P205" s="78">
        <v>0</v>
      </c>
      <c r="Q205" s="79" t="s">
        <v>38</v>
      </c>
      <c r="R205" s="79" t="s">
        <v>38</v>
      </c>
      <c r="S205" s="80" t="s">
        <v>38</v>
      </c>
      <c r="T205" s="79"/>
      <c r="U205" s="81"/>
      <c r="V205" s="585"/>
      <c r="W205" s="134" t="s">
        <v>24</v>
      </c>
      <c r="X205" s="135">
        <v>1000</v>
      </c>
      <c r="Y205" s="135">
        <v>0</v>
      </c>
      <c r="Z205" s="135">
        <v>1000</v>
      </c>
      <c r="AA205" s="136" t="s">
        <v>44</v>
      </c>
      <c r="AB205" s="136">
        <v>2430</v>
      </c>
      <c r="AC205" s="137">
        <v>44729</v>
      </c>
      <c r="AD205" s="585"/>
      <c r="AE205" s="134" t="s">
        <v>24</v>
      </c>
      <c r="AF205" s="135">
        <v>1000</v>
      </c>
      <c r="AG205" s="184">
        <v>20</v>
      </c>
      <c r="AH205" s="135">
        <v>2000</v>
      </c>
      <c r="AI205" s="136" t="s">
        <v>44</v>
      </c>
      <c r="AJ205" s="136">
        <v>4067</v>
      </c>
      <c r="AK205" s="137">
        <v>45146</v>
      </c>
      <c r="AL205" s="703" t="s">
        <v>1037</v>
      </c>
      <c r="AM205" s="180"/>
      <c r="AN205" s="186"/>
    </row>
    <row r="206" spans="1:40" x14ac:dyDescent="0.25">
      <c r="A206" s="82"/>
      <c r="B206" s="879"/>
      <c r="C206" s="77" t="s">
        <v>25</v>
      </c>
      <c r="D206" s="78">
        <v>1000</v>
      </c>
      <c r="E206" s="78">
        <f>E207+10</f>
        <v>10</v>
      </c>
      <c r="F206" s="78">
        <v>0</v>
      </c>
      <c r="G206" s="79" t="s">
        <v>38</v>
      </c>
      <c r="H206" s="79" t="s">
        <v>38</v>
      </c>
      <c r="I206" s="80" t="s">
        <v>38</v>
      </c>
      <c r="J206" s="79"/>
      <c r="K206" s="81"/>
      <c r="L206" s="585"/>
      <c r="M206" s="77" t="s">
        <v>25</v>
      </c>
      <c r="N206" s="78">
        <v>1000</v>
      </c>
      <c r="O206" s="78">
        <v>0</v>
      </c>
      <c r="P206" s="78">
        <v>3000</v>
      </c>
      <c r="Q206" s="79" t="s">
        <v>38</v>
      </c>
      <c r="R206" s="79">
        <v>1140</v>
      </c>
      <c r="S206" s="80">
        <v>44387</v>
      </c>
      <c r="T206" s="79"/>
      <c r="U206" s="81"/>
      <c r="V206" s="585"/>
      <c r="W206" s="134" t="s">
        <v>25</v>
      </c>
      <c r="X206" s="135">
        <v>1000</v>
      </c>
      <c r="Y206" s="135">
        <v>0</v>
      </c>
      <c r="Z206" s="135">
        <v>1000</v>
      </c>
      <c r="AA206" s="136" t="s">
        <v>44</v>
      </c>
      <c r="AB206" s="136">
        <v>2543</v>
      </c>
      <c r="AC206" s="137">
        <v>44760</v>
      </c>
      <c r="AD206" s="585"/>
      <c r="AE206" s="134" t="s">
        <v>25</v>
      </c>
      <c r="AF206" s="135">
        <v>1000</v>
      </c>
      <c r="AG206" s="184">
        <v>10</v>
      </c>
      <c r="AH206" s="135"/>
      <c r="AI206" s="136"/>
      <c r="AJ206" s="136"/>
      <c r="AK206" s="137"/>
      <c r="AL206" s="703"/>
      <c r="AM206" s="180"/>
      <c r="AN206" s="186"/>
    </row>
    <row r="207" spans="1:40" x14ac:dyDescent="0.25">
      <c r="A207" s="82"/>
      <c r="B207" s="879"/>
      <c r="C207" s="77" t="s">
        <v>26</v>
      </c>
      <c r="D207" s="78">
        <v>1000</v>
      </c>
      <c r="E207" s="78">
        <v>0</v>
      </c>
      <c r="F207" s="78">
        <v>8000</v>
      </c>
      <c r="G207" s="79" t="s">
        <v>38</v>
      </c>
      <c r="H207" s="79">
        <v>407</v>
      </c>
      <c r="I207" s="80">
        <v>44055</v>
      </c>
      <c r="J207" s="79"/>
      <c r="K207" s="81"/>
      <c r="L207" s="585"/>
      <c r="M207" s="77" t="s">
        <v>26</v>
      </c>
      <c r="N207" s="78">
        <v>1000</v>
      </c>
      <c r="O207" s="78">
        <f>O208+10</f>
        <v>60</v>
      </c>
      <c r="P207" s="78">
        <v>0</v>
      </c>
      <c r="Q207" s="79" t="s">
        <v>38</v>
      </c>
      <c r="R207" s="79" t="s">
        <v>38</v>
      </c>
      <c r="S207" s="80" t="s">
        <v>38</v>
      </c>
      <c r="T207" s="79"/>
      <c r="U207" s="81"/>
      <c r="V207" s="585"/>
      <c r="W207" s="134" t="s">
        <v>26</v>
      </c>
      <c r="X207" s="135">
        <v>1000</v>
      </c>
      <c r="Y207" s="135">
        <v>10</v>
      </c>
      <c r="Z207" s="135">
        <v>1000</v>
      </c>
      <c r="AA207" s="136" t="s">
        <v>44</v>
      </c>
      <c r="AB207" s="136">
        <v>2683</v>
      </c>
      <c r="AC207" s="137">
        <v>44805</v>
      </c>
      <c r="AD207" s="585"/>
      <c r="AE207" s="134" t="s">
        <v>26</v>
      </c>
      <c r="AF207" s="135">
        <v>1000</v>
      </c>
      <c r="AG207" s="184"/>
      <c r="AH207" s="135"/>
      <c r="AI207" s="136"/>
      <c r="AJ207" s="136"/>
      <c r="AK207" s="137"/>
      <c r="AL207" s="703"/>
      <c r="AM207" s="180"/>
      <c r="AN207" s="186"/>
    </row>
    <row r="208" spans="1:40" x14ac:dyDescent="0.25">
      <c r="A208" s="82"/>
      <c r="B208" s="879"/>
      <c r="C208" s="77" t="s">
        <v>27</v>
      </c>
      <c r="D208" s="78">
        <v>1000</v>
      </c>
      <c r="E208" s="78">
        <f>E209+10</f>
        <v>60</v>
      </c>
      <c r="F208" s="78">
        <v>0</v>
      </c>
      <c r="G208" s="79" t="s">
        <v>38</v>
      </c>
      <c r="H208" s="79" t="s">
        <v>38</v>
      </c>
      <c r="I208" s="80" t="s">
        <v>38</v>
      </c>
      <c r="J208" s="79"/>
      <c r="K208" s="81"/>
      <c r="L208" s="585"/>
      <c r="M208" s="77" t="s">
        <v>27</v>
      </c>
      <c r="N208" s="78">
        <v>1000</v>
      </c>
      <c r="O208" s="78">
        <f>O209+10</f>
        <v>50</v>
      </c>
      <c r="P208" s="78">
        <v>0</v>
      </c>
      <c r="Q208" s="79" t="s">
        <v>38</v>
      </c>
      <c r="R208" s="79" t="s">
        <v>38</v>
      </c>
      <c r="S208" s="80" t="s">
        <v>38</v>
      </c>
      <c r="T208" s="79"/>
      <c r="U208" s="81"/>
      <c r="V208" s="585"/>
      <c r="W208" s="134" t="s">
        <v>27</v>
      </c>
      <c r="X208" s="135">
        <v>1000</v>
      </c>
      <c r="Y208" s="135">
        <v>0</v>
      </c>
      <c r="Z208" s="135">
        <v>1000</v>
      </c>
      <c r="AA208" s="136" t="s">
        <v>44</v>
      </c>
      <c r="AB208" s="136">
        <v>2684</v>
      </c>
      <c r="AC208" s="137">
        <v>44805</v>
      </c>
      <c r="AD208" s="585"/>
      <c r="AE208" s="134" t="s">
        <v>27</v>
      </c>
      <c r="AF208" s="135"/>
      <c r="AG208" s="184"/>
      <c r="AH208" s="135"/>
      <c r="AI208" s="136"/>
      <c r="AJ208" s="136"/>
      <c r="AK208" s="137"/>
      <c r="AL208" s="703"/>
      <c r="AM208" s="180"/>
      <c r="AN208" s="186"/>
    </row>
    <row r="209" spans="1:40" x14ac:dyDescent="0.25">
      <c r="A209" s="82"/>
      <c r="B209" s="879"/>
      <c r="C209" s="77" t="s">
        <v>28</v>
      </c>
      <c r="D209" s="78">
        <v>1000</v>
      </c>
      <c r="E209" s="78">
        <f>E210+10</f>
        <v>50</v>
      </c>
      <c r="F209" s="78">
        <v>0</v>
      </c>
      <c r="G209" s="79" t="s">
        <v>38</v>
      </c>
      <c r="H209" s="79" t="s">
        <v>38</v>
      </c>
      <c r="I209" s="80" t="s">
        <v>38</v>
      </c>
      <c r="J209" s="79"/>
      <c r="K209" s="81"/>
      <c r="L209" s="585"/>
      <c r="M209" s="77" t="s">
        <v>28</v>
      </c>
      <c r="N209" s="78">
        <v>1000</v>
      </c>
      <c r="O209" s="78">
        <f>O210+10</f>
        <v>40</v>
      </c>
      <c r="P209" s="78">
        <v>0</v>
      </c>
      <c r="Q209" s="79" t="s">
        <v>38</v>
      </c>
      <c r="R209" s="79" t="s">
        <v>38</v>
      </c>
      <c r="S209" s="80" t="s">
        <v>38</v>
      </c>
      <c r="T209" s="79"/>
      <c r="U209" s="81"/>
      <c r="V209" s="585"/>
      <c r="W209" s="134" t="s">
        <v>28</v>
      </c>
      <c r="X209" s="135">
        <v>1000</v>
      </c>
      <c r="Y209" s="135">
        <v>10</v>
      </c>
      <c r="Z209" s="135">
        <v>0</v>
      </c>
      <c r="AA209" s="136" t="s">
        <v>38</v>
      </c>
      <c r="AB209" s="136" t="s">
        <v>38</v>
      </c>
      <c r="AC209" s="137" t="s">
        <v>38</v>
      </c>
      <c r="AD209" s="585"/>
      <c r="AE209" s="134" t="s">
        <v>28</v>
      </c>
      <c r="AF209" s="135"/>
      <c r="AG209" s="184"/>
      <c r="AH209" s="135"/>
      <c r="AI209" s="136"/>
      <c r="AJ209" s="136"/>
      <c r="AK209" s="137"/>
      <c r="AL209" s="703"/>
      <c r="AM209" s="180"/>
      <c r="AN209" s="186"/>
    </row>
    <row r="210" spans="1:40" x14ac:dyDescent="0.25">
      <c r="A210" s="82"/>
      <c r="B210" s="879"/>
      <c r="C210" s="77" t="s">
        <v>29</v>
      </c>
      <c r="D210" s="78">
        <v>1000</v>
      </c>
      <c r="E210" s="78">
        <f>E211+10</f>
        <v>40</v>
      </c>
      <c r="F210" s="78">
        <v>0</v>
      </c>
      <c r="G210" s="79" t="s">
        <v>38</v>
      </c>
      <c r="H210" s="79" t="s">
        <v>38</v>
      </c>
      <c r="I210" s="80" t="s">
        <v>38</v>
      </c>
      <c r="J210" s="79"/>
      <c r="K210" s="81"/>
      <c r="L210" s="586"/>
      <c r="M210" s="77" t="s">
        <v>29</v>
      </c>
      <c r="N210" s="78">
        <v>1000</v>
      </c>
      <c r="O210" s="78">
        <f>O211+10</f>
        <v>30</v>
      </c>
      <c r="P210" s="78">
        <v>0</v>
      </c>
      <c r="Q210" s="79" t="s">
        <v>38</v>
      </c>
      <c r="R210" s="79" t="s">
        <v>38</v>
      </c>
      <c r="S210" s="80" t="s">
        <v>38</v>
      </c>
      <c r="T210" s="79"/>
      <c r="U210" s="81"/>
      <c r="V210" s="586"/>
      <c r="W210" s="134" t="s">
        <v>29</v>
      </c>
      <c r="X210" s="135">
        <v>1000</v>
      </c>
      <c r="Y210" s="135">
        <v>0</v>
      </c>
      <c r="Z210" s="135">
        <v>2000</v>
      </c>
      <c r="AA210" s="136" t="s">
        <v>44</v>
      </c>
      <c r="AB210" s="136">
        <v>3035</v>
      </c>
      <c r="AC210" s="137">
        <v>44876</v>
      </c>
      <c r="AD210" s="586"/>
      <c r="AE210" s="134" t="s">
        <v>29</v>
      </c>
      <c r="AF210" s="135"/>
      <c r="AG210" s="184"/>
      <c r="AH210" s="135"/>
      <c r="AI210" s="136"/>
      <c r="AJ210" s="136"/>
      <c r="AK210" s="137"/>
      <c r="AL210" s="703"/>
      <c r="AM210" s="180"/>
      <c r="AN210" s="186"/>
    </row>
    <row r="211" spans="1:40" x14ac:dyDescent="0.25">
      <c r="A211" s="82"/>
      <c r="B211" s="879"/>
      <c r="C211" s="83" t="s">
        <v>30</v>
      </c>
      <c r="D211" s="84">
        <v>1000</v>
      </c>
      <c r="E211" s="78">
        <f>O200+10</f>
        <v>30</v>
      </c>
      <c r="F211" s="78">
        <v>0</v>
      </c>
      <c r="G211" s="79" t="s">
        <v>38</v>
      </c>
      <c r="H211" s="79" t="s">
        <v>38</v>
      </c>
      <c r="I211" s="80" t="s">
        <v>38</v>
      </c>
      <c r="J211" s="85"/>
      <c r="K211" s="86"/>
      <c r="L211" s="587"/>
      <c r="M211" s="83" t="s">
        <v>30</v>
      </c>
      <c r="N211" s="84">
        <v>1000</v>
      </c>
      <c r="O211" s="87">
        <v>20</v>
      </c>
      <c r="P211" s="78">
        <v>5000</v>
      </c>
      <c r="Q211" s="79" t="s">
        <v>38</v>
      </c>
      <c r="R211" s="122">
        <v>2036</v>
      </c>
      <c r="S211" s="47">
        <v>44594</v>
      </c>
      <c r="T211" s="79" t="s">
        <v>183</v>
      </c>
      <c r="U211" s="81"/>
      <c r="V211" s="587"/>
      <c r="W211" s="148" t="s">
        <v>30</v>
      </c>
      <c r="X211" s="149">
        <v>1000</v>
      </c>
      <c r="Y211" s="135">
        <v>20</v>
      </c>
      <c r="Z211" s="135">
        <v>0</v>
      </c>
      <c r="AA211" s="136" t="s">
        <v>38</v>
      </c>
      <c r="AB211" s="136" t="s">
        <v>38</v>
      </c>
      <c r="AC211" s="137" t="s">
        <v>38</v>
      </c>
      <c r="AD211" s="587"/>
      <c r="AE211" s="148" t="s">
        <v>30</v>
      </c>
      <c r="AF211" s="135"/>
      <c r="AG211" s="135">
        <v>0</v>
      </c>
      <c r="AH211" s="135">
        <v>0</v>
      </c>
      <c r="AI211" s="136"/>
      <c r="AJ211" s="136"/>
      <c r="AK211" s="137"/>
      <c r="AL211" s="703"/>
      <c r="AM211" s="181"/>
      <c r="AN211" s="187"/>
    </row>
    <row r="212" spans="1:40" ht="21" x14ac:dyDescent="0.25">
      <c r="A212" s="88"/>
      <c r="B212" s="880"/>
      <c r="C212" s="89"/>
      <c r="D212" s="90">
        <f>SUM(D200:D211)</f>
        <v>12000</v>
      </c>
      <c r="E212" s="90">
        <f>SUM(E200:E211)</f>
        <v>460</v>
      </c>
      <c r="F212" s="90">
        <f>SUM(F200:F211)</f>
        <v>8000</v>
      </c>
      <c r="G212" s="91"/>
      <c r="H212" s="91"/>
      <c r="I212" s="92"/>
      <c r="J212" s="91"/>
      <c r="K212" s="93"/>
      <c r="L212" s="588"/>
      <c r="M212" s="89"/>
      <c r="N212" s="90">
        <f>SUM(N199:N211)</f>
        <v>24000</v>
      </c>
      <c r="O212" s="90">
        <f>SUM(O199:O211)</f>
        <v>730</v>
      </c>
      <c r="P212" s="90">
        <f>SUM(P199:P211)</f>
        <v>24040</v>
      </c>
      <c r="Q212" s="91"/>
      <c r="R212" s="91"/>
      <c r="S212" s="91"/>
      <c r="T212" s="91"/>
      <c r="U212" s="93"/>
      <c r="V212" s="588"/>
      <c r="W212" s="150"/>
      <c r="X212" s="151">
        <f>SUM(X199:X211)</f>
        <v>36000</v>
      </c>
      <c r="Y212" s="151">
        <f>SUM(Y199:Y211)</f>
        <v>820</v>
      </c>
      <c r="Z212" s="151">
        <f>SUM(Z199:Z211)</f>
        <v>35040</v>
      </c>
      <c r="AA212" s="152"/>
      <c r="AB212" s="152"/>
      <c r="AC212" s="152"/>
      <c r="AD212" s="588"/>
      <c r="AE212" s="150"/>
      <c r="AF212" s="151">
        <f>SUM(AF199:AF211)</f>
        <v>44000</v>
      </c>
      <c r="AG212" s="151">
        <f>SUM(AG199:AG211)</f>
        <v>950</v>
      </c>
      <c r="AH212" s="151">
        <f>SUM(AH199:AH211)</f>
        <v>42040</v>
      </c>
      <c r="AI212" s="152"/>
      <c r="AJ212" s="152"/>
      <c r="AK212" s="152"/>
      <c r="AL212" s="152"/>
      <c r="AM212" s="90"/>
      <c r="AN212" s="93"/>
    </row>
    <row r="213" spans="1:40" x14ac:dyDescent="0.25">
      <c r="A213" s="64"/>
      <c r="B213" s="106"/>
      <c r="C213" s="65"/>
      <c r="D213" s="66"/>
      <c r="E213" s="66"/>
      <c r="F213" s="66"/>
      <c r="G213" s="67"/>
      <c r="H213" s="67"/>
      <c r="I213" s="68"/>
      <c r="J213" s="67"/>
      <c r="K213" s="67"/>
      <c r="L213" s="584"/>
      <c r="M213" s="67"/>
      <c r="N213" s="66"/>
      <c r="O213" s="66"/>
      <c r="P213" s="66"/>
      <c r="Q213" s="67"/>
      <c r="R213" s="67"/>
      <c r="S213" s="67"/>
      <c r="T213" s="67"/>
      <c r="U213" s="67"/>
      <c r="V213" s="584"/>
      <c r="W213" s="154"/>
      <c r="X213" s="155"/>
      <c r="Y213" s="155"/>
      <c r="Z213" s="155"/>
      <c r="AA213" s="154"/>
      <c r="AB213" s="154"/>
      <c r="AC213" s="154"/>
      <c r="AD213" s="584"/>
      <c r="AE213" s="154"/>
      <c r="AF213" s="155"/>
      <c r="AG213" s="155"/>
      <c r="AH213" s="155"/>
      <c r="AI213" s="154"/>
      <c r="AJ213" s="154"/>
      <c r="AK213" s="154"/>
      <c r="AL213" s="154"/>
      <c r="AM213" s="777"/>
      <c r="AN213" s="123"/>
    </row>
    <row r="214" spans="1:40" ht="21" x14ac:dyDescent="0.25">
      <c r="A214" s="69"/>
      <c r="B214" s="107"/>
      <c r="C214" s="70"/>
      <c r="D214" s="71"/>
      <c r="E214" s="72"/>
      <c r="F214" s="73"/>
      <c r="G214" s="72"/>
      <c r="H214" s="73"/>
      <c r="I214" s="73"/>
      <c r="J214" s="73"/>
      <c r="K214" s="74"/>
      <c r="L214" s="589"/>
      <c r="M214" s="75" t="s">
        <v>42</v>
      </c>
      <c r="N214" s="76">
        <f>D227</f>
        <v>12000</v>
      </c>
      <c r="O214" s="76">
        <f>E227</f>
        <v>0</v>
      </c>
      <c r="P214" s="76">
        <f>F227</f>
        <v>12000</v>
      </c>
      <c r="Q214" s="72"/>
      <c r="R214" s="73"/>
      <c r="S214" s="73"/>
      <c r="T214" s="73"/>
      <c r="U214" s="74"/>
      <c r="V214" s="589"/>
      <c r="W214" s="157" t="s">
        <v>42</v>
      </c>
      <c r="X214" s="158">
        <f>N227</f>
        <v>24000</v>
      </c>
      <c r="Y214" s="158">
        <f>O227</f>
        <v>50</v>
      </c>
      <c r="Z214" s="158">
        <f>P227</f>
        <v>24000</v>
      </c>
      <c r="AA214" s="159"/>
      <c r="AB214" s="160"/>
      <c r="AC214" s="160"/>
      <c r="AD214" s="589"/>
      <c r="AE214" s="157" t="s">
        <v>42</v>
      </c>
      <c r="AF214" s="158">
        <f>X227</f>
        <v>36000</v>
      </c>
      <c r="AG214" s="158">
        <f>Y227</f>
        <v>60</v>
      </c>
      <c r="AH214" s="158">
        <f>Z227</f>
        <v>36060</v>
      </c>
      <c r="AI214" s="159"/>
      <c r="AJ214" s="160"/>
      <c r="AK214" s="160"/>
      <c r="AL214" s="160"/>
      <c r="AM214" s="776" t="s">
        <v>221</v>
      </c>
      <c r="AN214" s="183" t="s">
        <v>36</v>
      </c>
    </row>
    <row r="215" spans="1:40" x14ac:dyDescent="0.25">
      <c r="A215" s="97" t="s">
        <v>193</v>
      </c>
      <c r="B215" s="108">
        <v>127</v>
      </c>
      <c r="C215" s="77" t="s">
        <v>19</v>
      </c>
      <c r="D215" s="78">
        <v>1000</v>
      </c>
      <c r="E215" s="78">
        <v>0</v>
      </c>
      <c r="F215" s="78">
        <v>1000</v>
      </c>
      <c r="G215" s="79" t="s">
        <v>38</v>
      </c>
      <c r="H215" s="79">
        <v>11</v>
      </c>
      <c r="I215" s="80">
        <v>43843</v>
      </c>
      <c r="J215" s="79"/>
      <c r="K215" s="81"/>
      <c r="L215" s="589"/>
      <c r="M215" s="77" t="s">
        <v>19</v>
      </c>
      <c r="N215" s="78">
        <v>1000</v>
      </c>
      <c r="O215" s="78">
        <v>0</v>
      </c>
      <c r="P215" s="78">
        <v>1000</v>
      </c>
      <c r="Q215" s="79" t="s">
        <v>38</v>
      </c>
      <c r="R215" s="79">
        <v>780</v>
      </c>
      <c r="S215" s="80">
        <v>44224</v>
      </c>
      <c r="T215" s="79"/>
      <c r="U215" s="81"/>
      <c r="V215" s="589"/>
      <c r="W215" s="134" t="s">
        <v>19</v>
      </c>
      <c r="X215" s="135">
        <v>1000</v>
      </c>
      <c r="Y215" s="135">
        <v>0</v>
      </c>
      <c r="Z215" s="135">
        <v>1000</v>
      </c>
      <c r="AA215" s="136" t="s">
        <v>38</v>
      </c>
      <c r="AB215" s="136">
        <v>1891</v>
      </c>
      <c r="AC215" s="137">
        <v>44589</v>
      </c>
      <c r="AD215" s="589"/>
      <c r="AE215" s="134" t="s">
        <v>19</v>
      </c>
      <c r="AF215" s="135">
        <v>1000</v>
      </c>
      <c r="AG215" s="135"/>
      <c r="AH215" s="801">
        <v>1000</v>
      </c>
      <c r="AI215" s="136" t="s">
        <v>44</v>
      </c>
      <c r="AJ215" s="136">
        <v>3413</v>
      </c>
      <c r="AK215" s="137">
        <v>44967</v>
      </c>
      <c r="AL215" s="702"/>
      <c r="AM215" s="177">
        <f>AF227+AG227-AH227</f>
        <v>0</v>
      </c>
      <c r="AN215" s="804" t="s">
        <v>979</v>
      </c>
    </row>
    <row r="216" spans="1:40" ht="21" customHeight="1" x14ac:dyDescent="0.25">
      <c r="A216" s="82"/>
      <c r="B216" s="879" t="s">
        <v>237</v>
      </c>
      <c r="C216" s="77" t="s">
        <v>20</v>
      </c>
      <c r="D216" s="78">
        <v>1000</v>
      </c>
      <c r="E216" s="78">
        <v>0</v>
      </c>
      <c r="F216" s="78">
        <v>1000</v>
      </c>
      <c r="G216" s="79" t="s">
        <v>38</v>
      </c>
      <c r="H216" s="79">
        <v>66</v>
      </c>
      <c r="I216" s="80">
        <v>43866</v>
      </c>
      <c r="J216" s="79"/>
      <c r="K216" s="81"/>
      <c r="L216" s="589"/>
      <c r="M216" s="77" t="s">
        <v>20</v>
      </c>
      <c r="N216" s="78">
        <v>1000</v>
      </c>
      <c r="O216" s="78">
        <v>10</v>
      </c>
      <c r="P216" s="78">
        <v>0</v>
      </c>
      <c r="Q216" s="79" t="s">
        <v>38</v>
      </c>
      <c r="R216" s="79" t="s">
        <v>38</v>
      </c>
      <c r="S216" s="80" t="s">
        <v>38</v>
      </c>
      <c r="T216" s="79"/>
      <c r="U216" s="81"/>
      <c r="V216" s="589"/>
      <c r="W216" s="134" t="s">
        <v>20</v>
      </c>
      <c r="X216" s="135">
        <v>1000</v>
      </c>
      <c r="Y216" s="135">
        <v>0</v>
      </c>
      <c r="Z216" s="135">
        <v>1000</v>
      </c>
      <c r="AA216" s="136" t="s">
        <v>38</v>
      </c>
      <c r="AB216" s="136">
        <v>2048</v>
      </c>
      <c r="AC216" s="137">
        <v>44601</v>
      </c>
      <c r="AD216" s="589"/>
      <c r="AE216" s="134" t="s">
        <v>20</v>
      </c>
      <c r="AF216" s="135">
        <v>1000</v>
      </c>
      <c r="AG216" s="135"/>
      <c r="AH216" s="135">
        <v>1000</v>
      </c>
      <c r="AI216" s="136" t="s">
        <v>44</v>
      </c>
      <c r="AJ216" s="136">
        <v>3495</v>
      </c>
      <c r="AK216" s="137">
        <v>44995</v>
      </c>
      <c r="AL216" s="703"/>
      <c r="AM216" s="180"/>
      <c r="AN216" s="186"/>
    </row>
    <row r="217" spans="1:40" x14ac:dyDescent="0.25">
      <c r="A217" s="82"/>
      <c r="B217" s="879"/>
      <c r="C217" s="77" t="s">
        <v>21</v>
      </c>
      <c r="D217" s="78">
        <v>1000</v>
      </c>
      <c r="E217" s="78">
        <v>0</v>
      </c>
      <c r="F217" s="78">
        <v>1000</v>
      </c>
      <c r="G217" s="79" t="s">
        <v>38</v>
      </c>
      <c r="H217" s="79">
        <v>125</v>
      </c>
      <c r="I217" s="80">
        <v>43899</v>
      </c>
      <c r="J217" s="79"/>
      <c r="K217" s="81"/>
      <c r="L217" s="589"/>
      <c r="M217" s="77" t="s">
        <v>21</v>
      </c>
      <c r="N217" s="78">
        <v>1000</v>
      </c>
      <c r="O217" s="78">
        <v>0</v>
      </c>
      <c r="P217" s="78">
        <v>2000</v>
      </c>
      <c r="Q217" s="79" t="s">
        <v>38</v>
      </c>
      <c r="R217" s="79">
        <v>882</v>
      </c>
      <c r="S217" s="80">
        <v>44267</v>
      </c>
      <c r="T217" s="79"/>
      <c r="U217" s="81"/>
      <c r="V217" s="589"/>
      <c r="W217" s="134" t="s">
        <v>21</v>
      </c>
      <c r="X217" s="135">
        <v>1000</v>
      </c>
      <c r="Y217" s="135">
        <v>0</v>
      </c>
      <c r="Z217" s="135">
        <v>1000</v>
      </c>
      <c r="AA217" s="136" t="s">
        <v>38</v>
      </c>
      <c r="AB217" s="136">
        <v>2159</v>
      </c>
      <c r="AC217" s="137">
        <v>44636</v>
      </c>
      <c r="AD217" s="589"/>
      <c r="AE217" s="134" t="s">
        <v>21</v>
      </c>
      <c r="AF217" s="135">
        <v>1000</v>
      </c>
      <c r="AG217" s="135">
        <v>0</v>
      </c>
      <c r="AH217" s="135">
        <v>1000</v>
      </c>
      <c r="AI217" s="168" t="s">
        <v>44</v>
      </c>
      <c r="AJ217" s="168">
        <v>3522</v>
      </c>
      <c r="AK217" s="802">
        <v>44721</v>
      </c>
      <c r="AL217" s="802"/>
      <c r="AM217" s="180"/>
      <c r="AN217" s="186"/>
    </row>
    <row r="218" spans="1:40" x14ac:dyDescent="0.25">
      <c r="A218" s="82"/>
      <c r="B218" s="879"/>
      <c r="C218" s="77" t="s">
        <v>22</v>
      </c>
      <c r="D218" s="78">
        <v>1000</v>
      </c>
      <c r="E218" s="78">
        <v>0</v>
      </c>
      <c r="F218" s="78">
        <v>1000</v>
      </c>
      <c r="G218" s="79" t="s">
        <v>38</v>
      </c>
      <c r="H218" s="79">
        <v>177</v>
      </c>
      <c r="I218" s="80">
        <v>43930</v>
      </c>
      <c r="J218" s="79"/>
      <c r="K218" s="81"/>
      <c r="L218" s="589"/>
      <c r="M218" s="77" t="s">
        <v>22</v>
      </c>
      <c r="N218" s="78">
        <v>1000</v>
      </c>
      <c r="O218" s="78">
        <v>10</v>
      </c>
      <c r="P218" s="78">
        <v>0</v>
      </c>
      <c r="Q218" s="79" t="s">
        <v>38</v>
      </c>
      <c r="R218" s="79" t="s">
        <v>38</v>
      </c>
      <c r="S218" s="80" t="s">
        <v>38</v>
      </c>
      <c r="T218" s="79"/>
      <c r="U218" s="81"/>
      <c r="V218" s="589"/>
      <c r="W218" s="134" t="s">
        <v>22</v>
      </c>
      <c r="X218" s="135">
        <v>1000</v>
      </c>
      <c r="Y218" s="135">
        <v>0</v>
      </c>
      <c r="Z218" s="135">
        <v>1000</v>
      </c>
      <c r="AA218" s="136" t="s">
        <v>38</v>
      </c>
      <c r="AB218" s="136">
        <v>2225</v>
      </c>
      <c r="AC218" s="137">
        <v>44657</v>
      </c>
      <c r="AD218" s="589"/>
      <c r="AE218" s="134" t="s">
        <v>22</v>
      </c>
      <c r="AF218" s="135">
        <v>1000</v>
      </c>
      <c r="AG218" s="135">
        <v>0</v>
      </c>
      <c r="AH218" s="135">
        <v>1000</v>
      </c>
      <c r="AI218" s="168" t="s">
        <v>44</v>
      </c>
      <c r="AJ218" s="168">
        <v>3571</v>
      </c>
      <c r="AK218" s="848">
        <v>45019</v>
      </c>
      <c r="AL218" s="848"/>
      <c r="AM218" s="180"/>
      <c r="AN218" s="186"/>
    </row>
    <row r="219" spans="1:40" ht="21" x14ac:dyDescent="0.25">
      <c r="A219" s="82"/>
      <c r="B219" s="879"/>
      <c r="C219" s="77" t="s">
        <v>23</v>
      </c>
      <c r="D219" s="78">
        <v>1000</v>
      </c>
      <c r="E219" s="78">
        <v>0</v>
      </c>
      <c r="F219" s="78">
        <v>1000</v>
      </c>
      <c r="G219" s="79" t="s">
        <v>38</v>
      </c>
      <c r="H219" s="79">
        <v>112</v>
      </c>
      <c r="I219" s="80">
        <v>43960</v>
      </c>
      <c r="J219" s="79"/>
      <c r="K219" s="81"/>
      <c r="L219" s="589"/>
      <c r="M219" s="77" t="s">
        <v>23</v>
      </c>
      <c r="N219" s="78">
        <v>1000</v>
      </c>
      <c r="O219" s="78">
        <v>0</v>
      </c>
      <c r="P219" s="78">
        <v>2000</v>
      </c>
      <c r="Q219" s="79" t="s">
        <v>38</v>
      </c>
      <c r="R219" s="79">
        <v>987</v>
      </c>
      <c r="S219" s="80">
        <v>44329</v>
      </c>
      <c r="T219" s="79"/>
      <c r="U219" s="81"/>
      <c r="V219" s="589"/>
      <c r="W219" s="134" t="s">
        <v>23</v>
      </c>
      <c r="X219" s="135">
        <v>1000</v>
      </c>
      <c r="Y219" s="184">
        <v>10</v>
      </c>
      <c r="Z219" s="135">
        <v>1000</v>
      </c>
      <c r="AA219" s="136" t="s">
        <v>38</v>
      </c>
      <c r="AB219" s="136">
        <v>2377</v>
      </c>
      <c r="AC219" s="166">
        <v>44717</v>
      </c>
      <c r="AD219" s="589"/>
      <c r="AE219" s="134" t="s">
        <v>23</v>
      </c>
      <c r="AF219" s="135">
        <v>1000</v>
      </c>
      <c r="AG219" s="135">
        <v>0</v>
      </c>
      <c r="AH219" s="801">
        <v>2000</v>
      </c>
      <c r="AI219" s="168" t="s">
        <v>44</v>
      </c>
      <c r="AJ219" s="168">
        <v>3582</v>
      </c>
      <c r="AK219" s="848">
        <v>45020</v>
      </c>
      <c r="AL219" s="848"/>
    </row>
    <row r="220" spans="1:40" ht="21" x14ac:dyDescent="0.25">
      <c r="A220" s="82"/>
      <c r="B220" s="879"/>
      <c r="C220" s="77" t="s">
        <v>24</v>
      </c>
      <c r="D220" s="78">
        <v>1000</v>
      </c>
      <c r="E220" s="78">
        <v>0</v>
      </c>
      <c r="F220" s="78">
        <v>1000</v>
      </c>
      <c r="G220" s="79" t="s">
        <v>38</v>
      </c>
      <c r="H220" s="79">
        <v>293</v>
      </c>
      <c r="I220" s="80">
        <v>43992</v>
      </c>
      <c r="J220" s="79"/>
      <c r="K220" s="81"/>
      <c r="L220" s="585"/>
      <c r="M220" s="77" t="s">
        <v>24</v>
      </c>
      <c r="N220" s="78">
        <v>1000</v>
      </c>
      <c r="O220" s="78">
        <v>10</v>
      </c>
      <c r="P220" s="78">
        <v>0</v>
      </c>
      <c r="Q220" s="79" t="s">
        <v>38</v>
      </c>
      <c r="R220" s="79" t="s">
        <v>38</v>
      </c>
      <c r="S220" s="80" t="s">
        <v>38</v>
      </c>
      <c r="T220" s="79"/>
      <c r="U220" s="81"/>
      <c r="V220" s="585"/>
      <c r="W220" s="134" t="s">
        <v>24</v>
      </c>
      <c r="X220" s="135">
        <v>1000</v>
      </c>
      <c r="Y220" s="184"/>
      <c r="Z220" s="135">
        <v>1000</v>
      </c>
      <c r="AA220" s="136" t="s">
        <v>44</v>
      </c>
      <c r="AB220" s="136">
        <v>2537</v>
      </c>
      <c r="AC220" s="166">
        <v>44757</v>
      </c>
      <c r="AD220" s="585"/>
      <c r="AE220" s="134" t="s">
        <v>24</v>
      </c>
      <c r="AF220" s="135">
        <v>1000</v>
      </c>
      <c r="AG220" s="135">
        <v>0</v>
      </c>
      <c r="AH220" s="135"/>
      <c r="AI220" s="136"/>
    </row>
    <row r="221" spans="1:40" ht="21" x14ac:dyDescent="0.25">
      <c r="A221" s="82"/>
      <c r="B221" s="879"/>
      <c r="C221" s="77" t="s">
        <v>25</v>
      </c>
      <c r="D221" s="78">
        <v>1000</v>
      </c>
      <c r="E221" s="78">
        <v>0</v>
      </c>
      <c r="F221" s="78">
        <v>1000</v>
      </c>
      <c r="G221" s="79" t="s">
        <v>38</v>
      </c>
      <c r="H221" s="79">
        <v>345</v>
      </c>
      <c r="I221" s="80">
        <v>44019</v>
      </c>
      <c r="J221" s="79"/>
      <c r="K221" s="81"/>
      <c r="L221" s="585"/>
      <c r="M221" s="77" t="s">
        <v>25</v>
      </c>
      <c r="N221" s="78">
        <v>1000</v>
      </c>
      <c r="O221" s="78">
        <v>0</v>
      </c>
      <c r="P221" s="78">
        <v>2000</v>
      </c>
      <c r="Q221" s="79" t="s">
        <v>38</v>
      </c>
      <c r="R221" s="79">
        <v>1150</v>
      </c>
      <c r="S221" s="80">
        <v>44394</v>
      </c>
      <c r="T221" s="79"/>
      <c r="U221" s="81"/>
      <c r="V221" s="585"/>
      <c r="W221" s="134" t="s">
        <v>25</v>
      </c>
      <c r="X221" s="135">
        <v>1000</v>
      </c>
      <c r="Y221" s="184"/>
      <c r="Z221" s="135">
        <v>1000</v>
      </c>
      <c r="AA221" s="136" t="s">
        <v>44</v>
      </c>
      <c r="AB221" s="136">
        <v>2635</v>
      </c>
      <c r="AC221" s="166">
        <v>44785</v>
      </c>
      <c r="AD221" s="585"/>
      <c r="AE221" s="134" t="s">
        <v>25</v>
      </c>
      <c r="AF221" s="135">
        <v>1000</v>
      </c>
      <c r="AG221" s="135">
        <v>0</v>
      </c>
      <c r="AH221" s="135">
        <v>3000</v>
      </c>
      <c r="AI221" s="136" t="s">
        <v>44</v>
      </c>
      <c r="AJ221" s="168">
        <v>3968</v>
      </c>
      <c r="AK221" s="848">
        <v>45118</v>
      </c>
    </row>
    <row r="222" spans="1:40" ht="21" x14ac:dyDescent="0.25">
      <c r="A222" s="82"/>
      <c r="B222" s="879"/>
      <c r="C222" s="77" t="s">
        <v>26</v>
      </c>
      <c r="D222" s="78">
        <v>1000</v>
      </c>
      <c r="E222" s="78">
        <v>0</v>
      </c>
      <c r="F222" s="78">
        <v>1000</v>
      </c>
      <c r="G222" s="79" t="s">
        <v>38</v>
      </c>
      <c r="H222" s="79">
        <v>387</v>
      </c>
      <c r="I222" s="80">
        <v>44048</v>
      </c>
      <c r="J222" s="79"/>
      <c r="K222" s="81"/>
      <c r="L222" s="585"/>
      <c r="M222" s="77" t="s">
        <v>26</v>
      </c>
      <c r="N222" s="78">
        <v>1000</v>
      </c>
      <c r="O222" s="78">
        <v>10</v>
      </c>
      <c r="P222" s="78">
        <v>0</v>
      </c>
      <c r="Q222" s="79" t="s">
        <v>38</v>
      </c>
      <c r="R222" s="79" t="s">
        <v>38</v>
      </c>
      <c r="S222" s="80" t="s">
        <v>38</v>
      </c>
      <c r="T222" s="79"/>
      <c r="U222" s="81"/>
      <c r="V222" s="585"/>
      <c r="W222" s="134" t="s">
        <v>26</v>
      </c>
      <c r="X222" s="135">
        <v>1000</v>
      </c>
      <c r="Y222" s="184"/>
      <c r="Z222" s="135">
        <v>1000</v>
      </c>
      <c r="AA222" s="136" t="s">
        <v>44</v>
      </c>
      <c r="AB222" s="136">
        <v>2679</v>
      </c>
      <c r="AC222" s="166">
        <v>44805</v>
      </c>
      <c r="AD222" s="585"/>
      <c r="AE222" s="134" t="s">
        <v>26</v>
      </c>
      <c r="AF222" s="135">
        <v>1000</v>
      </c>
      <c r="AG222" s="135">
        <v>0</v>
      </c>
      <c r="AH222" s="135"/>
      <c r="AI222" s="136"/>
    </row>
    <row r="223" spans="1:40" ht="21" x14ac:dyDescent="0.25">
      <c r="A223" s="82"/>
      <c r="B223" s="879"/>
      <c r="C223" s="77" t="s">
        <v>27</v>
      </c>
      <c r="D223" s="78">
        <v>1000</v>
      </c>
      <c r="E223" s="78">
        <v>0</v>
      </c>
      <c r="F223" s="78">
        <v>1000</v>
      </c>
      <c r="G223" s="79" t="s">
        <v>38</v>
      </c>
      <c r="H223" s="79">
        <v>487</v>
      </c>
      <c r="I223" s="80">
        <v>44100</v>
      </c>
      <c r="J223" s="79"/>
      <c r="K223" s="81"/>
      <c r="L223" s="585"/>
      <c r="M223" s="77" t="s">
        <v>27</v>
      </c>
      <c r="N223" s="78">
        <v>1000</v>
      </c>
      <c r="O223" s="78">
        <v>0</v>
      </c>
      <c r="P223" s="78">
        <v>2000</v>
      </c>
      <c r="Q223" s="79" t="s">
        <v>38</v>
      </c>
      <c r="R223" s="79">
        <v>1279</v>
      </c>
      <c r="S223" s="80">
        <v>44447</v>
      </c>
      <c r="T223" s="79"/>
      <c r="U223" s="81"/>
      <c r="V223" s="585"/>
      <c r="W223" s="134" t="s">
        <v>27</v>
      </c>
      <c r="X223" s="135">
        <v>1000</v>
      </c>
      <c r="Y223" s="184"/>
      <c r="Z223" s="135">
        <v>1060</v>
      </c>
      <c r="AA223" s="136" t="s">
        <v>44</v>
      </c>
      <c r="AB223" s="136">
        <v>2960</v>
      </c>
      <c r="AC223" s="166">
        <v>44852</v>
      </c>
      <c r="AD223" s="585"/>
      <c r="AE223" s="134" t="s">
        <v>27</v>
      </c>
      <c r="AF223" s="135">
        <v>1000</v>
      </c>
      <c r="AG223" s="135">
        <v>0</v>
      </c>
      <c r="AH223" s="135"/>
      <c r="AI223" s="136"/>
    </row>
    <row r="224" spans="1:40" ht="21" x14ac:dyDescent="0.25">
      <c r="A224" s="82"/>
      <c r="B224" s="879"/>
      <c r="C224" s="77" t="s">
        <v>28</v>
      </c>
      <c r="D224" s="78">
        <v>1000</v>
      </c>
      <c r="E224" s="78">
        <v>0</v>
      </c>
      <c r="F224" s="78">
        <v>1000</v>
      </c>
      <c r="G224" s="79" t="s">
        <v>38</v>
      </c>
      <c r="H224" s="79">
        <v>538</v>
      </c>
      <c r="I224" s="80">
        <v>44114</v>
      </c>
      <c r="J224" s="79"/>
      <c r="K224" s="81"/>
      <c r="L224" s="585"/>
      <c r="M224" s="77" t="s">
        <v>28</v>
      </c>
      <c r="N224" s="78">
        <v>1000</v>
      </c>
      <c r="O224" s="78">
        <v>10</v>
      </c>
      <c r="P224" s="78">
        <v>0</v>
      </c>
      <c r="Q224" s="79" t="s">
        <v>38</v>
      </c>
      <c r="R224" s="79" t="s">
        <v>38</v>
      </c>
      <c r="S224" s="80" t="s">
        <v>38</v>
      </c>
      <c r="T224" s="79"/>
      <c r="U224" s="81"/>
      <c r="V224" s="585"/>
      <c r="W224" s="134" t="s">
        <v>28</v>
      </c>
      <c r="X224" s="135">
        <v>1000</v>
      </c>
      <c r="Y224" s="135"/>
      <c r="Z224" s="135">
        <v>1000</v>
      </c>
      <c r="AA224" s="136" t="s">
        <v>44</v>
      </c>
      <c r="AB224" s="136">
        <v>3049</v>
      </c>
      <c r="AC224" s="137">
        <v>44883</v>
      </c>
      <c r="AD224" s="585"/>
      <c r="AE224" s="134" t="s">
        <v>28</v>
      </c>
      <c r="AF224" s="135"/>
      <c r="AG224" s="135">
        <v>0</v>
      </c>
      <c r="AH224" s="135"/>
      <c r="AI224" s="136"/>
    </row>
    <row r="225" spans="1:40" ht="21" x14ac:dyDescent="0.25">
      <c r="A225" s="82"/>
      <c r="B225" s="879"/>
      <c r="C225" s="77" t="s">
        <v>29</v>
      </c>
      <c r="D225" s="78">
        <v>1000</v>
      </c>
      <c r="E225" s="78">
        <v>0</v>
      </c>
      <c r="F225" s="78">
        <v>1000</v>
      </c>
      <c r="G225" s="79" t="s">
        <v>38</v>
      </c>
      <c r="H225" s="79">
        <v>596</v>
      </c>
      <c r="I225" s="80">
        <v>44150</v>
      </c>
      <c r="J225" s="79"/>
      <c r="K225" s="81"/>
      <c r="L225" s="586"/>
      <c r="M225" s="77" t="s">
        <v>29</v>
      </c>
      <c r="N225" s="78">
        <v>1000</v>
      </c>
      <c r="O225" s="78">
        <v>0</v>
      </c>
      <c r="P225" s="78">
        <v>2000</v>
      </c>
      <c r="Q225" s="79" t="s">
        <v>38</v>
      </c>
      <c r="R225" s="79">
        <v>1539</v>
      </c>
      <c r="S225" s="80">
        <v>44520</v>
      </c>
      <c r="T225" s="79"/>
      <c r="U225" s="81"/>
      <c r="V225" s="586"/>
      <c r="W225" s="134" t="s">
        <v>29</v>
      </c>
      <c r="X225" s="135">
        <v>1000</v>
      </c>
      <c r="Y225" s="135"/>
      <c r="Z225" s="135">
        <v>1000</v>
      </c>
      <c r="AA225" s="136" t="s">
        <v>44</v>
      </c>
      <c r="AB225" s="136">
        <v>3132</v>
      </c>
      <c r="AC225" s="137">
        <v>44905</v>
      </c>
      <c r="AD225" s="586"/>
      <c r="AE225" s="134" t="s">
        <v>29</v>
      </c>
      <c r="AF225" s="135"/>
      <c r="AG225" s="135">
        <v>0</v>
      </c>
      <c r="AH225" s="135"/>
      <c r="AI225" s="136"/>
      <c r="AJ225" s="136"/>
      <c r="AK225" s="137"/>
      <c r="AL225" s="852"/>
    </row>
    <row r="226" spans="1:40" x14ac:dyDescent="0.25">
      <c r="A226" s="82"/>
      <c r="B226" s="879"/>
      <c r="C226" s="83" t="s">
        <v>30</v>
      </c>
      <c r="D226" s="84">
        <v>1000</v>
      </c>
      <c r="E226" s="78">
        <v>0</v>
      </c>
      <c r="F226" s="78">
        <v>1000</v>
      </c>
      <c r="G226" s="79" t="s">
        <v>38</v>
      </c>
      <c r="H226" s="79">
        <v>650</v>
      </c>
      <c r="I226" s="80">
        <v>44177</v>
      </c>
      <c r="J226" s="85"/>
      <c r="K226" s="86"/>
      <c r="L226" s="587"/>
      <c r="M226" s="83" t="s">
        <v>30</v>
      </c>
      <c r="N226" s="84">
        <v>1000</v>
      </c>
      <c r="O226" s="78">
        <v>0</v>
      </c>
      <c r="P226" s="78">
        <v>1000</v>
      </c>
      <c r="Q226" s="79" t="s">
        <v>38</v>
      </c>
      <c r="R226" s="79">
        <v>1604</v>
      </c>
      <c r="S226" s="80">
        <v>44538</v>
      </c>
      <c r="T226" s="79"/>
      <c r="U226" s="81"/>
      <c r="V226" s="587"/>
      <c r="W226" s="148" t="s">
        <v>30</v>
      </c>
      <c r="X226" s="149">
        <v>1000</v>
      </c>
      <c r="Y226" s="135"/>
      <c r="Z226" s="135">
        <v>1000</v>
      </c>
      <c r="AA226" s="136" t="s">
        <v>44</v>
      </c>
      <c r="AB226" s="136">
        <v>3289</v>
      </c>
      <c r="AC226" s="137">
        <v>44935</v>
      </c>
      <c r="AD226" s="587"/>
      <c r="AE226" s="148" t="s">
        <v>30</v>
      </c>
      <c r="AF226" s="135"/>
      <c r="AG226" s="135">
        <v>0</v>
      </c>
      <c r="AH226" s="135"/>
      <c r="AI226" s="136"/>
      <c r="AJ226" s="136"/>
      <c r="AK226" s="137"/>
      <c r="AL226" s="703"/>
      <c r="AM226" s="181"/>
      <c r="AN226" s="187"/>
    </row>
    <row r="227" spans="1:40" ht="21" x14ac:dyDescent="0.25">
      <c r="A227" s="88"/>
      <c r="B227" s="880"/>
      <c r="C227" s="89"/>
      <c r="D227" s="90">
        <f>SUM(D215:D226)</f>
        <v>12000</v>
      </c>
      <c r="E227" s="90">
        <f>SUM(E215:E226)</f>
        <v>0</v>
      </c>
      <c r="F227" s="90">
        <f>SUM(F215:F226)</f>
        <v>12000</v>
      </c>
      <c r="G227" s="91"/>
      <c r="H227" s="91"/>
      <c r="I227" s="92"/>
      <c r="J227" s="91"/>
      <c r="K227" s="93"/>
      <c r="L227" s="588"/>
      <c r="M227" s="89"/>
      <c r="N227" s="90">
        <f>SUM(N214:N226)</f>
        <v>24000</v>
      </c>
      <c r="O227" s="90">
        <f>SUM(O214:O226)</f>
        <v>50</v>
      </c>
      <c r="P227" s="90">
        <f>SUM(P214:P226)</f>
        <v>24000</v>
      </c>
      <c r="Q227" s="91"/>
      <c r="R227" s="91"/>
      <c r="S227" s="91"/>
      <c r="T227" s="91"/>
      <c r="U227" s="93"/>
      <c r="V227" s="588"/>
      <c r="W227" s="150"/>
      <c r="X227" s="151">
        <f>SUM(X214:X226)</f>
        <v>36000</v>
      </c>
      <c r="Y227" s="151">
        <f>SUM(Y214:Y226)</f>
        <v>60</v>
      </c>
      <c r="Z227" s="151">
        <f>SUM(Z214:Z226)</f>
        <v>36060</v>
      </c>
      <c r="AA227" s="152"/>
      <c r="AD227" s="588"/>
      <c r="AE227" s="150"/>
      <c r="AF227" s="151">
        <f>SUM(AF214:AF226)</f>
        <v>45000</v>
      </c>
      <c r="AG227" s="151">
        <f>SUM(AG214:AG226)</f>
        <v>60</v>
      </c>
      <c r="AH227" s="151">
        <f>SUM(AH214:AH226)</f>
        <v>45060</v>
      </c>
      <c r="AI227" s="152"/>
      <c r="AJ227" s="152"/>
      <c r="AK227" s="152"/>
      <c r="AL227" s="152"/>
      <c r="AM227" s="90"/>
      <c r="AN227" s="93"/>
    </row>
    <row r="228" spans="1:40" x14ac:dyDescent="0.25">
      <c r="A228" s="64"/>
      <c r="B228" s="106"/>
      <c r="C228" s="65"/>
      <c r="D228" s="66"/>
      <c r="E228" s="66"/>
      <c r="F228" s="66"/>
      <c r="G228" s="67"/>
      <c r="H228" s="67"/>
      <c r="I228" s="68"/>
      <c r="J228" s="67"/>
      <c r="K228" s="67"/>
      <c r="L228" s="584"/>
      <c r="M228" s="67"/>
      <c r="N228" s="66"/>
      <c r="O228" s="66"/>
      <c r="P228" s="66"/>
      <c r="Q228" s="67"/>
      <c r="R228" s="67"/>
      <c r="S228" s="67"/>
      <c r="T228" s="67"/>
      <c r="U228" s="67"/>
      <c r="V228" s="584"/>
      <c r="W228" s="154"/>
      <c r="X228" s="155"/>
      <c r="Y228" s="155"/>
      <c r="Z228" s="155"/>
      <c r="AA228" s="154"/>
      <c r="AB228" s="154"/>
      <c r="AC228" s="154"/>
      <c r="AD228" s="584"/>
      <c r="AE228" s="154"/>
      <c r="AF228" s="155"/>
      <c r="AG228" s="155"/>
      <c r="AH228" s="155"/>
      <c r="AI228" s="154"/>
      <c r="AJ228" s="154"/>
      <c r="AK228" s="154"/>
      <c r="AL228" s="154"/>
      <c r="AM228" s="777"/>
      <c r="AN228" s="123"/>
    </row>
    <row r="229" spans="1:40" ht="21" x14ac:dyDescent="0.25">
      <c r="A229" s="69"/>
      <c r="B229" s="107"/>
      <c r="C229" s="70"/>
      <c r="D229" s="71"/>
      <c r="E229" s="72"/>
      <c r="F229" s="73"/>
      <c r="G229" s="72"/>
      <c r="H229" s="73"/>
      <c r="I229" s="73"/>
      <c r="J229" s="73"/>
      <c r="K229" s="74"/>
      <c r="L229" s="585"/>
      <c r="M229" s="75" t="s">
        <v>42</v>
      </c>
      <c r="N229" s="76">
        <f>D242</f>
        <v>12000</v>
      </c>
      <c r="O229" s="76">
        <f>E242</f>
        <v>4500</v>
      </c>
      <c r="P229" s="76">
        <f>F242</f>
        <v>0</v>
      </c>
      <c r="Q229" s="72"/>
      <c r="R229" s="73"/>
      <c r="S229" s="73"/>
      <c r="T229" s="73"/>
      <c r="U229" s="74"/>
      <c r="V229" s="585"/>
      <c r="W229" s="157" t="s">
        <v>42</v>
      </c>
      <c r="X229" s="158">
        <f>N242</f>
        <v>24000</v>
      </c>
      <c r="Y229" s="158">
        <f>O242</f>
        <v>7560</v>
      </c>
      <c r="Z229" s="158">
        <f>P242</f>
        <v>0</v>
      </c>
      <c r="AA229" s="159"/>
      <c r="AB229" s="160"/>
      <c r="AC229" s="160"/>
      <c r="AD229" s="585"/>
      <c r="AE229" s="157" t="s">
        <v>42</v>
      </c>
      <c r="AF229" s="158">
        <f>X242</f>
        <v>36000</v>
      </c>
      <c r="AG229" s="158">
        <f>Y242</f>
        <v>9180</v>
      </c>
      <c r="AH229" s="158">
        <f>Z242</f>
        <v>0</v>
      </c>
      <c r="AI229" s="159"/>
      <c r="AJ229" s="160"/>
      <c r="AK229" s="160"/>
      <c r="AL229" s="160"/>
      <c r="AM229" s="776" t="s">
        <v>221</v>
      </c>
      <c r="AN229" s="183" t="s">
        <v>36</v>
      </c>
    </row>
    <row r="230" spans="1:40" x14ac:dyDescent="0.25">
      <c r="A230" s="97" t="s">
        <v>193</v>
      </c>
      <c r="B230" s="108">
        <v>128</v>
      </c>
      <c r="C230" s="77" t="s">
        <v>19</v>
      </c>
      <c r="D230" s="78">
        <v>1000</v>
      </c>
      <c r="E230" s="78">
        <f t="shared" ref="E230:E239" si="11">E231+10</f>
        <v>430</v>
      </c>
      <c r="F230" s="78">
        <v>0</v>
      </c>
      <c r="G230" s="79" t="s">
        <v>38</v>
      </c>
      <c r="H230" s="79" t="s">
        <v>38</v>
      </c>
      <c r="I230" s="80" t="s">
        <v>38</v>
      </c>
      <c r="J230" s="79"/>
      <c r="K230" s="81"/>
      <c r="L230" s="585"/>
      <c r="M230" s="77" t="s">
        <v>19</v>
      </c>
      <c r="N230" s="78">
        <v>1000</v>
      </c>
      <c r="O230" s="78">
        <f t="shared" ref="O230:O239" si="12">O231+10</f>
        <v>310</v>
      </c>
      <c r="P230" s="78">
        <v>0</v>
      </c>
      <c r="Q230" s="79" t="s">
        <v>38</v>
      </c>
      <c r="R230" s="79" t="s">
        <v>38</v>
      </c>
      <c r="S230" s="80" t="s">
        <v>38</v>
      </c>
      <c r="T230" s="79"/>
      <c r="U230" s="81"/>
      <c r="V230" s="585"/>
      <c r="W230" s="134" t="s">
        <v>19</v>
      </c>
      <c r="X230" s="135">
        <v>1000</v>
      </c>
      <c r="Y230" s="135">
        <f t="shared" ref="Y230:Y240" si="13">Y231+10</f>
        <v>190</v>
      </c>
      <c r="Z230" s="135">
        <v>0</v>
      </c>
      <c r="AA230" s="136" t="s">
        <v>38</v>
      </c>
      <c r="AB230" s="136" t="s">
        <v>38</v>
      </c>
      <c r="AC230" s="137" t="s">
        <v>38</v>
      </c>
      <c r="AD230" s="585"/>
      <c r="AE230" s="134" t="s">
        <v>19</v>
      </c>
      <c r="AF230" s="135">
        <v>1000</v>
      </c>
      <c r="AG230" s="135">
        <v>70</v>
      </c>
      <c r="AH230" s="135">
        <v>0</v>
      </c>
      <c r="AI230" s="136"/>
      <c r="AJ230" s="136"/>
      <c r="AK230" s="137"/>
      <c r="AL230" s="702"/>
      <c r="AM230" s="177">
        <f>AF242+AG242-AH242</f>
        <v>52460</v>
      </c>
      <c r="AN230" s="185" t="s">
        <v>973</v>
      </c>
    </row>
    <row r="231" spans="1:40" ht="21" customHeight="1" x14ac:dyDescent="0.25">
      <c r="A231" s="82"/>
      <c r="B231" s="879" t="s">
        <v>187</v>
      </c>
      <c r="C231" s="77" t="s">
        <v>20</v>
      </c>
      <c r="D231" s="78">
        <v>1000</v>
      </c>
      <c r="E231" s="78">
        <f t="shared" si="11"/>
        <v>420</v>
      </c>
      <c r="F231" s="78">
        <v>0</v>
      </c>
      <c r="G231" s="79" t="s">
        <v>38</v>
      </c>
      <c r="H231" s="79" t="s">
        <v>38</v>
      </c>
      <c r="I231" s="80" t="s">
        <v>38</v>
      </c>
      <c r="J231" s="79"/>
      <c r="K231" s="81"/>
      <c r="L231" s="585"/>
      <c r="M231" s="77" t="s">
        <v>20</v>
      </c>
      <c r="N231" s="78">
        <v>1000</v>
      </c>
      <c r="O231" s="78">
        <f t="shared" si="12"/>
        <v>300</v>
      </c>
      <c r="P231" s="78">
        <v>0</v>
      </c>
      <c r="Q231" s="79" t="s">
        <v>38</v>
      </c>
      <c r="R231" s="79" t="s">
        <v>38</v>
      </c>
      <c r="S231" s="80" t="s">
        <v>38</v>
      </c>
      <c r="T231" s="79"/>
      <c r="U231" s="81"/>
      <c r="V231" s="585"/>
      <c r="W231" s="134" t="s">
        <v>20</v>
      </c>
      <c r="X231" s="135">
        <v>1000</v>
      </c>
      <c r="Y231" s="135">
        <f t="shared" si="13"/>
        <v>180</v>
      </c>
      <c r="Z231" s="135">
        <v>0</v>
      </c>
      <c r="AA231" s="136" t="s">
        <v>38</v>
      </c>
      <c r="AB231" s="136" t="s">
        <v>38</v>
      </c>
      <c r="AC231" s="137" t="s">
        <v>38</v>
      </c>
      <c r="AD231" s="585"/>
      <c r="AE231" s="134" t="s">
        <v>20</v>
      </c>
      <c r="AF231" s="135">
        <v>1000</v>
      </c>
      <c r="AG231" s="135">
        <v>60</v>
      </c>
      <c r="AH231" s="135">
        <v>0</v>
      </c>
      <c r="AI231" s="136"/>
      <c r="AJ231" s="136"/>
      <c r="AK231" s="137"/>
      <c r="AL231" s="703"/>
      <c r="AM231" s="180"/>
      <c r="AN231" s="186"/>
    </row>
    <row r="232" spans="1:40" x14ac:dyDescent="0.25">
      <c r="A232" s="82"/>
      <c r="B232" s="879"/>
      <c r="C232" s="77" t="s">
        <v>21</v>
      </c>
      <c r="D232" s="78">
        <v>1000</v>
      </c>
      <c r="E232" s="78">
        <f t="shared" si="11"/>
        <v>410</v>
      </c>
      <c r="F232" s="78">
        <v>0</v>
      </c>
      <c r="G232" s="79" t="s">
        <v>38</v>
      </c>
      <c r="H232" s="79" t="s">
        <v>38</v>
      </c>
      <c r="I232" s="80" t="s">
        <v>38</v>
      </c>
      <c r="J232" s="79"/>
      <c r="K232" s="81"/>
      <c r="L232" s="585"/>
      <c r="M232" s="77" t="s">
        <v>21</v>
      </c>
      <c r="N232" s="78">
        <v>1000</v>
      </c>
      <c r="O232" s="78">
        <f t="shared" si="12"/>
        <v>290</v>
      </c>
      <c r="P232" s="78">
        <v>0</v>
      </c>
      <c r="Q232" s="79" t="s">
        <v>38</v>
      </c>
      <c r="R232" s="79" t="s">
        <v>38</v>
      </c>
      <c r="S232" s="80" t="s">
        <v>38</v>
      </c>
      <c r="T232" s="79"/>
      <c r="U232" s="81"/>
      <c r="V232" s="585"/>
      <c r="W232" s="134" t="s">
        <v>21</v>
      </c>
      <c r="X232" s="135">
        <v>1000</v>
      </c>
      <c r="Y232" s="135">
        <f t="shared" si="13"/>
        <v>170</v>
      </c>
      <c r="Z232" s="135">
        <v>0</v>
      </c>
      <c r="AA232" s="136" t="s">
        <v>38</v>
      </c>
      <c r="AB232" s="136" t="s">
        <v>38</v>
      </c>
      <c r="AC232" s="137" t="s">
        <v>38</v>
      </c>
      <c r="AD232" s="585"/>
      <c r="AE232" s="134" t="s">
        <v>21</v>
      </c>
      <c r="AF232" s="135">
        <v>1000</v>
      </c>
      <c r="AG232" s="135">
        <v>50</v>
      </c>
      <c r="AH232" s="135">
        <v>0</v>
      </c>
      <c r="AI232" s="136"/>
      <c r="AJ232" s="136"/>
      <c r="AK232" s="137"/>
      <c r="AL232" s="703"/>
      <c r="AM232" s="180"/>
      <c r="AN232" s="186"/>
    </row>
    <row r="233" spans="1:40" x14ac:dyDescent="0.25">
      <c r="A233" s="82"/>
      <c r="B233" s="879"/>
      <c r="C233" s="77" t="s">
        <v>22</v>
      </c>
      <c r="D233" s="78">
        <v>1000</v>
      </c>
      <c r="E233" s="78">
        <f t="shared" si="11"/>
        <v>400</v>
      </c>
      <c r="F233" s="78">
        <v>0</v>
      </c>
      <c r="G233" s="79" t="s">
        <v>38</v>
      </c>
      <c r="H233" s="79" t="s">
        <v>38</v>
      </c>
      <c r="I233" s="80" t="s">
        <v>38</v>
      </c>
      <c r="J233" s="79"/>
      <c r="K233" s="81"/>
      <c r="L233" s="585"/>
      <c r="M233" s="77" t="s">
        <v>22</v>
      </c>
      <c r="N233" s="78">
        <v>1000</v>
      </c>
      <c r="O233" s="78">
        <f t="shared" si="12"/>
        <v>280</v>
      </c>
      <c r="P233" s="78">
        <v>0</v>
      </c>
      <c r="Q233" s="79" t="s">
        <v>38</v>
      </c>
      <c r="R233" s="79" t="s">
        <v>38</v>
      </c>
      <c r="S233" s="80" t="s">
        <v>38</v>
      </c>
      <c r="T233" s="79"/>
      <c r="U233" s="81"/>
      <c r="V233" s="585"/>
      <c r="W233" s="134" t="s">
        <v>22</v>
      </c>
      <c r="X233" s="135">
        <v>1000</v>
      </c>
      <c r="Y233" s="135">
        <f t="shared" si="13"/>
        <v>160</v>
      </c>
      <c r="Z233" s="135">
        <v>0</v>
      </c>
      <c r="AA233" s="136" t="s">
        <v>38</v>
      </c>
      <c r="AB233" s="136" t="s">
        <v>38</v>
      </c>
      <c r="AC233" s="137" t="s">
        <v>38</v>
      </c>
      <c r="AD233" s="585"/>
      <c r="AE233" s="134" t="s">
        <v>22</v>
      </c>
      <c r="AF233" s="135">
        <v>1000</v>
      </c>
      <c r="AG233" s="135">
        <v>40</v>
      </c>
      <c r="AH233" s="135">
        <v>0</v>
      </c>
      <c r="AI233" s="136"/>
      <c r="AJ233" s="136"/>
      <c r="AK233" s="137"/>
      <c r="AL233" s="703"/>
      <c r="AM233" s="180">
        <v>43000</v>
      </c>
      <c r="AN233" s="186" t="s">
        <v>850</v>
      </c>
    </row>
    <row r="234" spans="1:40" x14ac:dyDescent="0.25">
      <c r="A234" s="82"/>
      <c r="B234" s="879"/>
      <c r="C234" s="77" t="s">
        <v>23</v>
      </c>
      <c r="D234" s="78">
        <v>1000</v>
      </c>
      <c r="E234" s="78">
        <f t="shared" si="11"/>
        <v>390</v>
      </c>
      <c r="F234" s="78">
        <v>0</v>
      </c>
      <c r="G234" s="79" t="s">
        <v>38</v>
      </c>
      <c r="H234" s="79" t="s">
        <v>38</v>
      </c>
      <c r="I234" s="80" t="s">
        <v>38</v>
      </c>
      <c r="J234" s="79"/>
      <c r="K234" s="81"/>
      <c r="L234" s="585"/>
      <c r="M234" s="77" t="s">
        <v>23</v>
      </c>
      <c r="N234" s="78">
        <v>1000</v>
      </c>
      <c r="O234" s="78">
        <f t="shared" si="12"/>
        <v>270</v>
      </c>
      <c r="P234" s="78">
        <v>0</v>
      </c>
      <c r="Q234" s="79" t="s">
        <v>38</v>
      </c>
      <c r="R234" s="79" t="s">
        <v>38</v>
      </c>
      <c r="S234" s="80" t="s">
        <v>38</v>
      </c>
      <c r="T234" s="79"/>
      <c r="U234" s="81"/>
      <c r="V234" s="585"/>
      <c r="W234" s="134" t="s">
        <v>23</v>
      </c>
      <c r="X234" s="135">
        <v>1000</v>
      </c>
      <c r="Y234" s="135">
        <f t="shared" si="13"/>
        <v>150</v>
      </c>
      <c r="Z234" s="135">
        <v>0</v>
      </c>
      <c r="AA234" s="136" t="s">
        <v>38</v>
      </c>
      <c r="AB234" s="136" t="s">
        <v>38</v>
      </c>
      <c r="AC234" s="137" t="s">
        <v>38</v>
      </c>
      <c r="AD234" s="585"/>
      <c r="AE234" s="134" t="s">
        <v>23</v>
      </c>
      <c r="AF234" s="135">
        <v>1000</v>
      </c>
      <c r="AG234" s="135">
        <v>30</v>
      </c>
      <c r="AH234" s="135">
        <v>0</v>
      </c>
      <c r="AI234" s="136"/>
      <c r="AJ234" s="136"/>
      <c r="AK234" s="137"/>
      <c r="AL234" s="703"/>
      <c r="AM234" s="180">
        <v>9460</v>
      </c>
      <c r="AN234" s="186" t="s">
        <v>848</v>
      </c>
    </row>
    <row r="235" spans="1:40" x14ac:dyDescent="0.25">
      <c r="A235" s="82"/>
      <c r="B235" s="879"/>
      <c r="C235" s="77" t="s">
        <v>24</v>
      </c>
      <c r="D235" s="78">
        <v>1000</v>
      </c>
      <c r="E235" s="78">
        <f t="shared" si="11"/>
        <v>380</v>
      </c>
      <c r="F235" s="78">
        <v>0</v>
      </c>
      <c r="G235" s="79" t="s">
        <v>38</v>
      </c>
      <c r="H235" s="79" t="s">
        <v>38</v>
      </c>
      <c r="I235" s="80" t="s">
        <v>38</v>
      </c>
      <c r="J235" s="79"/>
      <c r="K235" s="81"/>
      <c r="L235" s="585"/>
      <c r="M235" s="77" t="s">
        <v>24</v>
      </c>
      <c r="N235" s="78">
        <v>1000</v>
      </c>
      <c r="O235" s="78">
        <f t="shared" si="12"/>
        <v>260</v>
      </c>
      <c r="P235" s="78">
        <v>0</v>
      </c>
      <c r="Q235" s="79" t="s">
        <v>38</v>
      </c>
      <c r="R235" s="79" t="s">
        <v>38</v>
      </c>
      <c r="S235" s="80" t="s">
        <v>38</v>
      </c>
      <c r="T235" s="79"/>
      <c r="U235" s="81"/>
      <c r="V235" s="585"/>
      <c r="W235" s="134" t="s">
        <v>24</v>
      </c>
      <c r="X235" s="135">
        <v>1000</v>
      </c>
      <c r="Y235" s="135">
        <f t="shared" si="13"/>
        <v>140</v>
      </c>
      <c r="Z235" s="135">
        <v>0</v>
      </c>
      <c r="AA235" s="136" t="s">
        <v>38</v>
      </c>
      <c r="AB235" s="136" t="s">
        <v>38</v>
      </c>
      <c r="AC235" s="137" t="s">
        <v>38</v>
      </c>
      <c r="AD235" s="585"/>
      <c r="AE235" s="134" t="s">
        <v>24</v>
      </c>
      <c r="AF235" s="135">
        <v>1000</v>
      </c>
      <c r="AG235" s="135">
        <v>20</v>
      </c>
      <c r="AH235" s="135">
        <v>0</v>
      </c>
      <c r="AI235" s="136"/>
      <c r="AJ235" s="136"/>
      <c r="AK235" s="137"/>
      <c r="AL235" s="703"/>
      <c r="AM235" s="180"/>
      <c r="AN235" s="186"/>
    </row>
    <row r="236" spans="1:40" x14ac:dyDescent="0.25">
      <c r="A236" s="82"/>
      <c r="B236" s="879"/>
      <c r="C236" s="77" t="s">
        <v>25</v>
      </c>
      <c r="D236" s="78">
        <v>1000</v>
      </c>
      <c r="E236" s="78">
        <f t="shared" si="11"/>
        <v>370</v>
      </c>
      <c r="F236" s="78">
        <v>0</v>
      </c>
      <c r="G236" s="79" t="s">
        <v>38</v>
      </c>
      <c r="H236" s="79" t="s">
        <v>38</v>
      </c>
      <c r="I236" s="80" t="s">
        <v>38</v>
      </c>
      <c r="J236" s="79"/>
      <c r="K236" s="81"/>
      <c r="L236" s="585"/>
      <c r="M236" s="77" t="s">
        <v>25</v>
      </c>
      <c r="N236" s="78">
        <v>1000</v>
      </c>
      <c r="O236" s="78">
        <f t="shared" si="12"/>
        <v>250</v>
      </c>
      <c r="P236" s="78">
        <v>0</v>
      </c>
      <c r="Q236" s="79" t="s">
        <v>38</v>
      </c>
      <c r="R236" s="79" t="s">
        <v>38</v>
      </c>
      <c r="S236" s="80" t="s">
        <v>38</v>
      </c>
      <c r="T236" s="79"/>
      <c r="U236" s="81"/>
      <c r="V236" s="585"/>
      <c r="W236" s="134" t="s">
        <v>25</v>
      </c>
      <c r="X236" s="135">
        <v>1000</v>
      </c>
      <c r="Y236" s="135">
        <f t="shared" si="13"/>
        <v>130</v>
      </c>
      <c r="Z236" s="135">
        <v>0</v>
      </c>
      <c r="AA236" s="136" t="s">
        <v>38</v>
      </c>
      <c r="AB236" s="136" t="s">
        <v>38</v>
      </c>
      <c r="AC236" s="137" t="s">
        <v>38</v>
      </c>
      <c r="AD236" s="585"/>
      <c r="AE236" s="134" t="s">
        <v>25</v>
      </c>
      <c r="AF236" s="135">
        <v>1000</v>
      </c>
      <c r="AG236" s="135">
        <v>10</v>
      </c>
      <c r="AH236" s="135">
        <v>0</v>
      </c>
      <c r="AI236" s="136"/>
      <c r="AJ236" s="136"/>
      <c r="AK236" s="137"/>
      <c r="AL236" s="703"/>
      <c r="AM236" s="180"/>
      <c r="AN236" s="186"/>
    </row>
    <row r="237" spans="1:40" x14ac:dyDescent="0.25">
      <c r="A237" s="82"/>
      <c r="B237" s="879"/>
      <c r="C237" s="77" t="s">
        <v>26</v>
      </c>
      <c r="D237" s="78">
        <v>1000</v>
      </c>
      <c r="E237" s="78">
        <f t="shared" si="11"/>
        <v>360</v>
      </c>
      <c r="F237" s="78">
        <v>0</v>
      </c>
      <c r="G237" s="79" t="s">
        <v>38</v>
      </c>
      <c r="H237" s="79" t="s">
        <v>38</v>
      </c>
      <c r="I237" s="80" t="s">
        <v>38</v>
      </c>
      <c r="J237" s="79"/>
      <c r="K237" s="81"/>
      <c r="L237" s="585"/>
      <c r="M237" s="77" t="s">
        <v>26</v>
      </c>
      <c r="N237" s="78">
        <v>1000</v>
      </c>
      <c r="O237" s="78">
        <f t="shared" si="12"/>
        <v>240</v>
      </c>
      <c r="P237" s="78">
        <v>0</v>
      </c>
      <c r="Q237" s="79" t="s">
        <v>38</v>
      </c>
      <c r="R237" s="79" t="s">
        <v>38</v>
      </c>
      <c r="S237" s="80" t="s">
        <v>38</v>
      </c>
      <c r="T237" s="79"/>
      <c r="U237" s="81"/>
      <c r="V237" s="585"/>
      <c r="W237" s="134" t="s">
        <v>26</v>
      </c>
      <c r="X237" s="135">
        <v>1000</v>
      </c>
      <c r="Y237" s="135">
        <f t="shared" si="13"/>
        <v>120</v>
      </c>
      <c r="Z237" s="135">
        <v>0</v>
      </c>
      <c r="AA237" s="136" t="s">
        <v>38</v>
      </c>
      <c r="AB237" s="136" t="s">
        <v>38</v>
      </c>
      <c r="AC237" s="137" t="s">
        <v>38</v>
      </c>
      <c r="AD237" s="585"/>
      <c r="AE237" s="134" t="s">
        <v>26</v>
      </c>
      <c r="AF237" s="135"/>
      <c r="AG237" s="135">
        <v>0</v>
      </c>
      <c r="AH237" s="135">
        <v>0</v>
      </c>
      <c r="AI237" s="136"/>
      <c r="AJ237" s="136"/>
      <c r="AK237" s="137"/>
      <c r="AL237" s="703"/>
      <c r="AM237" s="180"/>
      <c r="AN237" s="186"/>
    </row>
    <row r="238" spans="1:40" x14ac:dyDescent="0.25">
      <c r="A238" s="82"/>
      <c r="B238" s="879"/>
      <c r="C238" s="77" t="s">
        <v>27</v>
      </c>
      <c r="D238" s="78">
        <v>1000</v>
      </c>
      <c r="E238" s="78">
        <f t="shared" si="11"/>
        <v>350</v>
      </c>
      <c r="F238" s="78">
        <v>0</v>
      </c>
      <c r="G238" s="79" t="s">
        <v>38</v>
      </c>
      <c r="H238" s="79" t="s">
        <v>38</v>
      </c>
      <c r="I238" s="80" t="s">
        <v>38</v>
      </c>
      <c r="J238" s="79"/>
      <c r="K238" s="81"/>
      <c r="L238" s="585"/>
      <c r="M238" s="77" t="s">
        <v>27</v>
      </c>
      <c r="N238" s="78">
        <v>1000</v>
      </c>
      <c r="O238" s="78">
        <f t="shared" si="12"/>
        <v>230</v>
      </c>
      <c r="P238" s="78">
        <v>0</v>
      </c>
      <c r="Q238" s="79" t="s">
        <v>38</v>
      </c>
      <c r="R238" s="79" t="s">
        <v>38</v>
      </c>
      <c r="S238" s="80" t="s">
        <v>38</v>
      </c>
      <c r="T238" s="79"/>
      <c r="U238" s="81"/>
      <c r="V238" s="585"/>
      <c r="W238" s="134" t="s">
        <v>27</v>
      </c>
      <c r="X238" s="135">
        <v>1000</v>
      </c>
      <c r="Y238" s="135">
        <f t="shared" si="13"/>
        <v>110</v>
      </c>
      <c r="Z238" s="135">
        <v>0</v>
      </c>
      <c r="AA238" s="136" t="s">
        <v>38</v>
      </c>
      <c r="AB238" s="136" t="s">
        <v>38</v>
      </c>
      <c r="AC238" s="137" t="s">
        <v>38</v>
      </c>
      <c r="AD238" s="585"/>
      <c r="AE238" s="134" t="s">
        <v>27</v>
      </c>
      <c r="AF238" s="135"/>
      <c r="AG238" s="135">
        <v>0</v>
      </c>
      <c r="AH238" s="135">
        <v>0</v>
      </c>
      <c r="AI238" s="136"/>
      <c r="AJ238" s="136"/>
      <c r="AK238" s="137"/>
      <c r="AL238" s="703"/>
      <c r="AM238" s="180"/>
      <c r="AN238" s="186"/>
    </row>
    <row r="239" spans="1:40" x14ac:dyDescent="0.25">
      <c r="A239" s="82"/>
      <c r="B239" s="879"/>
      <c r="C239" s="77" t="s">
        <v>28</v>
      </c>
      <c r="D239" s="78">
        <v>1000</v>
      </c>
      <c r="E239" s="78">
        <f t="shared" si="11"/>
        <v>340</v>
      </c>
      <c r="F239" s="78">
        <v>0</v>
      </c>
      <c r="G239" s="79" t="s">
        <v>38</v>
      </c>
      <c r="H239" s="79" t="s">
        <v>38</v>
      </c>
      <c r="I239" s="80" t="s">
        <v>38</v>
      </c>
      <c r="J239" s="79"/>
      <c r="K239" s="81"/>
      <c r="L239" s="585"/>
      <c r="M239" s="77" t="s">
        <v>28</v>
      </c>
      <c r="N239" s="78">
        <v>1000</v>
      </c>
      <c r="O239" s="78">
        <f t="shared" si="12"/>
        <v>220</v>
      </c>
      <c r="P239" s="78">
        <v>0</v>
      </c>
      <c r="Q239" s="79" t="s">
        <v>38</v>
      </c>
      <c r="R239" s="79" t="s">
        <v>38</v>
      </c>
      <c r="S239" s="80" t="s">
        <v>38</v>
      </c>
      <c r="T239" s="79"/>
      <c r="U239" s="81"/>
      <c r="V239" s="585"/>
      <c r="W239" s="134" t="s">
        <v>28</v>
      </c>
      <c r="X239" s="135">
        <v>1000</v>
      </c>
      <c r="Y239" s="135">
        <f t="shared" si="13"/>
        <v>100</v>
      </c>
      <c r="Z239" s="135">
        <v>0</v>
      </c>
      <c r="AA239" s="136" t="s">
        <v>38</v>
      </c>
      <c r="AB239" s="136" t="s">
        <v>38</v>
      </c>
      <c r="AC239" s="137" t="s">
        <v>38</v>
      </c>
      <c r="AD239" s="585"/>
      <c r="AE239" s="134" t="s">
        <v>28</v>
      </c>
      <c r="AF239" s="135"/>
      <c r="AG239" s="135">
        <v>0</v>
      </c>
      <c r="AH239" s="135">
        <v>0</v>
      </c>
      <c r="AI239" s="136"/>
      <c r="AJ239" s="136"/>
      <c r="AK239" s="137"/>
      <c r="AL239" s="703"/>
      <c r="AM239" s="180"/>
      <c r="AN239" s="186"/>
    </row>
    <row r="240" spans="1:40" x14ac:dyDescent="0.25">
      <c r="A240" s="82"/>
      <c r="B240" s="879"/>
      <c r="C240" s="77" t="s">
        <v>29</v>
      </c>
      <c r="D240" s="78">
        <v>1000</v>
      </c>
      <c r="E240" s="78">
        <f>E241+10</f>
        <v>330</v>
      </c>
      <c r="F240" s="78">
        <v>0</v>
      </c>
      <c r="G240" s="79" t="s">
        <v>38</v>
      </c>
      <c r="H240" s="79" t="s">
        <v>38</v>
      </c>
      <c r="I240" s="80" t="s">
        <v>38</v>
      </c>
      <c r="J240" s="79"/>
      <c r="K240" s="81"/>
      <c r="L240" s="586"/>
      <c r="M240" s="77" t="s">
        <v>29</v>
      </c>
      <c r="N240" s="78">
        <v>1000</v>
      </c>
      <c r="O240" s="78">
        <f>O241+10</f>
        <v>210</v>
      </c>
      <c r="P240" s="78">
        <v>0</v>
      </c>
      <c r="Q240" s="79" t="s">
        <v>38</v>
      </c>
      <c r="R240" s="79" t="s">
        <v>38</v>
      </c>
      <c r="S240" s="80" t="s">
        <v>38</v>
      </c>
      <c r="T240" s="79"/>
      <c r="U240" s="81"/>
      <c r="V240" s="586"/>
      <c r="W240" s="134" t="s">
        <v>29</v>
      </c>
      <c r="X240" s="135">
        <v>1000</v>
      </c>
      <c r="Y240" s="135">
        <f t="shared" si="13"/>
        <v>90</v>
      </c>
      <c r="Z240" s="135">
        <v>0</v>
      </c>
      <c r="AA240" s="136" t="s">
        <v>38</v>
      </c>
      <c r="AB240" s="136" t="s">
        <v>38</v>
      </c>
      <c r="AC240" s="137" t="s">
        <v>38</v>
      </c>
      <c r="AD240" s="586"/>
      <c r="AE240" s="134" t="s">
        <v>29</v>
      </c>
      <c r="AF240" s="135"/>
      <c r="AG240" s="135">
        <v>0</v>
      </c>
      <c r="AH240" s="135">
        <v>0</v>
      </c>
      <c r="AI240" s="136"/>
      <c r="AJ240" s="136"/>
      <c r="AK240" s="137"/>
      <c r="AL240" s="703"/>
      <c r="AM240" s="180"/>
      <c r="AN240" s="186"/>
    </row>
    <row r="241" spans="1:40" ht="24" thickBot="1" x14ac:dyDescent="0.3">
      <c r="A241" s="82"/>
      <c r="B241" s="879"/>
      <c r="C241" s="83" t="s">
        <v>30</v>
      </c>
      <c r="D241" s="84">
        <v>1000</v>
      </c>
      <c r="E241" s="78">
        <f>O230+10</f>
        <v>320</v>
      </c>
      <c r="F241" s="78">
        <v>0</v>
      </c>
      <c r="G241" s="79" t="s">
        <v>38</v>
      </c>
      <c r="H241" s="79" t="s">
        <v>38</v>
      </c>
      <c r="I241" s="80" t="s">
        <v>38</v>
      </c>
      <c r="J241" s="85"/>
      <c r="K241" s="86"/>
      <c r="L241" s="612"/>
      <c r="M241" s="83" t="s">
        <v>30</v>
      </c>
      <c r="N241" s="84">
        <v>1000</v>
      </c>
      <c r="O241" s="78">
        <f>Y230+10</f>
        <v>200</v>
      </c>
      <c r="P241" s="78">
        <v>0</v>
      </c>
      <c r="Q241" s="79" t="s">
        <v>38</v>
      </c>
      <c r="R241" s="79" t="s">
        <v>38</v>
      </c>
      <c r="S241" s="80" t="s">
        <v>38</v>
      </c>
      <c r="T241" s="79"/>
      <c r="U241" s="81"/>
      <c r="V241" s="612"/>
      <c r="W241" s="148" t="s">
        <v>30</v>
      </c>
      <c r="X241" s="149">
        <v>1000</v>
      </c>
      <c r="Y241" s="135">
        <v>80</v>
      </c>
      <c r="Z241" s="135">
        <v>0</v>
      </c>
      <c r="AA241" s="136" t="s">
        <v>38</v>
      </c>
      <c r="AB241" s="136" t="s">
        <v>38</v>
      </c>
      <c r="AC241" s="137" t="s">
        <v>38</v>
      </c>
      <c r="AD241" s="612"/>
      <c r="AE241" s="148" t="s">
        <v>30</v>
      </c>
      <c r="AF241" s="135"/>
      <c r="AG241" s="135">
        <v>0</v>
      </c>
      <c r="AH241" s="135">
        <v>0</v>
      </c>
      <c r="AI241" s="136"/>
      <c r="AJ241" s="136"/>
      <c r="AK241" s="137"/>
      <c r="AL241" s="703"/>
      <c r="AM241" s="181"/>
      <c r="AN241" s="187"/>
    </row>
    <row r="242" spans="1:40" ht="21" x14ac:dyDescent="0.25">
      <c r="A242" s="88"/>
      <c r="B242" s="880"/>
      <c r="C242" s="89"/>
      <c r="D242" s="90">
        <f>SUM(D230:D241)</f>
        <v>12000</v>
      </c>
      <c r="E242" s="90">
        <f>SUM(E230:E241)</f>
        <v>4500</v>
      </c>
      <c r="F242" s="90">
        <f>SUM(F230:F241)</f>
        <v>0</v>
      </c>
      <c r="G242" s="91"/>
      <c r="H242" s="91"/>
      <c r="I242" s="92"/>
      <c r="J242" s="91"/>
      <c r="K242" s="93"/>
      <c r="M242" s="89"/>
      <c r="N242" s="90">
        <f>SUM(N229:N241)</f>
        <v>24000</v>
      </c>
      <c r="O242" s="90">
        <f>SUM(O229:O241)</f>
        <v>7560</v>
      </c>
      <c r="P242" s="90">
        <f>SUM(P229:P241)</f>
        <v>0</v>
      </c>
      <c r="Q242" s="91"/>
      <c r="R242" s="91"/>
      <c r="S242" s="91"/>
      <c r="T242" s="91"/>
      <c r="U242" s="93"/>
      <c r="W242" s="150"/>
      <c r="X242" s="151">
        <f>SUM(X229:X241)</f>
        <v>36000</v>
      </c>
      <c r="Y242" s="151">
        <f>SUM(Y229:Y241)</f>
        <v>9180</v>
      </c>
      <c r="Z242" s="151">
        <f>SUM(Z229:Z241)</f>
        <v>0</v>
      </c>
      <c r="AA242" s="152"/>
      <c r="AB242" s="152"/>
      <c r="AC242" s="152"/>
      <c r="AE242" s="150"/>
      <c r="AF242" s="151">
        <f>SUM(AF229:AF241)</f>
        <v>43000</v>
      </c>
      <c r="AG242" s="151">
        <f>SUM(AG229:AG241)</f>
        <v>9460</v>
      </c>
      <c r="AH242" s="151">
        <f>SUM(AH229:AH241)</f>
        <v>0</v>
      </c>
      <c r="AI242" s="152"/>
      <c r="AJ242" s="152"/>
      <c r="AK242" s="152"/>
      <c r="AL242" s="152"/>
      <c r="AM242" s="90"/>
      <c r="AN242" s="93"/>
    </row>
    <row r="243" spans="1:40" x14ac:dyDescent="0.25">
      <c r="AM243" s="781"/>
      <c r="AN243" s="109"/>
    </row>
    <row r="244" spans="1:40" x14ac:dyDescent="0.25">
      <c r="AM244" s="781"/>
      <c r="AN244" s="109"/>
    </row>
  </sheetData>
  <sheetProtection algorithmName="SHA-512" hashValue="zQBNlPJmvSPIAX7ok3D/zxH3ip05X5zXpaKjUTozqJF/t1ZOqjVXN1sC7YIbd8vMooTOcr6l0foc6GDwgz6hKw==" saltValue="DTbiat6umOtusf6VN0Dlag==" spinCount="100000" sheet="1" objects="1" scenarios="1" selectLockedCells="1" selectUnlockedCells="1"/>
  <mergeCells count="16">
    <mergeCell ref="B80:B91"/>
    <mergeCell ref="B5:B16"/>
    <mergeCell ref="B20:B31"/>
    <mergeCell ref="B35:B46"/>
    <mergeCell ref="B50:B61"/>
    <mergeCell ref="B65:B76"/>
    <mergeCell ref="B95:B107"/>
    <mergeCell ref="B186:B197"/>
    <mergeCell ref="B201:B212"/>
    <mergeCell ref="B216:B227"/>
    <mergeCell ref="B231:B242"/>
    <mergeCell ref="B111:B122"/>
    <mergeCell ref="B126:B137"/>
    <mergeCell ref="B141:B152"/>
    <mergeCell ref="B156:B167"/>
    <mergeCell ref="B171:B182"/>
  </mergeCells>
  <pageMargins left="0.39370078740157483" right="0" top="0.11811023622047245" bottom="0.11811023622047245" header="0" footer="0"/>
  <pageSetup paperSize="9" scale="21" orientation="portrait" r:id="rId1"/>
  <rowBreaks count="3" manualBreakCount="3">
    <brk id="61" max="35" man="1"/>
    <brk id="122" max="39" man="1"/>
    <brk id="182" max="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Y243"/>
  <sheetViews>
    <sheetView view="pageBreakPreview" topLeftCell="K1" zoomScale="60" zoomScaleNormal="55" workbookViewId="0">
      <pane ySplit="1" topLeftCell="A215" activePane="bottomLeft" state="frozen"/>
      <selection pane="bottomLeft" activeCell="AM170" sqref="AM170"/>
    </sheetView>
  </sheetViews>
  <sheetFormatPr defaultRowHeight="23.25" x14ac:dyDescent="0.25"/>
  <cols>
    <col min="1" max="1" width="9.140625" style="63" bestFit="1" customWidth="1"/>
    <col min="2" max="2" width="10.140625" style="109" customWidth="1"/>
    <col min="3" max="3" width="7.7109375" style="63" bestFit="1" customWidth="1"/>
    <col min="4" max="4" width="16.28515625" style="94" bestFit="1" customWidth="1"/>
    <col min="5" max="5" width="14.7109375" style="63" customWidth="1"/>
    <col min="6" max="6" width="16.28515625" style="63" bestFit="1" customWidth="1"/>
    <col min="7" max="7" width="6.7109375" style="63" bestFit="1" customWidth="1"/>
    <col min="8" max="8" width="7.140625" style="63" bestFit="1" customWidth="1"/>
    <col min="9" max="9" width="15.140625" style="63" bestFit="1" customWidth="1"/>
    <col min="10" max="10" width="11.85546875" style="63" hidden="1" customWidth="1"/>
    <col min="11" max="11" width="12.28515625" style="63" bestFit="1" customWidth="1"/>
    <col min="12" max="12" width="2.28515625" style="591" customWidth="1"/>
    <col min="13" max="13" width="7.42578125" style="63" bestFit="1" customWidth="1"/>
    <col min="14" max="14" width="16.7109375" style="94" bestFit="1" customWidth="1"/>
    <col min="15" max="15" width="14.7109375" style="63" customWidth="1"/>
    <col min="16" max="16" width="17.28515625" style="63" bestFit="1" customWidth="1"/>
    <col min="17" max="17" width="6.7109375" style="63" bestFit="1" customWidth="1"/>
    <col min="18" max="18" width="7.140625" style="63" bestFit="1" customWidth="1"/>
    <col min="19" max="19" width="15.140625" style="63" bestFit="1" customWidth="1"/>
    <col min="20" max="20" width="13" style="63" hidden="1" customWidth="1"/>
    <col min="21" max="21" width="12.28515625" style="63" bestFit="1" customWidth="1"/>
    <col min="22" max="22" width="1.42578125" style="591" customWidth="1"/>
    <col min="23" max="23" width="6.85546875" style="63" bestFit="1" customWidth="1"/>
    <col min="24" max="24" width="16.7109375" style="94" customWidth="1"/>
    <col min="25" max="25" width="14.7109375" style="63" customWidth="1"/>
    <col min="26" max="26" width="17.28515625" style="63" bestFit="1" customWidth="1"/>
    <col min="27" max="27" width="7.28515625" style="63" bestFit="1" customWidth="1"/>
    <col min="28" max="28" width="7.140625" style="63" bestFit="1" customWidth="1"/>
    <col min="29" max="29" width="15.5703125" style="63" bestFit="1" customWidth="1"/>
    <col min="30" max="30" width="1.28515625" style="591" customWidth="1"/>
    <col min="31" max="31" width="6.85546875" style="63" bestFit="1" customWidth="1"/>
    <col min="32" max="32" width="16.7109375" style="94" customWidth="1"/>
    <col min="33" max="33" width="14.7109375" style="63" customWidth="1"/>
    <col min="34" max="34" width="17.28515625" style="63" bestFit="1" customWidth="1"/>
    <col min="35" max="35" width="7.28515625" style="63" bestFit="1" customWidth="1"/>
    <col min="36" max="36" width="7.140625" style="63" bestFit="1" customWidth="1"/>
    <col min="37" max="37" width="15.5703125" style="63" bestFit="1" customWidth="1"/>
    <col min="38" max="38" width="19.140625" style="94" bestFit="1" customWidth="1"/>
    <col min="39" max="39" width="22.85546875" style="63" customWidth="1"/>
    <col min="40" max="16384" width="9.140625" style="63"/>
  </cols>
  <sheetData>
    <row r="1" spans="1:39" ht="91.5" x14ac:dyDescent="0.25">
      <c r="A1" s="298" t="s">
        <v>0</v>
      </c>
      <c r="B1" s="299" t="s">
        <v>1</v>
      </c>
      <c r="C1" s="300">
        <v>2020</v>
      </c>
      <c r="D1" s="301" t="s">
        <v>60</v>
      </c>
      <c r="E1" s="302" t="s">
        <v>39</v>
      </c>
      <c r="F1" s="303" t="s">
        <v>31</v>
      </c>
      <c r="G1" s="302" t="s">
        <v>34</v>
      </c>
      <c r="H1" s="302" t="s">
        <v>32</v>
      </c>
      <c r="I1" s="303" t="s">
        <v>33</v>
      </c>
      <c r="J1" s="303" t="s">
        <v>35</v>
      </c>
      <c r="K1" s="592" t="s">
        <v>36</v>
      </c>
      <c r="L1" s="597"/>
      <c r="M1" s="575">
        <v>2021</v>
      </c>
      <c r="N1" s="301" t="s">
        <v>60</v>
      </c>
      <c r="O1" s="302" t="s">
        <v>39</v>
      </c>
      <c r="P1" s="303" t="s">
        <v>31</v>
      </c>
      <c r="Q1" s="302" t="s">
        <v>34</v>
      </c>
      <c r="R1" s="302" t="s">
        <v>32</v>
      </c>
      <c r="S1" s="303" t="s">
        <v>33</v>
      </c>
      <c r="T1" s="303" t="s">
        <v>35</v>
      </c>
      <c r="U1" s="592" t="s">
        <v>36</v>
      </c>
      <c r="V1" s="597"/>
      <c r="W1" s="575">
        <v>2022</v>
      </c>
      <c r="X1" s="301" t="s">
        <v>60</v>
      </c>
      <c r="Y1" s="302" t="s">
        <v>39</v>
      </c>
      <c r="Z1" s="303" t="s">
        <v>31</v>
      </c>
      <c r="AA1" s="302" t="s">
        <v>34</v>
      </c>
      <c r="AB1" s="302" t="s">
        <v>32</v>
      </c>
      <c r="AC1" s="567" t="s">
        <v>33</v>
      </c>
      <c r="AD1" s="582"/>
      <c r="AE1" s="575">
        <v>2023</v>
      </c>
      <c r="AF1" s="301" t="s">
        <v>60</v>
      </c>
      <c r="AG1" s="302" t="s">
        <v>39</v>
      </c>
      <c r="AH1" s="303" t="s">
        <v>31</v>
      </c>
      <c r="AI1" s="302" t="s">
        <v>34</v>
      </c>
      <c r="AJ1" s="302" t="s">
        <v>32</v>
      </c>
      <c r="AK1" s="303" t="s">
        <v>33</v>
      </c>
      <c r="AL1" s="774" t="s">
        <v>35</v>
      </c>
      <c r="AM1" s="305" t="s">
        <v>36</v>
      </c>
    </row>
    <row r="2" spans="1:39" ht="23.25" customHeight="1" x14ac:dyDescent="0.25">
      <c r="B2" s="106"/>
      <c r="C2" s="294"/>
      <c r="D2" s="295"/>
      <c r="E2" s="295"/>
      <c r="F2" s="295"/>
      <c r="G2" s="296"/>
      <c r="H2" s="296"/>
      <c r="I2" s="297"/>
      <c r="J2" s="296"/>
      <c r="K2" s="296"/>
      <c r="L2" s="583"/>
      <c r="M2" s="296"/>
      <c r="N2" s="295"/>
      <c r="O2" s="295"/>
      <c r="P2" s="295"/>
      <c r="Q2" s="296"/>
      <c r="R2" s="296"/>
      <c r="S2" s="296"/>
      <c r="T2" s="296"/>
      <c r="U2" s="296"/>
      <c r="V2" s="583"/>
      <c r="W2" s="296"/>
      <c r="X2" s="295"/>
      <c r="Y2" s="295"/>
      <c r="Z2" s="295"/>
      <c r="AA2" s="296"/>
      <c r="AB2" s="296"/>
      <c r="AC2" s="296"/>
      <c r="AD2" s="583"/>
      <c r="AE2" s="296"/>
      <c r="AF2" s="295"/>
      <c r="AG2" s="295"/>
      <c r="AH2" s="295"/>
      <c r="AI2" s="296"/>
      <c r="AJ2" s="296"/>
      <c r="AK2" s="296"/>
      <c r="AL2" s="775"/>
      <c r="AM2" s="119"/>
    </row>
    <row r="3" spans="1:39" ht="23.25" customHeight="1" x14ac:dyDescent="0.25">
      <c r="B3" s="107"/>
      <c r="C3" s="70"/>
      <c r="D3" s="71"/>
      <c r="E3" s="72"/>
      <c r="F3" s="73"/>
      <c r="G3" s="72"/>
      <c r="H3" s="73"/>
      <c r="I3" s="73"/>
      <c r="J3" s="73"/>
      <c r="K3" s="74"/>
      <c r="L3" s="598"/>
      <c r="M3" s="75" t="s">
        <v>42</v>
      </c>
      <c r="N3" s="76">
        <f>D16</f>
        <v>12000</v>
      </c>
      <c r="O3" s="76">
        <f>E16</f>
        <v>120</v>
      </c>
      <c r="P3" s="76">
        <f>F16</f>
        <v>11500</v>
      </c>
      <c r="Q3" s="72"/>
      <c r="R3" s="73"/>
      <c r="S3" s="73"/>
      <c r="T3" s="73"/>
      <c r="U3" s="74"/>
      <c r="V3" s="598"/>
      <c r="W3" s="75" t="s">
        <v>42</v>
      </c>
      <c r="X3" s="76">
        <f>N16</f>
        <v>23500</v>
      </c>
      <c r="Y3" s="76">
        <f>O16</f>
        <v>120</v>
      </c>
      <c r="Z3" s="76">
        <f>P16</f>
        <v>23000</v>
      </c>
      <c r="AA3" s="72"/>
      <c r="AB3" s="73"/>
      <c r="AC3" s="73"/>
      <c r="AD3" s="584"/>
      <c r="AE3" s="75" t="s">
        <v>42</v>
      </c>
      <c r="AF3" s="76">
        <f>X16</f>
        <v>35000</v>
      </c>
      <c r="AG3" s="76">
        <f>Y16</f>
        <v>120</v>
      </c>
      <c r="AH3" s="76">
        <f>Z16</f>
        <v>34500</v>
      </c>
      <c r="AI3" s="72"/>
      <c r="AJ3" s="73"/>
      <c r="AK3" s="73"/>
      <c r="AL3" s="776" t="s">
        <v>221</v>
      </c>
      <c r="AM3" s="183" t="s">
        <v>36</v>
      </c>
    </row>
    <row r="4" spans="1:39" ht="23.25" customHeight="1" x14ac:dyDescent="0.25">
      <c r="A4" s="97" t="s">
        <v>192</v>
      </c>
      <c r="B4" s="108">
        <v>129</v>
      </c>
      <c r="C4" s="77" t="s">
        <v>19</v>
      </c>
      <c r="D4" s="78">
        <v>1000</v>
      </c>
      <c r="E4" s="78">
        <f>E5+10</f>
        <v>30</v>
      </c>
      <c r="F4" s="78">
        <v>0</v>
      </c>
      <c r="G4" s="79" t="s">
        <v>38</v>
      </c>
      <c r="H4" s="79" t="s">
        <v>38</v>
      </c>
      <c r="I4" s="80" t="s">
        <v>38</v>
      </c>
      <c r="J4" s="79"/>
      <c r="K4" s="593"/>
      <c r="L4" s="599"/>
      <c r="M4" s="576" t="s">
        <v>19</v>
      </c>
      <c r="N4" s="78">
        <v>1000</v>
      </c>
      <c r="O4" s="78">
        <v>0</v>
      </c>
      <c r="P4" s="78">
        <v>11500</v>
      </c>
      <c r="Q4" s="79" t="s">
        <v>38</v>
      </c>
      <c r="R4" s="79">
        <v>783</v>
      </c>
      <c r="S4" s="80">
        <v>44225</v>
      </c>
      <c r="T4" s="79"/>
      <c r="U4" s="593"/>
      <c r="V4" s="599"/>
      <c r="W4" s="576" t="s">
        <v>19</v>
      </c>
      <c r="X4" s="78">
        <v>1000</v>
      </c>
      <c r="Y4" s="78">
        <v>0</v>
      </c>
      <c r="Z4" s="78">
        <v>11500</v>
      </c>
      <c r="AA4" s="79" t="s">
        <v>38</v>
      </c>
      <c r="AB4" s="79">
        <v>1898</v>
      </c>
      <c r="AC4" s="175">
        <v>44591</v>
      </c>
      <c r="AD4" s="585"/>
      <c r="AE4" s="576" t="s">
        <v>19</v>
      </c>
      <c r="AF4" s="78">
        <v>1000</v>
      </c>
      <c r="AG4" s="78">
        <v>20</v>
      </c>
      <c r="AH4" s="78"/>
      <c r="AI4" s="79" t="s">
        <v>38</v>
      </c>
      <c r="AJ4" s="79"/>
      <c r="AK4" s="80"/>
      <c r="AL4" s="177">
        <f>AF16+AG16-AH16</f>
        <v>0</v>
      </c>
      <c r="AM4" s="185" t="s">
        <v>969</v>
      </c>
    </row>
    <row r="5" spans="1:39" x14ac:dyDescent="0.25">
      <c r="A5" s="82"/>
      <c r="B5" s="879" t="s">
        <v>196</v>
      </c>
      <c r="C5" s="77" t="s">
        <v>20</v>
      </c>
      <c r="D5" s="78">
        <v>1000</v>
      </c>
      <c r="E5" s="78">
        <f>E6+10</f>
        <v>20</v>
      </c>
      <c r="F5" s="78">
        <v>0</v>
      </c>
      <c r="G5" s="79" t="s">
        <v>38</v>
      </c>
      <c r="H5" s="79" t="s">
        <v>38</v>
      </c>
      <c r="I5" s="80" t="s">
        <v>38</v>
      </c>
      <c r="J5" s="79"/>
      <c r="K5" s="593"/>
      <c r="L5" s="599"/>
      <c r="M5" s="576" t="s">
        <v>20</v>
      </c>
      <c r="N5" s="78">
        <v>1000</v>
      </c>
      <c r="O5" s="78">
        <v>0</v>
      </c>
      <c r="P5" s="78">
        <v>0</v>
      </c>
      <c r="Q5" s="79" t="s">
        <v>38</v>
      </c>
      <c r="R5" s="79" t="s">
        <v>38</v>
      </c>
      <c r="S5" s="80" t="s">
        <v>38</v>
      </c>
      <c r="T5" s="79"/>
      <c r="U5" s="593"/>
      <c r="V5" s="599"/>
      <c r="W5" s="576" t="s">
        <v>20</v>
      </c>
      <c r="X5" s="78">
        <v>1000</v>
      </c>
      <c r="Y5" s="78">
        <v>0</v>
      </c>
      <c r="Z5" s="78">
        <v>0</v>
      </c>
      <c r="AA5" s="79" t="s">
        <v>38</v>
      </c>
      <c r="AB5" s="79" t="s">
        <v>38</v>
      </c>
      <c r="AC5" s="175" t="s">
        <v>38</v>
      </c>
      <c r="AD5" s="585"/>
      <c r="AE5" s="576" t="s">
        <v>20</v>
      </c>
      <c r="AF5" s="78">
        <v>1000</v>
      </c>
      <c r="AG5" s="78">
        <v>10</v>
      </c>
      <c r="AH5" s="78">
        <v>3030</v>
      </c>
      <c r="AI5" s="79" t="s">
        <v>924</v>
      </c>
      <c r="AJ5" s="79">
        <v>3459</v>
      </c>
      <c r="AK5" s="80">
        <v>45006</v>
      </c>
      <c r="AL5" s="180"/>
      <c r="AM5" s="186"/>
    </row>
    <row r="6" spans="1:39" x14ac:dyDescent="0.25">
      <c r="A6" s="82"/>
      <c r="B6" s="879"/>
      <c r="C6" s="77" t="s">
        <v>21</v>
      </c>
      <c r="D6" s="78">
        <v>1000</v>
      </c>
      <c r="E6" s="78">
        <f>E7+10</f>
        <v>10</v>
      </c>
      <c r="F6" s="78">
        <v>0</v>
      </c>
      <c r="G6" s="79" t="s">
        <v>38</v>
      </c>
      <c r="H6" s="79" t="s">
        <v>38</v>
      </c>
      <c r="I6" s="80" t="s">
        <v>38</v>
      </c>
      <c r="J6" s="79"/>
      <c r="K6" s="593"/>
      <c r="L6" s="599"/>
      <c r="M6" s="576" t="s">
        <v>21</v>
      </c>
      <c r="N6" s="78">
        <v>1000</v>
      </c>
      <c r="O6" s="78">
        <v>0</v>
      </c>
      <c r="P6" s="78">
        <v>0</v>
      </c>
      <c r="Q6" s="79" t="s">
        <v>38</v>
      </c>
      <c r="R6" s="79" t="s">
        <v>38</v>
      </c>
      <c r="S6" s="80" t="s">
        <v>38</v>
      </c>
      <c r="T6" s="79"/>
      <c r="U6" s="593"/>
      <c r="V6" s="599"/>
      <c r="W6" s="576" t="s">
        <v>21</v>
      </c>
      <c r="X6" s="78">
        <v>1000</v>
      </c>
      <c r="Y6" s="78">
        <v>0</v>
      </c>
      <c r="Z6" s="78">
        <v>0</v>
      </c>
      <c r="AA6" s="79" t="s">
        <v>38</v>
      </c>
      <c r="AB6" s="79" t="s">
        <v>38</v>
      </c>
      <c r="AC6" s="175" t="s">
        <v>38</v>
      </c>
      <c r="AD6" s="585"/>
      <c r="AE6" s="576" t="s">
        <v>21</v>
      </c>
      <c r="AF6" s="78">
        <v>1000</v>
      </c>
      <c r="AG6" s="78"/>
      <c r="AH6" s="94">
        <v>620</v>
      </c>
      <c r="AI6" s="63" t="s">
        <v>924</v>
      </c>
      <c r="AJ6" s="63">
        <v>3460</v>
      </c>
      <c r="AK6" s="752">
        <v>45006</v>
      </c>
      <c r="AL6" s="180"/>
      <c r="AM6" s="186"/>
    </row>
    <row r="7" spans="1:39" x14ac:dyDescent="0.25">
      <c r="A7" s="82"/>
      <c r="B7" s="879"/>
      <c r="C7" s="77" t="s">
        <v>22</v>
      </c>
      <c r="D7" s="78">
        <v>1000</v>
      </c>
      <c r="E7" s="78">
        <v>0</v>
      </c>
      <c r="F7" s="78">
        <v>4000</v>
      </c>
      <c r="G7" s="79" t="s">
        <v>38</v>
      </c>
      <c r="H7" s="79">
        <v>193</v>
      </c>
      <c r="I7" s="80">
        <v>43928</v>
      </c>
      <c r="J7" s="79"/>
      <c r="K7" s="593"/>
      <c r="L7" s="599"/>
      <c r="M7" s="576" t="s">
        <v>22</v>
      </c>
      <c r="N7" s="78">
        <v>1000</v>
      </c>
      <c r="O7" s="78">
        <v>0</v>
      </c>
      <c r="P7" s="78">
        <v>0</v>
      </c>
      <c r="Q7" s="79" t="s">
        <v>38</v>
      </c>
      <c r="R7" s="79" t="s">
        <v>38</v>
      </c>
      <c r="S7" s="80" t="s">
        <v>38</v>
      </c>
      <c r="T7" s="79"/>
      <c r="U7" s="593"/>
      <c r="V7" s="599"/>
      <c r="W7" s="576" t="s">
        <v>22</v>
      </c>
      <c r="X7" s="78">
        <v>1000</v>
      </c>
      <c r="Y7" s="78">
        <v>0</v>
      </c>
      <c r="Z7" s="78">
        <v>0</v>
      </c>
      <c r="AA7" s="79" t="s">
        <v>38</v>
      </c>
      <c r="AB7" s="79" t="s">
        <v>38</v>
      </c>
      <c r="AC7" s="175" t="s">
        <v>38</v>
      </c>
      <c r="AD7" s="585"/>
      <c r="AE7" s="576" t="s">
        <v>22</v>
      </c>
      <c r="AF7" s="78">
        <v>1000</v>
      </c>
      <c r="AG7" s="78"/>
      <c r="AH7" s="78">
        <v>1000</v>
      </c>
      <c r="AI7" s="79" t="s">
        <v>50</v>
      </c>
      <c r="AJ7" s="79">
        <v>3673</v>
      </c>
      <c r="AK7" s="80">
        <v>45034</v>
      </c>
      <c r="AL7" s="180" t="s">
        <v>947</v>
      </c>
      <c r="AM7" s="186"/>
    </row>
    <row r="8" spans="1:39" x14ac:dyDescent="0.25">
      <c r="A8" s="82"/>
      <c r="B8" s="879"/>
      <c r="C8" s="77" t="s">
        <v>23</v>
      </c>
      <c r="D8" s="78">
        <v>1000</v>
      </c>
      <c r="E8" s="78">
        <f>E9+10</f>
        <v>30</v>
      </c>
      <c r="F8" s="78">
        <v>0</v>
      </c>
      <c r="G8" s="79" t="s">
        <v>38</v>
      </c>
      <c r="H8" s="79" t="s">
        <v>38</v>
      </c>
      <c r="I8" s="80" t="s">
        <v>38</v>
      </c>
      <c r="J8" s="79"/>
      <c r="K8" s="593"/>
      <c r="L8" s="599"/>
      <c r="M8" s="576" t="s">
        <v>23</v>
      </c>
      <c r="N8" s="78">
        <v>1000</v>
      </c>
      <c r="O8" s="78">
        <v>0</v>
      </c>
      <c r="P8" s="78">
        <v>0</v>
      </c>
      <c r="Q8" s="79" t="s">
        <v>38</v>
      </c>
      <c r="R8" s="79" t="s">
        <v>38</v>
      </c>
      <c r="S8" s="80" t="s">
        <v>38</v>
      </c>
      <c r="T8" s="79"/>
      <c r="U8" s="593"/>
      <c r="V8" s="599"/>
      <c r="W8" s="576" t="s">
        <v>23</v>
      </c>
      <c r="X8" s="78">
        <v>1000</v>
      </c>
      <c r="Y8" s="78">
        <v>0</v>
      </c>
      <c r="Z8" s="78">
        <v>0</v>
      </c>
      <c r="AA8" s="79" t="s">
        <v>38</v>
      </c>
      <c r="AB8" s="79" t="s">
        <v>38</v>
      </c>
      <c r="AC8" s="175" t="s">
        <v>38</v>
      </c>
      <c r="AD8" s="585"/>
      <c r="AE8" s="576" t="s">
        <v>23</v>
      </c>
      <c r="AF8" s="78">
        <v>1000</v>
      </c>
      <c r="AG8" s="78">
        <v>10</v>
      </c>
      <c r="AH8" s="78">
        <v>1000</v>
      </c>
      <c r="AI8" s="79" t="s">
        <v>50</v>
      </c>
      <c r="AJ8" s="79">
        <v>3854</v>
      </c>
      <c r="AK8" s="80">
        <v>45096</v>
      </c>
      <c r="AL8" s="180"/>
      <c r="AM8" s="186"/>
    </row>
    <row r="9" spans="1:39" x14ac:dyDescent="0.25">
      <c r="A9" s="82"/>
      <c r="B9" s="879"/>
      <c r="C9" s="77" t="s">
        <v>24</v>
      </c>
      <c r="D9" s="78">
        <v>1000</v>
      </c>
      <c r="E9" s="78">
        <f>E10+10</f>
        <v>20</v>
      </c>
      <c r="F9" s="78">
        <v>0</v>
      </c>
      <c r="G9" s="79" t="s">
        <v>38</v>
      </c>
      <c r="H9" s="79" t="s">
        <v>38</v>
      </c>
      <c r="I9" s="80" t="s">
        <v>38</v>
      </c>
      <c r="J9" s="79"/>
      <c r="K9" s="593"/>
      <c r="L9" s="599"/>
      <c r="M9" s="576" t="s">
        <v>24</v>
      </c>
      <c r="N9" s="78">
        <v>1000</v>
      </c>
      <c r="O9" s="78">
        <v>0</v>
      </c>
      <c r="P9" s="78">
        <v>0</v>
      </c>
      <c r="Q9" s="79" t="s">
        <v>38</v>
      </c>
      <c r="R9" s="79" t="s">
        <v>38</v>
      </c>
      <c r="S9" s="80" t="s">
        <v>38</v>
      </c>
      <c r="T9" s="79"/>
      <c r="U9" s="593"/>
      <c r="V9" s="599"/>
      <c r="W9" s="576" t="s">
        <v>24</v>
      </c>
      <c r="X9" s="78">
        <v>1000</v>
      </c>
      <c r="Y9" s="78">
        <v>0</v>
      </c>
      <c r="Z9" s="78">
        <v>0</v>
      </c>
      <c r="AA9" s="79" t="s">
        <v>38</v>
      </c>
      <c r="AB9" s="79" t="s">
        <v>38</v>
      </c>
      <c r="AC9" s="175" t="s">
        <v>38</v>
      </c>
      <c r="AD9" s="585"/>
      <c r="AE9" s="576" t="s">
        <v>24</v>
      </c>
      <c r="AF9" s="78">
        <v>1000</v>
      </c>
      <c r="AG9" s="78"/>
      <c r="AH9" s="78">
        <v>1010</v>
      </c>
      <c r="AI9" s="79" t="s">
        <v>50</v>
      </c>
      <c r="AJ9" s="79">
        <v>3875</v>
      </c>
      <c r="AK9" s="80">
        <v>45102</v>
      </c>
      <c r="AL9" s="180"/>
      <c r="AM9" s="186"/>
    </row>
    <row r="10" spans="1:39" x14ac:dyDescent="0.25">
      <c r="A10" s="82"/>
      <c r="B10" s="879"/>
      <c r="C10" s="77" t="s">
        <v>25</v>
      </c>
      <c r="D10" s="78">
        <v>1000</v>
      </c>
      <c r="E10" s="78">
        <f>E11+10</f>
        <v>10</v>
      </c>
      <c r="F10" s="78">
        <v>0</v>
      </c>
      <c r="G10" s="79" t="s">
        <v>38</v>
      </c>
      <c r="H10" s="79" t="s">
        <v>38</v>
      </c>
      <c r="I10" s="80" t="s">
        <v>38</v>
      </c>
      <c r="J10" s="79"/>
      <c r="K10" s="593"/>
      <c r="L10" s="599"/>
      <c r="M10" s="576" t="s">
        <v>25</v>
      </c>
      <c r="N10" s="78">
        <v>1000</v>
      </c>
      <c r="O10" s="78">
        <v>0</v>
      </c>
      <c r="P10" s="78">
        <v>0</v>
      </c>
      <c r="Q10" s="79" t="s">
        <v>38</v>
      </c>
      <c r="R10" s="79" t="s">
        <v>38</v>
      </c>
      <c r="S10" s="80" t="s">
        <v>38</v>
      </c>
      <c r="T10" s="79"/>
      <c r="U10" s="593"/>
      <c r="V10" s="599"/>
      <c r="W10" s="576" t="s">
        <v>25</v>
      </c>
      <c r="X10" s="78">
        <v>1000</v>
      </c>
      <c r="Y10" s="78">
        <v>0</v>
      </c>
      <c r="Z10" s="78">
        <v>0</v>
      </c>
      <c r="AA10" s="79" t="s">
        <v>38</v>
      </c>
      <c r="AB10" s="79" t="s">
        <v>38</v>
      </c>
      <c r="AC10" s="175" t="s">
        <v>38</v>
      </c>
      <c r="AD10" s="585"/>
      <c r="AE10" s="576" t="s">
        <v>25</v>
      </c>
      <c r="AF10" s="78">
        <v>1000</v>
      </c>
      <c r="AG10" s="78"/>
      <c r="AH10" s="78">
        <v>6000</v>
      </c>
      <c r="AI10" s="79" t="s">
        <v>50</v>
      </c>
      <c r="AJ10" s="79">
        <v>3978</v>
      </c>
      <c r="AK10" s="80">
        <v>45123</v>
      </c>
      <c r="AL10" s="180"/>
      <c r="AM10" s="186"/>
    </row>
    <row r="11" spans="1:39" x14ac:dyDescent="0.25">
      <c r="A11" s="82"/>
      <c r="B11" s="879"/>
      <c r="C11" s="77" t="s">
        <v>26</v>
      </c>
      <c r="D11" s="78">
        <v>1000</v>
      </c>
      <c r="E11" s="78">
        <v>0</v>
      </c>
      <c r="F11" s="78">
        <v>7500</v>
      </c>
      <c r="G11" s="79" t="s">
        <v>38</v>
      </c>
      <c r="H11" s="79">
        <v>375</v>
      </c>
      <c r="I11" s="80">
        <v>44107</v>
      </c>
      <c r="J11" s="79"/>
      <c r="K11" s="593"/>
      <c r="L11" s="599"/>
      <c r="M11" s="576" t="s">
        <v>26</v>
      </c>
      <c r="N11" s="78">
        <v>1000</v>
      </c>
      <c r="O11" s="78">
        <v>0</v>
      </c>
      <c r="P11" s="78">
        <v>0</v>
      </c>
      <c r="Q11" s="79" t="s">
        <v>38</v>
      </c>
      <c r="R11" s="79" t="s">
        <v>38</v>
      </c>
      <c r="S11" s="80" t="s">
        <v>38</v>
      </c>
      <c r="T11" s="79"/>
      <c r="U11" s="593"/>
      <c r="V11" s="599"/>
      <c r="W11" s="576" t="s">
        <v>26</v>
      </c>
      <c r="X11" s="78">
        <v>1000</v>
      </c>
      <c r="Y11" s="78">
        <v>0</v>
      </c>
      <c r="Z11" s="78">
        <v>0</v>
      </c>
      <c r="AA11" s="79" t="s">
        <v>38</v>
      </c>
      <c r="AB11" s="79" t="s">
        <v>38</v>
      </c>
      <c r="AC11" s="175" t="s">
        <v>38</v>
      </c>
      <c r="AD11" s="585"/>
      <c r="AE11" s="576" t="s">
        <v>26</v>
      </c>
      <c r="AF11" s="78">
        <v>1000</v>
      </c>
      <c r="AG11" s="78"/>
      <c r="AH11" s="78"/>
      <c r="AI11" s="79" t="s">
        <v>38</v>
      </c>
      <c r="AJ11" s="79" t="s">
        <v>38</v>
      </c>
      <c r="AK11" s="80" t="s">
        <v>38</v>
      </c>
      <c r="AL11" s="180"/>
      <c r="AM11" s="186"/>
    </row>
    <row r="12" spans="1:39" x14ac:dyDescent="0.25">
      <c r="A12" s="82"/>
      <c r="B12" s="879"/>
      <c r="C12" s="77" t="s">
        <v>27</v>
      </c>
      <c r="D12" s="78">
        <v>1000</v>
      </c>
      <c r="E12" s="78">
        <v>0</v>
      </c>
      <c r="F12" s="78">
        <v>0</v>
      </c>
      <c r="G12" s="79" t="s">
        <v>38</v>
      </c>
      <c r="H12" s="79" t="s">
        <v>38</v>
      </c>
      <c r="I12" s="80" t="s">
        <v>38</v>
      </c>
      <c r="J12" s="79"/>
      <c r="K12" s="593"/>
      <c r="L12" s="599"/>
      <c r="M12" s="576" t="s">
        <v>27</v>
      </c>
      <c r="N12" s="78">
        <v>1000</v>
      </c>
      <c r="O12" s="78">
        <v>0</v>
      </c>
      <c r="P12" s="78">
        <v>0</v>
      </c>
      <c r="Q12" s="79" t="s">
        <v>38</v>
      </c>
      <c r="R12" s="79" t="s">
        <v>38</v>
      </c>
      <c r="S12" s="80" t="s">
        <v>38</v>
      </c>
      <c r="T12" s="79"/>
      <c r="U12" s="593"/>
      <c r="V12" s="599"/>
      <c r="W12" s="576" t="s">
        <v>27</v>
      </c>
      <c r="X12" s="78">
        <v>1000</v>
      </c>
      <c r="Y12" s="78">
        <v>0</v>
      </c>
      <c r="Z12" s="78">
        <v>0</v>
      </c>
      <c r="AA12" s="79" t="s">
        <v>38</v>
      </c>
      <c r="AB12" s="79" t="s">
        <v>38</v>
      </c>
      <c r="AC12" s="175" t="s">
        <v>38</v>
      </c>
      <c r="AD12" s="585"/>
      <c r="AE12" s="576" t="s">
        <v>27</v>
      </c>
      <c r="AF12" s="78">
        <v>1000</v>
      </c>
      <c r="AG12" s="78"/>
      <c r="AH12" s="78"/>
      <c r="AI12" s="79" t="s">
        <v>38</v>
      </c>
      <c r="AJ12" s="79" t="s">
        <v>38</v>
      </c>
      <c r="AK12" s="80" t="s">
        <v>38</v>
      </c>
      <c r="AL12" s="180"/>
      <c r="AM12" s="186"/>
    </row>
    <row r="13" spans="1:39" x14ac:dyDescent="0.25">
      <c r="A13" s="82"/>
      <c r="B13" s="879"/>
      <c r="C13" s="77" t="s">
        <v>28</v>
      </c>
      <c r="D13" s="78">
        <v>1000</v>
      </c>
      <c r="E13" s="78">
        <v>0</v>
      </c>
      <c r="F13" s="78">
        <v>0</v>
      </c>
      <c r="G13" s="79" t="s">
        <v>38</v>
      </c>
      <c r="H13" s="79" t="s">
        <v>38</v>
      </c>
      <c r="I13" s="80" t="s">
        <v>38</v>
      </c>
      <c r="J13" s="79"/>
      <c r="K13" s="593"/>
      <c r="L13" s="599"/>
      <c r="M13" s="576" t="s">
        <v>28</v>
      </c>
      <c r="N13" s="78">
        <v>1000</v>
      </c>
      <c r="O13" s="78">
        <v>0</v>
      </c>
      <c r="P13" s="78">
        <v>0</v>
      </c>
      <c r="Q13" s="79" t="s">
        <v>38</v>
      </c>
      <c r="R13" s="79" t="s">
        <v>38</v>
      </c>
      <c r="S13" s="80" t="s">
        <v>38</v>
      </c>
      <c r="T13" s="79"/>
      <c r="U13" s="593"/>
      <c r="V13" s="599"/>
      <c r="W13" s="576" t="s">
        <v>28</v>
      </c>
      <c r="X13" s="78">
        <v>1000</v>
      </c>
      <c r="Y13" s="78">
        <v>0</v>
      </c>
      <c r="Z13" s="78">
        <v>0</v>
      </c>
      <c r="AA13" s="79" t="s">
        <v>38</v>
      </c>
      <c r="AB13" s="79" t="s">
        <v>38</v>
      </c>
      <c r="AC13" s="175" t="s">
        <v>38</v>
      </c>
      <c r="AD13" s="585"/>
      <c r="AE13" s="576" t="s">
        <v>28</v>
      </c>
      <c r="AF13" s="78">
        <v>1000</v>
      </c>
      <c r="AG13" s="78"/>
      <c r="AH13" s="78"/>
      <c r="AI13" s="79" t="s">
        <v>38</v>
      </c>
      <c r="AJ13" s="79" t="s">
        <v>38</v>
      </c>
      <c r="AK13" s="80" t="s">
        <v>38</v>
      </c>
      <c r="AL13" s="180"/>
      <c r="AM13" s="186"/>
    </row>
    <row r="14" spans="1:39" x14ac:dyDescent="0.25">
      <c r="A14" s="82"/>
      <c r="B14" s="879"/>
      <c r="C14" s="77" t="s">
        <v>29</v>
      </c>
      <c r="D14" s="78">
        <v>1000</v>
      </c>
      <c r="E14" s="78">
        <v>0</v>
      </c>
      <c r="F14" s="78">
        <v>0</v>
      </c>
      <c r="G14" s="79" t="s">
        <v>38</v>
      </c>
      <c r="H14" s="79" t="s">
        <v>38</v>
      </c>
      <c r="I14" s="80" t="s">
        <v>38</v>
      </c>
      <c r="J14" s="79"/>
      <c r="K14" s="593"/>
      <c r="L14" s="599"/>
      <c r="M14" s="576" t="s">
        <v>29</v>
      </c>
      <c r="N14" s="78">
        <v>1000</v>
      </c>
      <c r="O14" s="78">
        <v>0</v>
      </c>
      <c r="P14" s="78">
        <v>0</v>
      </c>
      <c r="Q14" s="79" t="s">
        <v>38</v>
      </c>
      <c r="R14" s="79" t="s">
        <v>38</v>
      </c>
      <c r="S14" s="80" t="s">
        <v>38</v>
      </c>
      <c r="T14" s="79"/>
      <c r="U14" s="593"/>
      <c r="V14" s="599"/>
      <c r="W14" s="576" t="s">
        <v>29</v>
      </c>
      <c r="X14" s="78">
        <v>1000</v>
      </c>
      <c r="Y14" s="78">
        <v>0</v>
      </c>
      <c r="Z14" s="78">
        <v>0</v>
      </c>
      <c r="AA14" s="79" t="s">
        <v>38</v>
      </c>
      <c r="AB14" s="79" t="s">
        <v>38</v>
      </c>
      <c r="AC14" s="175" t="s">
        <v>38</v>
      </c>
      <c r="AD14" s="585"/>
      <c r="AE14" s="576" t="s">
        <v>29</v>
      </c>
      <c r="AF14" s="78">
        <v>1000</v>
      </c>
      <c r="AG14" s="78"/>
      <c r="AH14" s="78"/>
      <c r="AI14" s="79" t="s">
        <v>38</v>
      </c>
      <c r="AJ14" s="79" t="s">
        <v>38</v>
      </c>
      <c r="AK14" s="80" t="s">
        <v>38</v>
      </c>
      <c r="AL14" s="180"/>
      <c r="AM14" s="186"/>
    </row>
    <row r="15" spans="1:39" ht="23.25" customHeight="1" x14ac:dyDescent="0.25">
      <c r="A15" s="82"/>
      <c r="B15" s="879"/>
      <c r="C15" s="83" t="s">
        <v>30</v>
      </c>
      <c r="D15" s="84">
        <v>1000</v>
      </c>
      <c r="E15" s="78">
        <v>0</v>
      </c>
      <c r="F15" s="78">
        <v>0</v>
      </c>
      <c r="G15" s="79" t="s">
        <v>38</v>
      </c>
      <c r="H15" s="79" t="s">
        <v>38</v>
      </c>
      <c r="I15" s="80" t="s">
        <v>38</v>
      </c>
      <c r="J15" s="79"/>
      <c r="K15" s="593"/>
      <c r="L15" s="600"/>
      <c r="M15" s="577" t="s">
        <v>30</v>
      </c>
      <c r="N15" s="42">
        <v>500</v>
      </c>
      <c r="O15" s="78">
        <v>0</v>
      </c>
      <c r="P15" s="78">
        <v>0</v>
      </c>
      <c r="Q15" s="79" t="s">
        <v>38</v>
      </c>
      <c r="R15" s="79" t="s">
        <v>38</v>
      </c>
      <c r="S15" s="80" t="s">
        <v>38</v>
      </c>
      <c r="T15" s="79"/>
      <c r="U15" s="593"/>
      <c r="V15" s="600"/>
      <c r="W15" s="577" t="s">
        <v>30</v>
      </c>
      <c r="X15" s="48">
        <v>500</v>
      </c>
      <c r="Y15" s="78">
        <v>0</v>
      </c>
      <c r="Z15" s="78">
        <v>0</v>
      </c>
      <c r="AA15" s="79" t="s">
        <v>38</v>
      </c>
      <c r="AB15" s="79" t="s">
        <v>38</v>
      </c>
      <c r="AC15" s="175" t="s">
        <v>38</v>
      </c>
      <c r="AD15" s="586"/>
      <c r="AE15" s="577" t="s">
        <v>30</v>
      </c>
      <c r="AF15" s="78">
        <v>1000</v>
      </c>
      <c r="AG15" s="78"/>
      <c r="AH15" s="78"/>
      <c r="AI15" s="79" t="s">
        <v>38</v>
      </c>
      <c r="AJ15" s="79" t="s">
        <v>38</v>
      </c>
      <c r="AK15" s="80" t="s">
        <v>38</v>
      </c>
      <c r="AL15" s="181"/>
      <c r="AM15" s="187"/>
    </row>
    <row r="16" spans="1:39" ht="23.25" customHeight="1" x14ac:dyDescent="0.25">
      <c r="A16" s="88"/>
      <c r="B16" s="880"/>
      <c r="C16" s="89"/>
      <c r="D16" s="90">
        <f>SUM(D4:D15)</f>
        <v>12000</v>
      </c>
      <c r="E16" s="90">
        <f>SUM(E4:E15)</f>
        <v>120</v>
      </c>
      <c r="F16" s="90">
        <f>SUM(F4:F15)</f>
        <v>11500</v>
      </c>
      <c r="G16" s="91"/>
      <c r="H16" s="91"/>
      <c r="I16" s="92"/>
      <c r="J16" s="91"/>
      <c r="K16" s="176"/>
      <c r="L16" s="587"/>
      <c r="M16" s="564"/>
      <c r="N16" s="90">
        <f>SUM(N3:N15)</f>
        <v>23500</v>
      </c>
      <c r="O16" s="90">
        <f>SUM(O3:O15)</f>
        <v>120</v>
      </c>
      <c r="P16" s="90">
        <f>SUM(P3:P15)</f>
        <v>23000</v>
      </c>
      <c r="Q16" s="91"/>
      <c r="R16" s="91"/>
      <c r="S16" s="91"/>
      <c r="T16" s="91"/>
      <c r="U16" s="176"/>
      <c r="V16" s="587"/>
      <c r="W16" s="564"/>
      <c r="X16" s="90">
        <f>SUM(X3:X15)</f>
        <v>35000</v>
      </c>
      <c r="Y16" s="90">
        <f>SUM(Y3:Y15)</f>
        <v>120</v>
      </c>
      <c r="Z16" s="90">
        <f>SUM(Z3:Z15)</f>
        <v>34500</v>
      </c>
      <c r="AA16" s="91"/>
      <c r="AB16" s="91"/>
      <c r="AC16" s="176"/>
      <c r="AD16" s="587"/>
      <c r="AE16" s="564"/>
      <c r="AF16" s="90">
        <f>SUM(AF3:AF15)</f>
        <v>47000</v>
      </c>
      <c r="AG16" s="90">
        <f>SUM(AG3:AG15)</f>
        <v>160</v>
      </c>
      <c r="AH16" s="90">
        <f>SUM(AH3:AH15)</f>
        <v>47160</v>
      </c>
      <c r="AI16" s="91"/>
      <c r="AJ16" s="91"/>
      <c r="AK16" s="91"/>
      <c r="AL16" s="90"/>
      <c r="AM16" s="93"/>
    </row>
    <row r="17" spans="1:39" ht="23.25" customHeight="1" x14ac:dyDescent="0.25">
      <c r="B17" s="106"/>
      <c r="C17" s="65"/>
      <c r="D17" s="66"/>
      <c r="E17" s="66"/>
      <c r="F17" s="66"/>
      <c r="G17" s="67"/>
      <c r="H17" s="67"/>
      <c r="I17" s="68"/>
      <c r="J17" s="67"/>
      <c r="K17" s="67"/>
      <c r="L17" s="588"/>
      <c r="M17" s="67"/>
      <c r="N17" s="66"/>
      <c r="O17" s="66"/>
      <c r="P17" s="66"/>
      <c r="Q17" s="67"/>
      <c r="R17" s="67"/>
      <c r="S17" s="67"/>
      <c r="T17" s="67"/>
      <c r="U17" s="67"/>
      <c r="V17" s="588"/>
      <c r="W17" s="67"/>
      <c r="X17" s="66"/>
      <c r="Y17" s="66"/>
      <c r="Z17" s="66"/>
      <c r="AA17" s="67"/>
      <c r="AB17" s="67"/>
      <c r="AC17" s="67"/>
      <c r="AD17" s="588"/>
      <c r="AE17" s="67"/>
      <c r="AF17" s="66"/>
      <c r="AG17" s="66"/>
      <c r="AH17" s="66"/>
      <c r="AI17" s="67"/>
      <c r="AJ17" s="67"/>
      <c r="AK17" s="67"/>
      <c r="AL17" s="777"/>
      <c r="AM17" s="123"/>
    </row>
    <row r="18" spans="1:39" ht="21" x14ac:dyDescent="0.25">
      <c r="B18" s="107"/>
      <c r="C18" s="70"/>
      <c r="D18" s="71"/>
      <c r="E18" s="72"/>
      <c r="F18" s="73"/>
      <c r="G18" s="72"/>
      <c r="H18" s="73"/>
      <c r="I18" s="73"/>
      <c r="J18" s="73"/>
      <c r="K18" s="74"/>
      <c r="L18" s="598"/>
      <c r="M18" s="75" t="s">
        <v>42</v>
      </c>
      <c r="N18" s="76">
        <f>D31</f>
        <v>11500</v>
      </c>
      <c r="O18" s="76">
        <f>E31</f>
        <v>360</v>
      </c>
      <c r="P18" s="76">
        <f>F31</f>
        <v>11500</v>
      </c>
      <c r="Q18" s="72"/>
      <c r="R18" s="73"/>
      <c r="S18" s="73"/>
      <c r="T18" s="73"/>
      <c r="U18" s="74"/>
      <c r="V18" s="598"/>
      <c r="W18" s="75" t="s">
        <v>42</v>
      </c>
      <c r="X18" s="76">
        <f>N31</f>
        <v>23500</v>
      </c>
      <c r="Y18" s="76">
        <f>O31</f>
        <v>360</v>
      </c>
      <c r="Z18" s="76">
        <f>P31</f>
        <v>23000</v>
      </c>
      <c r="AA18" s="72"/>
      <c r="AB18" s="73"/>
      <c r="AC18" s="73"/>
      <c r="AD18" s="584"/>
      <c r="AE18" s="75" t="s">
        <v>42</v>
      </c>
      <c r="AF18" s="76">
        <f>X31</f>
        <v>35000</v>
      </c>
      <c r="AG18" s="76">
        <f>Y31</f>
        <v>360</v>
      </c>
      <c r="AH18" s="76">
        <f>Z31</f>
        <v>34500</v>
      </c>
      <c r="AI18" s="72"/>
      <c r="AJ18" s="73"/>
      <c r="AK18" s="73"/>
      <c r="AL18" s="776" t="s">
        <v>221</v>
      </c>
      <c r="AM18" s="183" t="s">
        <v>36</v>
      </c>
    </row>
    <row r="19" spans="1:39" x14ac:dyDescent="0.25">
      <c r="A19" s="97" t="s">
        <v>192</v>
      </c>
      <c r="B19" s="108">
        <v>130</v>
      </c>
      <c r="C19" s="77" t="s">
        <v>19</v>
      </c>
      <c r="D19" s="78">
        <v>1000</v>
      </c>
      <c r="E19" s="78">
        <f t="shared" ref="E19:E25" si="0">E20+10</f>
        <v>80</v>
      </c>
      <c r="F19" s="78">
        <v>0</v>
      </c>
      <c r="G19" s="79" t="s">
        <v>38</v>
      </c>
      <c r="H19" s="79" t="s">
        <v>38</v>
      </c>
      <c r="I19" s="80" t="s">
        <v>38</v>
      </c>
      <c r="J19" s="79"/>
      <c r="K19" s="593"/>
      <c r="L19" s="599"/>
      <c r="M19" s="576" t="s">
        <v>19</v>
      </c>
      <c r="N19" s="78">
        <v>1000</v>
      </c>
      <c r="O19" s="78">
        <v>0</v>
      </c>
      <c r="P19" s="78">
        <v>0</v>
      </c>
      <c r="Q19" s="79" t="s">
        <v>38</v>
      </c>
      <c r="R19" s="79" t="s">
        <v>38</v>
      </c>
      <c r="S19" s="80" t="s">
        <v>38</v>
      </c>
      <c r="T19" s="79"/>
      <c r="U19" s="593"/>
      <c r="V19" s="599"/>
      <c r="W19" s="576" t="s">
        <v>19</v>
      </c>
      <c r="X19" s="78">
        <v>1000</v>
      </c>
      <c r="Y19" s="78">
        <v>0</v>
      </c>
      <c r="Z19" s="78">
        <v>11500</v>
      </c>
      <c r="AA19" s="79" t="s">
        <v>202</v>
      </c>
      <c r="AB19" s="79">
        <v>1641</v>
      </c>
      <c r="AC19" s="175">
        <v>44601</v>
      </c>
      <c r="AD19" s="585"/>
      <c r="AE19" s="576" t="s">
        <v>19</v>
      </c>
      <c r="AF19" s="78">
        <v>1000</v>
      </c>
      <c r="AG19" s="78"/>
      <c r="AH19" s="78">
        <v>3000</v>
      </c>
      <c r="AI19" s="79" t="s">
        <v>942</v>
      </c>
      <c r="AJ19" s="79">
        <v>3176</v>
      </c>
      <c r="AK19" s="80">
        <v>44955</v>
      </c>
      <c r="AL19" s="177">
        <f>AF31+AG31-AH31</f>
        <v>0</v>
      </c>
      <c r="AM19" s="185" t="s">
        <v>1028</v>
      </c>
    </row>
    <row r="20" spans="1:39" x14ac:dyDescent="0.25">
      <c r="A20" s="82"/>
      <c r="B20" s="879" t="s">
        <v>201</v>
      </c>
      <c r="C20" s="77" t="s">
        <v>20</v>
      </c>
      <c r="D20" s="78">
        <v>1000</v>
      </c>
      <c r="E20" s="78">
        <f t="shared" si="0"/>
        <v>70</v>
      </c>
      <c r="F20" s="78">
        <v>0</v>
      </c>
      <c r="G20" s="79" t="s">
        <v>38</v>
      </c>
      <c r="H20" s="79" t="s">
        <v>38</v>
      </c>
      <c r="I20" s="80" t="s">
        <v>38</v>
      </c>
      <c r="J20" s="79"/>
      <c r="K20" s="593"/>
      <c r="L20" s="599"/>
      <c r="M20" s="576" t="s">
        <v>20</v>
      </c>
      <c r="N20" s="78">
        <v>1000</v>
      </c>
      <c r="O20" s="78">
        <v>0</v>
      </c>
      <c r="P20" s="78">
        <v>11500</v>
      </c>
      <c r="Q20" s="79" t="s">
        <v>73</v>
      </c>
      <c r="R20" s="79">
        <v>825</v>
      </c>
      <c r="S20" s="80">
        <v>44236</v>
      </c>
      <c r="T20" s="79"/>
      <c r="U20" s="593"/>
      <c r="V20" s="599"/>
      <c r="W20" s="576" t="s">
        <v>20</v>
      </c>
      <c r="X20" s="78">
        <v>1000</v>
      </c>
      <c r="Y20" s="78">
        <v>0</v>
      </c>
      <c r="Z20" s="78">
        <v>0</v>
      </c>
      <c r="AA20" s="79" t="s">
        <v>38</v>
      </c>
      <c r="AB20" s="79" t="s">
        <v>38</v>
      </c>
      <c r="AC20" s="175" t="s">
        <v>38</v>
      </c>
      <c r="AD20" s="585"/>
      <c r="AE20" s="576" t="s">
        <v>20</v>
      </c>
      <c r="AF20" s="78">
        <v>1000</v>
      </c>
      <c r="AG20" s="78"/>
      <c r="AH20" s="78"/>
      <c r="AI20" s="79"/>
      <c r="AJ20" s="79"/>
      <c r="AK20" s="80"/>
      <c r="AL20" s="180"/>
      <c r="AM20" s="186" t="s">
        <v>250</v>
      </c>
    </row>
    <row r="21" spans="1:39" x14ac:dyDescent="0.25">
      <c r="A21" s="82"/>
      <c r="B21" s="879"/>
      <c r="C21" s="77" t="s">
        <v>21</v>
      </c>
      <c r="D21" s="78">
        <v>1000</v>
      </c>
      <c r="E21" s="78">
        <f t="shared" si="0"/>
        <v>60</v>
      </c>
      <c r="F21" s="78">
        <v>0</v>
      </c>
      <c r="G21" s="79" t="s">
        <v>38</v>
      </c>
      <c r="H21" s="79" t="s">
        <v>38</v>
      </c>
      <c r="I21" s="80" t="s">
        <v>38</v>
      </c>
      <c r="J21" s="79"/>
      <c r="K21" s="593"/>
      <c r="L21" s="599"/>
      <c r="M21" s="576" t="s">
        <v>21</v>
      </c>
      <c r="N21" s="78">
        <v>1000</v>
      </c>
      <c r="O21" s="78">
        <v>0</v>
      </c>
      <c r="P21" s="78">
        <v>0</v>
      </c>
      <c r="Q21" s="79" t="s">
        <v>38</v>
      </c>
      <c r="R21" s="79" t="s">
        <v>38</v>
      </c>
      <c r="S21" s="80" t="s">
        <v>38</v>
      </c>
      <c r="T21" s="79"/>
      <c r="U21" s="593"/>
      <c r="V21" s="599"/>
      <c r="W21" s="576" t="s">
        <v>21</v>
      </c>
      <c r="X21" s="78">
        <v>1000</v>
      </c>
      <c r="Y21" s="78">
        <v>0</v>
      </c>
      <c r="Z21" s="78">
        <v>0</v>
      </c>
      <c r="AA21" s="79" t="s">
        <v>38</v>
      </c>
      <c r="AB21" s="79" t="s">
        <v>38</v>
      </c>
      <c r="AC21" s="175" t="s">
        <v>38</v>
      </c>
      <c r="AD21" s="585"/>
      <c r="AE21" s="576" t="s">
        <v>21</v>
      </c>
      <c r="AF21" s="78">
        <v>1000</v>
      </c>
      <c r="AG21" s="78"/>
      <c r="AH21" s="78"/>
      <c r="AI21" s="79"/>
      <c r="AJ21" s="79"/>
      <c r="AK21" s="80"/>
      <c r="AL21" s="180"/>
      <c r="AM21" s="186"/>
    </row>
    <row r="22" spans="1:39" x14ac:dyDescent="0.25">
      <c r="A22" s="82"/>
      <c r="B22" s="879"/>
      <c r="C22" s="77" t="s">
        <v>22</v>
      </c>
      <c r="D22" s="78">
        <v>1000</v>
      </c>
      <c r="E22" s="78">
        <f t="shared" si="0"/>
        <v>50</v>
      </c>
      <c r="F22" s="78">
        <v>0</v>
      </c>
      <c r="G22" s="79" t="s">
        <v>38</v>
      </c>
      <c r="H22" s="79" t="s">
        <v>38</v>
      </c>
      <c r="I22" s="80" t="s">
        <v>38</v>
      </c>
      <c r="J22" s="79"/>
      <c r="K22" s="593"/>
      <c r="L22" s="599"/>
      <c r="M22" s="576" t="s">
        <v>22</v>
      </c>
      <c r="N22" s="78">
        <v>1000</v>
      </c>
      <c r="O22" s="78">
        <v>0</v>
      </c>
      <c r="P22" s="78">
        <v>0</v>
      </c>
      <c r="Q22" s="79" t="s">
        <v>38</v>
      </c>
      <c r="R22" s="79" t="s">
        <v>38</v>
      </c>
      <c r="S22" s="80" t="s">
        <v>38</v>
      </c>
      <c r="T22" s="79"/>
      <c r="U22" s="593"/>
      <c r="V22" s="599"/>
      <c r="W22" s="576" t="s">
        <v>22</v>
      </c>
      <c r="X22" s="78">
        <v>1000</v>
      </c>
      <c r="Y22" s="78">
        <v>0</v>
      </c>
      <c r="Z22" s="78">
        <v>0</v>
      </c>
      <c r="AA22" s="79" t="s">
        <v>38</v>
      </c>
      <c r="AB22" s="79" t="s">
        <v>38</v>
      </c>
      <c r="AC22" s="175" t="s">
        <v>38</v>
      </c>
      <c r="AD22" s="585"/>
      <c r="AE22" s="576" t="s">
        <v>22</v>
      </c>
      <c r="AF22" s="78">
        <v>1000</v>
      </c>
      <c r="AG22" s="78"/>
      <c r="AH22" s="78">
        <v>3000</v>
      </c>
      <c r="AI22" s="79" t="s">
        <v>942</v>
      </c>
      <c r="AJ22" s="79">
        <v>3625</v>
      </c>
      <c r="AK22" s="80">
        <v>45033</v>
      </c>
      <c r="AL22" s="180"/>
      <c r="AM22" s="186"/>
    </row>
    <row r="23" spans="1:39" x14ac:dyDescent="0.25">
      <c r="A23" s="82"/>
      <c r="B23" s="879"/>
      <c r="C23" s="77" t="s">
        <v>23</v>
      </c>
      <c r="D23" s="78">
        <v>1000</v>
      </c>
      <c r="E23" s="78">
        <f t="shared" si="0"/>
        <v>40</v>
      </c>
      <c r="F23" s="78">
        <v>0</v>
      </c>
      <c r="G23" s="79" t="s">
        <v>38</v>
      </c>
      <c r="H23" s="79" t="s">
        <v>38</v>
      </c>
      <c r="I23" s="80" t="s">
        <v>38</v>
      </c>
      <c r="J23" s="79"/>
      <c r="K23" s="593"/>
      <c r="L23" s="599"/>
      <c r="M23" s="576" t="s">
        <v>23</v>
      </c>
      <c r="N23" s="78">
        <v>1000</v>
      </c>
      <c r="O23" s="78">
        <v>0</v>
      </c>
      <c r="P23" s="78">
        <v>0</v>
      </c>
      <c r="Q23" s="79" t="s">
        <v>38</v>
      </c>
      <c r="R23" s="79" t="s">
        <v>38</v>
      </c>
      <c r="S23" s="80" t="s">
        <v>38</v>
      </c>
      <c r="T23" s="79"/>
      <c r="U23" s="593"/>
      <c r="V23" s="599"/>
      <c r="W23" s="576" t="s">
        <v>23</v>
      </c>
      <c r="X23" s="78">
        <v>1000</v>
      </c>
      <c r="Y23" s="78">
        <v>0</v>
      </c>
      <c r="Z23" s="78">
        <v>0</v>
      </c>
      <c r="AA23" s="79" t="s">
        <v>38</v>
      </c>
      <c r="AB23" s="79" t="s">
        <v>38</v>
      </c>
      <c r="AC23" s="175" t="s">
        <v>38</v>
      </c>
      <c r="AD23" s="585"/>
      <c r="AE23" s="576" t="s">
        <v>23</v>
      </c>
      <c r="AF23" s="78">
        <v>1000</v>
      </c>
      <c r="AG23" s="78"/>
      <c r="AH23" s="78"/>
      <c r="AI23" s="79"/>
      <c r="AJ23" s="79"/>
      <c r="AK23" s="80"/>
      <c r="AL23" s="180"/>
      <c r="AM23" s="186"/>
    </row>
    <row r="24" spans="1:39" x14ac:dyDescent="0.25">
      <c r="A24" s="82"/>
      <c r="B24" s="879"/>
      <c r="C24" s="77" t="s">
        <v>24</v>
      </c>
      <c r="D24" s="78">
        <v>1000</v>
      </c>
      <c r="E24" s="78">
        <f t="shared" si="0"/>
        <v>30</v>
      </c>
      <c r="F24" s="78">
        <v>0</v>
      </c>
      <c r="G24" s="79" t="s">
        <v>38</v>
      </c>
      <c r="H24" s="79" t="s">
        <v>38</v>
      </c>
      <c r="I24" s="80" t="s">
        <v>38</v>
      </c>
      <c r="J24" s="79"/>
      <c r="K24" s="593"/>
      <c r="L24" s="599"/>
      <c r="M24" s="576" t="s">
        <v>24</v>
      </c>
      <c r="N24" s="78">
        <v>1000</v>
      </c>
      <c r="O24" s="78">
        <v>0</v>
      </c>
      <c r="P24" s="78">
        <v>0</v>
      </c>
      <c r="Q24" s="79" t="s">
        <v>38</v>
      </c>
      <c r="R24" s="79" t="s">
        <v>38</v>
      </c>
      <c r="S24" s="80" t="s">
        <v>38</v>
      </c>
      <c r="T24" s="79"/>
      <c r="U24" s="593"/>
      <c r="V24" s="599"/>
      <c r="W24" s="576" t="s">
        <v>24</v>
      </c>
      <c r="X24" s="78">
        <v>1000</v>
      </c>
      <c r="Y24" s="78">
        <v>0</v>
      </c>
      <c r="Z24" s="78">
        <v>0</v>
      </c>
      <c r="AA24" s="79" t="s">
        <v>38</v>
      </c>
      <c r="AB24" s="79" t="s">
        <v>38</v>
      </c>
      <c r="AC24" s="175" t="s">
        <v>38</v>
      </c>
      <c r="AD24" s="585"/>
      <c r="AE24" s="576" t="s">
        <v>24</v>
      </c>
      <c r="AF24" s="78">
        <v>1000</v>
      </c>
      <c r="AG24" s="78"/>
      <c r="AH24" s="78"/>
      <c r="AI24" s="79"/>
      <c r="AJ24" s="79"/>
      <c r="AK24" s="80"/>
      <c r="AL24" s="180" t="s">
        <v>250</v>
      </c>
      <c r="AM24" s="186"/>
    </row>
    <row r="25" spans="1:39" x14ac:dyDescent="0.25">
      <c r="A25" s="82"/>
      <c r="B25" s="879"/>
      <c r="C25" s="77" t="s">
        <v>25</v>
      </c>
      <c r="D25" s="78">
        <v>1000</v>
      </c>
      <c r="E25" s="78">
        <f t="shared" si="0"/>
        <v>20</v>
      </c>
      <c r="F25" s="78">
        <v>0</v>
      </c>
      <c r="G25" s="79" t="s">
        <v>38</v>
      </c>
      <c r="H25" s="79" t="s">
        <v>38</v>
      </c>
      <c r="I25" s="80" t="s">
        <v>38</v>
      </c>
      <c r="J25" s="79"/>
      <c r="K25" s="593"/>
      <c r="L25" s="599"/>
      <c r="M25" s="576" t="s">
        <v>25</v>
      </c>
      <c r="N25" s="78">
        <v>1000</v>
      </c>
      <c r="O25" s="78">
        <v>0</v>
      </c>
      <c r="P25" s="78">
        <v>0</v>
      </c>
      <c r="Q25" s="79" t="s">
        <v>38</v>
      </c>
      <c r="R25" s="79" t="s">
        <v>38</v>
      </c>
      <c r="S25" s="80" t="s">
        <v>38</v>
      </c>
      <c r="T25" s="79"/>
      <c r="U25" s="593"/>
      <c r="V25" s="599"/>
      <c r="W25" s="576" t="s">
        <v>25</v>
      </c>
      <c r="X25" s="78">
        <v>1000</v>
      </c>
      <c r="Y25" s="78">
        <v>0</v>
      </c>
      <c r="Z25" s="78">
        <v>0</v>
      </c>
      <c r="AA25" s="79" t="s">
        <v>38</v>
      </c>
      <c r="AB25" s="79" t="s">
        <v>38</v>
      </c>
      <c r="AC25" s="175" t="s">
        <v>38</v>
      </c>
      <c r="AD25" s="585"/>
      <c r="AE25" s="576" t="s">
        <v>25</v>
      </c>
      <c r="AF25" s="78">
        <v>1000</v>
      </c>
      <c r="AG25" s="78"/>
      <c r="AH25" s="78">
        <v>1000</v>
      </c>
      <c r="AI25" s="79" t="s">
        <v>44</v>
      </c>
      <c r="AJ25" s="79">
        <v>3980</v>
      </c>
      <c r="AK25" s="80">
        <v>45124</v>
      </c>
      <c r="AL25" s="180"/>
      <c r="AM25" s="186"/>
    </row>
    <row r="26" spans="1:39" x14ac:dyDescent="0.25">
      <c r="A26" s="82"/>
      <c r="B26" s="879"/>
      <c r="C26" s="77" t="s">
        <v>26</v>
      </c>
      <c r="D26" s="78">
        <v>1000</v>
      </c>
      <c r="E26" s="78">
        <f>E27+10</f>
        <v>10</v>
      </c>
      <c r="F26" s="78">
        <v>0</v>
      </c>
      <c r="G26" s="79" t="s">
        <v>38</v>
      </c>
      <c r="H26" s="79" t="s">
        <v>38</v>
      </c>
      <c r="I26" s="80" t="s">
        <v>38</v>
      </c>
      <c r="J26" s="79"/>
      <c r="K26" s="593"/>
      <c r="L26" s="599"/>
      <c r="M26" s="576" t="s">
        <v>26</v>
      </c>
      <c r="N26" s="78">
        <v>1000</v>
      </c>
      <c r="O26" s="78">
        <v>0</v>
      </c>
      <c r="P26" s="78">
        <v>0</v>
      </c>
      <c r="Q26" s="79" t="s">
        <v>38</v>
      </c>
      <c r="R26" s="79" t="s">
        <v>38</v>
      </c>
      <c r="S26" s="80" t="s">
        <v>38</v>
      </c>
      <c r="T26" s="79"/>
      <c r="U26" s="593"/>
      <c r="V26" s="599"/>
      <c r="W26" s="576" t="s">
        <v>26</v>
      </c>
      <c r="X26" s="78">
        <v>1000</v>
      </c>
      <c r="Y26" s="78">
        <v>0</v>
      </c>
      <c r="Z26" s="78">
        <v>0</v>
      </c>
      <c r="AA26" s="79" t="s">
        <v>38</v>
      </c>
      <c r="AB26" s="79" t="s">
        <v>38</v>
      </c>
      <c r="AC26" s="175" t="s">
        <v>38</v>
      </c>
      <c r="AD26" s="585"/>
      <c r="AE26" s="576" t="s">
        <v>26</v>
      </c>
      <c r="AF26" s="78">
        <v>1000</v>
      </c>
      <c r="AG26" s="78"/>
      <c r="AH26" s="78">
        <v>1860</v>
      </c>
      <c r="AI26" s="79" t="s">
        <v>44</v>
      </c>
      <c r="AJ26" s="79">
        <v>4096</v>
      </c>
      <c r="AK26" s="80">
        <v>45159</v>
      </c>
      <c r="AL26" s="180" t="s">
        <v>1012</v>
      </c>
      <c r="AM26" s="186"/>
    </row>
    <row r="27" spans="1:39" x14ac:dyDescent="0.25">
      <c r="A27" s="82"/>
      <c r="B27" s="879"/>
      <c r="C27" s="77" t="s">
        <v>27</v>
      </c>
      <c r="D27" s="78">
        <v>1000</v>
      </c>
      <c r="E27" s="78">
        <v>0</v>
      </c>
      <c r="F27" s="78">
        <v>11500</v>
      </c>
      <c r="G27" s="79" t="s">
        <v>38</v>
      </c>
      <c r="H27" s="79">
        <v>448</v>
      </c>
      <c r="I27" s="80">
        <v>44077</v>
      </c>
      <c r="J27" s="79"/>
      <c r="K27" s="593"/>
      <c r="L27" s="599"/>
      <c r="M27" s="576" t="s">
        <v>27</v>
      </c>
      <c r="N27" s="78">
        <v>1000</v>
      </c>
      <c r="O27" s="78">
        <v>0</v>
      </c>
      <c r="P27" s="78">
        <v>0</v>
      </c>
      <c r="Q27" s="79" t="s">
        <v>38</v>
      </c>
      <c r="R27" s="79" t="s">
        <v>38</v>
      </c>
      <c r="S27" s="80" t="s">
        <v>38</v>
      </c>
      <c r="T27" s="79"/>
      <c r="U27" s="593"/>
      <c r="V27" s="599"/>
      <c r="W27" s="576" t="s">
        <v>27</v>
      </c>
      <c r="X27" s="78">
        <v>1000</v>
      </c>
      <c r="Y27" s="78">
        <v>0</v>
      </c>
      <c r="Z27" s="78">
        <v>0</v>
      </c>
      <c r="AA27" s="79" t="s">
        <v>38</v>
      </c>
      <c r="AB27" s="79" t="s">
        <v>38</v>
      </c>
      <c r="AC27" s="175" t="s">
        <v>38</v>
      </c>
      <c r="AD27" s="585"/>
      <c r="AE27" s="576" t="s">
        <v>27</v>
      </c>
      <c r="AF27" s="78"/>
      <c r="AG27" s="78"/>
      <c r="AH27" s="78"/>
      <c r="AI27" s="79"/>
      <c r="AJ27" s="79"/>
      <c r="AK27" s="80"/>
      <c r="AL27" s="180"/>
      <c r="AM27" s="186"/>
    </row>
    <row r="28" spans="1:39" x14ac:dyDescent="0.25">
      <c r="A28" s="82"/>
      <c r="B28" s="879"/>
      <c r="C28" s="77" t="s">
        <v>28</v>
      </c>
      <c r="D28" s="78">
        <v>1000</v>
      </c>
      <c r="E28" s="78">
        <v>0</v>
      </c>
      <c r="F28" s="78">
        <v>0</v>
      </c>
      <c r="G28" s="79" t="s">
        <v>38</v>
      </c>
      <c r="H28" s="79" t="s">
        <v>38</v>
      </c>
      <c r="I28" s="80" t="s">
        <v>38</v>
      </c>
      <c r="J28" s="79"/>
      <c r="K28" s="593"/>
      <c r="L28" s="599"/>
      <c r="M28" s="576" t="s">
        <v>28</v>
      </c>
      <c r="N28" s="78">
        <v>1000</v>
      </c>
      <c r="O28" s="78">
        <v>0</v>
      </c>
      <c r="P28" s="78">
        <v>0</v>
      </c>
      <c r="Q28" s="79" t="s">
        <v>38</v>
      </c>
      <c r="R28" s="79" t="s">
        <v>38</v>
      </c>
      <c r="S28" s="80" t="s">
        <v>38</v>
      </c>
      <c r="T28" s="79"/>
      <c r="U28" s="593"/>
      <c r="V28" s="599"/>
      <c r="W28" s="576" t="s">
        <v>28</v>
      </c>
      <c r="X28" s="78">
        <v>1000</v>
      </c>
      <c r="Y28" s="78">
        <v>0</v>
      </c>
      <c r="Z28" s="78">
        <v>0</v>
      </c>
      <c r="AA28" s="79" t="s">
        <v>38</v>
      </c>
      <c r="AB28" s="79" t="s">
        <v>38</v>
      </c>
      <c r="AC28" s="175" t="s">
        <v>38</v>
      </c>
      <c r="AD28" s="585"/>
      <c r="AE28" s="576" t="s">
        <v>28</v>
      </c>
      <c r="AF28" s="78"/>
      <c r="AG28" s="78"/>
      <c r="AH28" s="78"/>
      <c r="AI28" s="79"/>
      <c r="AJ28" s="79"/>
      <c r="AK28" s="80"/>
      <c r="AL28" s="180"/>
      <c r="AM28" s="186"/>
    </row>
    <row r="29" spans="1:39" x14ac:dyDescent="0.25">
      <c r="A29" s="82"/>
      <c r="B29" s="879"/>
      <c r="C29" s="77" t="s">
        <v>29</v>
      </c>
      <c r="D29" s="78">
        <v>1000</v>
      </c>
      <c r="E29" s="78">
        <v>0</v>
      </c>
      <c r="F29" s="78">
        <v>0</v>
      </c>
      <c r="G29" s="79" t="s">
        <v>38</v>
      </c>
      <c r="H29" s="79" t="s">
        <v>38</v>
      </c>
      <c r="I29" s="80" t="s">
        <v>38</v>
      </c>
      <c r="J29" s="79"/>
      <c r="K29" s="593"/>
      <c r="L29" s="599"/>
      <c r="M29" s="576" t="s">
        <v>29</v>
      </c>
      <c r="N29" s="78">
        <v>1000</v>
      </c>
      <c r="O29" s="78">
        <v>0</v>
      </c>
      <c r="P29" s="78">
        <v>0</v>
      </c>
      <c r="Q29" s="79" t="s">
        <v>38</v>
      </c>
      <c r="R29" s="79" t="s">
        <v>38</v>
      </c>
      <c r="S29" s="80" t="s">
        <v>38</v>
      </c>
      <c r="T29" s="79"/>
      <c r="U29" s="593"/>
      <c r="V29" s="599"/>
      <c r="W29" s="576" t="s">
        <v>29</v>
      </c>
      <c r="X29" s="78">
        <v>1000</v>
      </c>
      <c r="Y29" s="78">
        <v>0</v>
      </c>
      <c r="Z29" s="78">
        <v>0</v>
      </c>
      <c r="AA29" s="79" t="s">
        <v>38</v>
      </c>
      <c r="AB29" s="79" t="s">
        <v>38</v>
      </c>
      <c r="AC29" s="175" t="s">
        <v>38</v>
      </c>
      <c r="AD29" s="585"/>
      <c r="AE29" s="576" t="s">
        <v>29</v>
      </c>
      <c r="AF29" s="78"/>
      <c r="AG29" s="78"/>
      <c r="AH29" s="78"/>
      <c r="AI29" s="79"/>
      <c r="AJ29" s="79"/>
      <c r="AK29" s="80"/>
      <c r="AL29" s="180"/>
      <c r="AM29" s="186"/>
    </row>
    <row r="30" spans="1:39" x14ac:dyDescent="0.25">
      <c r="A30" s="82"/>
      <c r="B30" s="879"/>
      <c r="C30" s="83" t="s">
        <v>30</v>
      </c>
      <c r="D30" s="42">
        <v>500</v>
      </c>
      <c r="E30" s="78">
        <v>0</v>
      </c>
      <c r="F30" s="78">
        <v>0</v>
      </c>
      <c r="G30" s="79" t="s">
        <v>38</v>
      </c>
      <c r="H30" s="79" t="s">
        <v>38</v>
      </c>
      <c r="I30" s="80" t="s">
        <v>38</v>
      </c>
      <c r="J30" s="85"/>
      <c r="K30" s="603"/>
      <c r="L30" s="600"/>
      <c r="M30" s="577" t="s">
        <v>30</v>
      </c>
      <c r="N30" s="149">
        <v>1000</v>
      </c>
      <c r="O30" s="135">
        <v>0</v>
      </c>
      <c r="P30" s="135">
        <v>0</v>
      </c>
      <c r="Q30" s="136" t="s">
        <v>38</v>
      </c>
      <c r="R30" s="136" t="s">
        <v>38</v>
      </c>
      <c r="S30" s="137" t="s">
        <v>38</v>
      </c>
      <c r="T30" s="136"/>
      <c r="U30" s="594"/>
      <c r="V30" s="600"/>
      <c r="W30" s="578" t="s">
        <v>30</v>
      </c>
      <c r="X30" s="206">
        <v>500</v>
      </c>
      <c r="Y30" s="78">
        <v>0</v>
      </c>
      <c r="Z30" s="78">
        <v>0</v>
      </c>
      <c r="AA30" s="79" t="s">
        <v>38</v>
      </c>
      <c r="AB30" s="79" t="s">
        <v>38</v>
      </c>
      <c r="AC30" s="175" t="s">
        <v>38</v>
      </c>
      <c r="AD30" s="586"/>
      <c r="AE30" s="578" t="s">
        <v>30</v>
      </c>
      <c r="AF30" s="206"/>
      <c r="AG30" s="78"/>
      <c r="AH30" s="78"/>
      <c r="AI30" s="79"/>
      <c r="AJ30" s="79"/>
      <c r="AK30" s="80"/>
      <c r="AL30" s="181"/>
      <c r="AM30" s="187"/>
    </row>
    <row r="31" spans="1:39" ht="21" x14ac:dyDescent="0.25">
      <c r="A31" s="88"/>
      <c r="B31" s="880"/>
      <c r="C31" s="89"/>
      <c r="D31" s="90">
        <f>SUM(D19:D30)</f>
        <v>11500</v>
      </c>
      <c r="E31" s="90">
        <f>SUM(E19:E30)</f>
        <v>360</v>
      </c>
      <c r="F31" s="90">
        <f>SUM(F19:F30)</f>
        <v>11500</v>
      </c>
      <c r="G31" s="91"/>
      <c r="H31" s="91"/>
      <c r="I31" s="92"/>
      <c r="J31" s="91"/>
      <c r="K31" s="176"/>
      <c r="L31" s="587"/>
      <c r="M31" s="564"/>
      <c r="N31" s="90">
        <f>SUM(N18:N30)</f>
        <v>23500</v>
      </c>
      <c r="O31" s="90">
        <f>SUM(O18:O30)</f>
        <v>360</v>
      </c>
      <c r="P31" s="90">
        <f>SUM(P18:P30)</f>
        <v>23000</v>
      </c>
      <c r="Q31" s="91"/>
      <c r="R31" s="91"/>
      <c r="S31" s="91"/>
      <c r="T31" s="91"/>
      <c r="U31" s="176"/>
      <c r="V31" s="587"/>
      <c r="W31" s="564"/>
      <c r="X31" s="90">
        <f>SUM(X18:X30)</f>
        <v>35000</v>
      </c>
      <c r="Y31" s="90">
        <f>SUM(Y18:Y30)</f>
        <v>360</v>
      </c>
      <c r="Z31" s="90">
        <f>SUM(Z18:Z30)</f>
        <v>34500</v>
      </c>
      <c r="AA31" s="91"/>
      <c r="AB31" s="91"/>
      <c r="AC31" s="176"/>
      <c r="AD31" s="587"/>
      <c r="AE31" s="564"/>
      <c r="AF31" s="90">
        <f>SUM(AF18:AF30)</f>
        <v>43000</v>
      </c>
      <c r="AG31" s="90">
        <f>SUM(AG18:AG30)</f>
        <v>360</v>
      </c>
      <c r="AH31" s="90">
        <f>SUM(AH18:AH30)</f>
        <v>43360</v>
      </c>
      <c r="AI31" s="91"/>
      <c r="AJ31" s="91"/>
      <c r="AK31" s="91"/>
      <c r="AL31" s="90"/>
      <c r="AM31" s="93"/>
    </row>
    <row r="32" spans="1:39" x14ac:dyDescent="0.25">
      <c r="B32" s="106"/>
      <c r="C32" s="65"/>
      <c r="D32" s="66"/>
      <c r="E32" s="66"/>
      <c r="F32" s="66"/>
      <c r="G32" s="67"/>
      <c r="H32" s="67"/>
      <c r="I32" s="68"/>
      <c r="J32" s="67"/>
      <c r="K32" s="67"/>
      <c r="L32" s="588"/>
      <c r="M32" s="67"/>
      <c r="N32" s="66"/>
      <c r="O32" s="66"/>
      <c r="P32" s="66"/>
      <c r="Q32" s="67"/>
      <c r="R32" s="67"/>
      <c r="S32" s="67"/>
      <c r="T32" s="67"/>
      <c r="U32" s="67"/>
      <c r="V32" s="588"/>
      <c r="W32" s="67"/>
      <c r="X32" s="66"/>
      <c r="Y32" s="66"/>
      <c r="Z32" s="66"/>
      <c r="AA32" s="67"/>
      <c r="AB32" s="67"/>
      <c r="AC32" s="67"/>
      <c r="AD32" s="588"/>
      <c r="AE32" s="67"/>
      <c r="AF32" s="66"/>
      <c r="AG32" s="66"/>
      <c r="AH32" s="66"/>
      <c r="AI32" s="67"/>
      <c r="AJ32" s="67"/>
      <c r="AK32" s="67"/>
      <c r="AL32" s="777"/>
      <c r="AM32" s="123"/>
    </row>
    <row r="33" spans="1:39" ht="21" x14ac:dyDescent="0.25">
      <c r="B33" s="107"/>
      <c r="C33" s="70"/>
      <c r="D33" s="71"/>
      <c r="E33" s="72"/>
      <c r="F33" s="73"/>
      <c r="G33" s="72"/>
      <c r="H33" s="73"/>
      <c r="I33" s="73"/>
      <c r="J33" s="73"/>
      <c r="K33" s="74"/>
      <c r="L33" s="598"/>
      <c r="M33" s="75" t="s">
        <v>42</v>
      </c>
      <c r="N33" s="76">
        <f>D46</f>
        <v>12000</v>
      </c>
      <c r="O33" s="76">
        <f>E46</f>
        <v>380</v>
      </c>
      <c r="P33" s="76">
        <f>F46</f>
        <v>12000</v>
      </c>
      <c r="Q33" s="72"/>
      <c r="R33" s="73"/>
      <c r="S33" s="73"/>
      <c r="T33" s="73"/>
      <c r="U33" s="74"/>
      <c r="V33" s="598"/>
      <c r="W33" s="75" t="s">
        <v>42</v>
      </c>
      <c r="X33" s="76">
        <f>N46</f>
        <v>24000</v>
      </c>
      <c r="Y33" s="76">
        <f>O46</f>
        <v>420</v>
      </c>
      <c r="Z33" s="76">
        <f>P46</f>
        <v>23000</v>
      </c>
      <c r="AA33" s="72"/>
      <c r="AB33" s="73"/>
      <c r="AC33" s="73"/>
      <c r="AD33" s="584"/>
      <c r="AE33" s="75" t="s">
        <v>42</v>
      </c>
      <c r="AF33" s="76">
        <f>X46</f>
        <v>36000</v>
      </c>
      <c r="AG33" s="76">
        <f>Y46</f>
        <v>420</v>
      </c>
      <c r="AH33" s="76">
        <f>Z46</f>
        <v>36000</v>
      </c>
      <c r="AI33" s="72"/>
      <c r="AJ33" s="73"/>
      <c r="AK33" s="73"/>
      <c r="AL33" s="776" t="s">
        <v>221</v>
      </c>
      <c r="AM33" s="183" t="s">
        <v>36</v>
      </c>
    </row>
    <row r="34" spans="1:39" x14ac:dyDescent="0.25">
      <c r="A34" s="97" t="s">
        <v>192</v>
      </c>
      <c r="B34" s="108">
        <v>131</v>
      </c>
      <c r="C34" s="77" t="s">
        <v>19</v>
      </c>
      <c r="D34" s="78">
        <v>1000</v>
      </c>
      <c r="E34" s="78">
        <f t="shared" ref="E34:E39" si="1">E35+10</f>
        <v>80</v>
      </c>
      <c r="F34" s="78">
        <v>0</v>
      </c>
      <c r="G34" s="79" t="s">
        <v>38</v>
      </c>
      <c r="H34" s="79" t="s">
        <v>38</v>
      </c>
      <c r="I34" s="80" t="s">
        <v>38</v>
      </c>
      <c r="J34" s="79"/>
      <c r="K34" s="593"/>
      <c r="L34" s="599"/>
      <c r="M34" s="576" t="s">
        <v>19</v>
      </c>
      <c r="N34" s="78">
        <v>1000</v>
      </c>
      <c r="O34" s="78">
        <v>10</v>
      </c>
      <c r="P34" s="78">
        <v>0</v>
      </c>
      <c r="Q34" s="79" t="s">
        <v>38</v>
      </c>
      <c r="R34" s="79" t="s">
        <v>38</v>
      </c>
      <c r="S34" s="80" t="s">
        <v>38</v>
      </c>
      <c r="T34" s="79"/>
      <c r="U34" s="593"/>
      <c r="V34" s="599"/>
      <c r="W34" s="576" t="s">
        <v>19</v>
      </c>
      <c r="X34" s="78">
        <v>1000</v>
      </c>
      <c r="Y34" s="78">
        <v>0</v>
      </c>
      <c r="Z34" s="78">
        <v>2000</v>
      </c>
      <c r="AA34" s="79" t="s">
        <v>47</v>
      </c>
      <c r="AB34" s="79">
        <v>1665</v>
      </c>
      <c r="AC34" s="175">
        <v>44563</v>
      </c>
      <c r="AD34" s="585"/>
      <c r="AE34" s="576" t="s">
        <v>19</v>
      </c>
      <c r="AF34" s="78">
        <v>1000</v>
      </c>
      <c r="AG34" s="78"/>
      <c r="AH34" s="78">
        <v>1000</v>
      </c>
      <c r="AI34" s="79" t="s">
        <v>44</v>
      </c>
      <c r="AJ34" s="79">
        <v>3263</v>
      </c>
      <c r="AK34" s="80">
        <v>44932</v>
      </c>
      <c r="AL34" s="177">
        <f>AF46+AG46-AH46</f>
        <v>420</v>
      </c>
      <c r="AM34" s="185" t="s">
        <v>1028</v>
      </c>
    </row>
    <row r="35" spans="1:39" ht="21" customHeight="1" x14ac:dyDescent="0.25">
      <c r="A35" s="82"/>
      <c r="B35" s="881" t="s">
        <v>301</v>
      </c>
      <c r="C35" s="77" t="s">
        <v>20</v>
      </c>
      <c r="D35" s="78">
        <v>1000</v>
      </c>
      <c r="E35" s="78">
        <f t="shared" si="1"/>
        <v>70</v>
      </c>
      <c r="F35" s="78">
        <v>0</v>
      </c>
      <c r="G35" s="79" t="s">
        <v>38</v>
      </c>
      <c r="H35" s="79" t="s">
        <v>38</v>
      </c>
      <c r="I35" s="80" t="s">
        <v>38</v>
      </c>
      <c r="J35" s="79"/>
      <c r="K35" s="593"/>
      <c r="L35" s="599"/>
      <c r="M35" s="576" t="s">
        <v>20</v>
      </c>
      <c r="N35" s="78">
        <v>1000</v>
      </c>
      <c r="O35" s="78">
        <v>0</v>
      </c>
      <c r="P35" s="78">
        <v>2000</v>
      </c>
      <c r="Q35" s="79" t="s">
        <v>38</v>
      </c>
      <c r="R35" s="79">
        <v>1126</v>
      </c>
      <c r="S35" s="80">
        <v>44230</v>
      </c>
      <c r="T35" s="79"/>
      <c r="U35" s="593"/>
      <c r="V35" s="599"/>
      <c r="W35" s="576" t="s">
        <v>20</v>
      </c>
      <c r="X35" s="78">
        <v>1000</v>
      </c>
      <c r="Y35" s="78">
        <v>0</v>
      </c>
      <c r="Z35" s="78">
        <v>1000</v>
      </c>
      <c r="AA35" s="79" t="s">
        <v>38</v>
      </c>
      <c r="AB35" s="79">
        <v>2027</v>
      </c>
      <c r="AC35" s="175">
        <v>44595</v>
      </c>
      <c r="AD35" s="585"/>
      <c r="AE35" s="576" t="s">
        <v>20</v>
      </c>
      <c r="AF35" s="78">
        <v>1000</v>
      </c>
      <c r="AG35" s="78"/>
      <c r="AH35" s="78">
        <v>1000</v>
      </c>
      <c r="AI35" s="79" t="s">
        <v>44</v>
      </c>
      <c r="AJ35" s="79">
        <v>3369</v>
      </c>
      <c r="AK35" s="80">
        <v>44959</v>
      </c>
      <c r="AL35" s="180"/>
      <c r="AM35" s="186" t="s">
        <v>947</v>
      </c>
    </row>
    <row r="36" spans="1:39" x14ac:dyDescent="0.25">
      <c r="A36" s="82"/>
      <c r="B36" s="879"/>
      <c r="C36" s="77" t="s">
        <v>21</v>
      </c>
      <c r="D36" s="78">
        <v>1000</v>
      </c>
      <c r="E36" s="78">
        <f t="shared" si="1"/>
        <v>60</v>
      </c>
      <c r="F36" s="78">
        <v>0</v>
      </c>
      <c r="G36" s="79" t="s">
        <v>38</v>
      </c>
      <c r="H36" s="79" t="s">
        <v>38</v>
      </c>
      <c r="I36" s="80" t="s">
        <v>38</v>
      </c>
      <c r="J36" s="79"/>
      <c r="K36" s="593"/>
      <c r="L36" s="599"/>
      <c r="M36" s="576" t="s">
        <v>21</v>
      </c>
      <c r="N36" s="78">
        <v>1000</v>
      </c>
      <c r="O36" s="78">
        <v>10</v>
      </c>
      <c r="P36" s="78">
        <v>0</v>
      </c>
      <c r="Q36" s="79" t="s">
        <v>38</v>
      </c>
      <c r="R36" s="79" t="s">
        <v>38</v>
      </c>
      <c r="S36" s="80" t="s">
        <v>38</v>
      </c>
      <c r="T36" s="79"/>
      <c r="U36" s="593"/>
      <c r="V36" s="599"/>
      <c r="W36" s="576" t="s">
        <v>21</v>
      </c>
      <c r="X36" s="78">
        <v>1000</v>
      </c>
      <c r="Y36" s="78">
        <v>0</v>
      </c>
      <c r="Z36" s="78">
        <v>1000</v>
      </c>
      <c r="AA36" s="79" t="s">
        <v>38</v>
      </c>
      <c r="AB36" s="79">
        <v>2122</v>
      </c>
      <c r="AC36" s="175">
        <v>44623</v>
      </c>
      <c r="AD36" s="585"/>
      <c r="AE36" s="576" t="s">
        <v>21</v>
      </c>
      <c r="AF36" s="78">
        <v>1000</v>
      </c>
      <c r="AG36" s="78"/>
      <c r="AH36" s="78">
        <v>1000</v>
      </c>
      <c r="AI36" s="79" t="s">
        <v>44</v>
      </c>
      <c r="AJ36" s="79">
        <v>3508</v>
      </c>
      <c r="AK36" s="80">
        <v>44999</v>
      </c>
      <c r="AL36" s="180"/>
      <c r="AM36" s="186" t="s">
        <v>845</v>
      </c>
    </row>
    <row r="37" spans="1:39" x14ac:dyDescent="0.25">
      <c r="A37" s="82"/>
      <c r="B37" s="879"/>
      <c r="C37" s="77" t="s">
        <v>22</v>
      </c>
      <c r="D37" s="78">
        <v>1000</v>
      </c>
      <c r="E37" s="78">
        <f t="shared" si="1"/>
        <v>50</v>
      </c>
      <c r="F37" s="78">
        <v>0</v>
      </c>
      <c r="G37" s="79" t="s">
        <v>38</v>
      </c>
      <c r="H37" s="79" t="s">
        <v>38</v>
      </c>
      <c r="I37" s="80" t="s">
        <v>38</v>
      </c>
      <c r="J37" s="79"/>
      <c r="K37" s="593"/>
      <c r="L37" s="599"/>
      <c r="M37" s="576" t="s">
        <v>22</v>
      </c>
      <c r="N37" s="78">
        <v>1000</v>
      </c>
      <c r="O37" s="78">
        <v>0</v>
      </c>
      <c r="P37" s="78">
        <v>2000</v>
      </c>
      <c r="Q37" s="79" t="s">
        <v>38</v>
      </c>
      <c r="R37" s="79">
        <v>1127</v>
      </c>
      <c r="S37" s="80">
        <v>44289</v>
      </c>
      <c r="T37" s="79"/>
      <c r="U37" s="593"/>
      <c r="V37" s="599"/>
      <c r="W37" s="576" t="s">
        <v>22</v>
      </c>
      <c r="X37" s="78">
        <v>1000</v>
      </c>
      <c r="Y37" s="78">
        <v>0</v>
      </c>
      <c r="Z37" s="78">
        <v>1000</v>
      </c>
      <c r="AA37" s="79" t="s">
        <v>38</v>
      </c>
      <c r="AB37" s="79">
        <v>2202</v>
      </c>
      <c r="AC37" s="175">
        <v>44655</v>
      </c>
      <c r="AD37" s="585"/>
      <c r="AE37" s="576" t="s">
        <v>22</v>
      </c>
      <c r="AF37" s="78">
        <v>1000</v>
      </c>
      <c r="AG37" s="78"/>
      <c r="AH37" s="78">
        <v>1000</v>
      </c>
      <c r="AI37" s="79" t="s">
        <v>44</v>
      </c>
      <c r="AJ37" s="79">
        <v>3652</v>
      </c>
      <c r="AK37" s="80">
        <v>45031</v>
      </c>
      <c r="AL37" s="180"/>
      <c r="AM37" s="186"/>
    </row>
    <row r="38" spans="1:39" x14ac:dyDescent="0.25">
      <c r="A38" s="82"/>
      <c r="B38" s="879"/>
      <c r="C38" s="77" t="s">
        <v>23</v>
      </c>
      <c r="D38" s="78">
        <v>1000</v>
      </c>
      <c r="E38" s="78">
        <f t="shared" si="1"/>
        <v>40</v>
      </c>
      <c r="F38" s="78">
        <v>0</v>
      </c>
      <c r="G38" s="79" t="s">
        <v>38</v>
      </c>
      <c r="H38" s="79" t="s">
        <v>38</v>
      </c>
      <c r="I38" s="80" t="s">
        <v>38</v>
      </c>
      <c r="J38" s="79"/>
      <c r="K38" s="593"/>
      <c r="L38" s="599"/>
      <c r="M38" s="576" t="s">
        <v>23</v>
      </c>
      <c r="N38" s="78">
        <v>1000</v>
      </c>
      <c r="O38" s="78">
        <v>10</v>
      </c>
      <c r="P38" s="78">
        <v>0</v>
      </c>
      <c r="Q38" s="79" t="s">
        <v>38</v>
      </c>
      <c r="R38" s="79" t="s">
        <v>38</v>
      </c>
      <c r="S38" s="80" t="s">
        <v>38</v>
      </c>
      <c r="T38" s="79"/>
      <c r="U38" s="593"/>
      <c r="V38" s="599"/>
      <c r="W38" s="576" t="s">
        <v>23</v>
      </c>
      <c r="X38" s="78">
        <v>1000</v>
      </c>
      <c r="Y38" s="78">
        <v>0</v>
      </c>
      <c r="Z38" s="78">
        <v>1000</v>
      </c>
      <c r="AA38" s="79" t="s">
        <v>38</v>
      </c>
      <c r="AB38" s="79">
        <v>2290</v>
      </c>
      <c r="AC38" s="175">
        <v>44684</v>
      </c>
      <c r="AD38" s="585"/>
      <c r="AE38" s="576" t="s">
        <v>23</v>
      </c>
      <c r="AF38" s="78">
        <v>1000</v>
      </c>
      <c r="AG38" s="78"/>
      <c r="AH38" s="78">
        <v>1000</v>
      </c>
      <c r="AI38" s="79" t="s">
        <v>44</v>
      </c>
      <c r="AJ38" s="79">
        <v>3762</v>
      </c>
      <c r="AK38" s="80">
        <v>45057</v>
      </c>
      <c r="AL38" s="180"/>
      <c r="AM38" s="186"/>
    </row>
    <row r="39" spans="1:39" x14ac:dyDescent="0.25">
      <c r="A39" s="82"/>
      <c r="B39" s="879"/>
      <c r="C39" s="77" t="s">
        <v>24</v>
      </c>
      <c r="D39" s="78">
        <v>1000</v>
      </c>
      <c r="E39" s="78">
        <f t="shared" si="1"/>
        <v>30</v>
      </c>
      <c r="F39" s="78">
        <v>0</v>
      </c>
      <c r="G39" s="79" t="s">
        <v>38</v>
      </c>
      <c r="H39" s="79" t="s">
        <v>38</v>
      </c>
      <c r="I39" s="80" t="s">
        <v>38</v>
      </c>
      <c r="J39" s="79"/>
      <c r="K39" s="593"/>
      <c r="L39" s="599"/>
      <c r="M39" s="576" t="s">
        <v>24</v>
      </c>
      <c r="N39" s="78">
        <v>1000</v>
      </c>
      <c r="O39" s="78">
        <v>0</v>
      </c>
      <c r="P39" s="78">
        <v>2000</v>
      </c>
      <c r="Q39" s="79" t="s">
        <v>38</v>
      </c>
      <c r="R39" s="79">
        <v>1128</v>
      </c>
      <c r="S39" s="80">
        <v>44351</v>
      </c>
      <c r="T39" s="79"/>
      <c r="U39" s="593"/>
      <c r="V39" s="599"/>
      <c r="W39" s="576" t="s">
        <v>24</v>
      </c>
      <c r="X39" s="78">
        <v>1000</v>
      </c>
      <c r="Y39" s="78">
        <v>0</v>
      </c>
      <c r="Z39" s="78">
        <v>1000</v>
      </c>
      <c r="AA39" s="79" t="s">
        <v>38</v>
      </c>
      <c r="AB39" s="79">
        <v>2372</v>
      </c>
      <c r="AC39" s="175">
        <v>44716</v>
      </c>
      <c r="AD39" s="585"/>
      <c r="AE39" s="576" t="s">
        <v>24</v>
      </c>
      <c r="AF39" s="78">
        <v>1000</v>
      </c>
      <c r="AG39" s="78"/>
      <c r="AH39" s="78">
        <v>1000</v>
      </c>
      <c r="AI39" s="79" t="s">
        <v>44</v>
      </c>
      <c r="AJ39" s="79">
        <v>3852</v>
      </c>
      <c r="AK39" s="80">
        <v>45093</v>
      </c>
      <c r="AL39" s="180"/>
      <c r="AM39" s="186"/>
    </row>
    <row r="40" spans="1:39" x14ac:dyDescent="0.25">
      <c r="A40" s="82"/>
      <c r="B40" s="879"/>
      <c r="C40" s="77" t="s">
        <v>25</v>
      </c>
      <c r="D40" s="78">
        <v>1000</v>
      </c>
      <c r="E40" s="78">
        <f>E41+10</f>
        <v>20</v>
      </c>
      <c r="F40" s="78">
        <v>0</v>
      </c>
      <c r="G40" s="79" t="s">
        <v>38</v>
      </c>
      <c r="H40" s="79" t="s">
        <v>38</v>
      </c>
      <c r="I40" s="80" t="s">
        <v>38</v>
      </c>
      <c r="J40" s="79"/>
      <c r="K40" s="593"/>
      <c r="L40" s="599"/>
      <c r="M40" s="576" t="s">
        <v>25</v>
      </c>
      <c r="N40" s="78">
        <v>1000</v>
      </c>
      <c r="O40" s="78">
        <v>0</v>
      </c>
      <c r="P40" s="78">
        <v>1000</v>
      </c>
      <c r="Q40" s="79" t="s">
        <v>38</v>
      </c>
      <c r="R40" s="79">
        <v>1183</v>
      </c>
      <c r="S40" s="80">
        <v>44381</v>
      </c>
      <c r="T40" s="79"/>
      <c r="U40" s="593"/>
      <c r="V40" s="599"/>
      <c r="W40" s="576" t="s">
        <v>25</v>
      </c>
      <c r="X40" s="78">
        <v>1000</v>
      </c>
      <c r="Y40" s="78">
        <v>0</v>
      </c>
      <c r="Z40" s="78">
        <v>1000</v>
      </c>
      <c r="AA40" s="79" t="s">
        <v>47</v>
      </c>
      <c r="AB40" s="79">
        <v>2482</v>
      </c>
      <c r="AC40" s="175">
        <v>44745</v>
      </c>
      <c r="AD40" s="585"/>
      <c r="AE40" s="576" t="s">
        <v>25</v>
      </c>
      <c r="AF40" s="78">
        <v>1000</v>
      </c>
      <c r="AG40" s="78"/>
      <c r="AH40" s="78">
        <v>1000</v>
      </c>
      <c r="AI40" s="79" t="s">
        <v>44</v>
      </c>
      <c r="AJ40" s="79">
        <v>3958</v>
      </c>
      <c r="AK40" s="80">
        <v>45117</v>
      </c>
      <c r="AL40" s="180"/>
      <c r="AM40" s="186"/>
    </row>
    <row r="41" spans="1:39" x14ac:dyDescent="0.25">
      <c r="A41" s="82"/>
      <c r="B41" s="879"/>
      <c r="C41" s="77" t="s">
        <v>26</v>
      </c>
      <c r="D41" s="78">
        <v>1000</v>
      </c>
      <c r="E41" s="78">
        <v>10</v>
      </c>
      <c r="F41" s="78">
        <v>0</v>
      </c>
      <c r="G41" s="79" t="s">
        <v>38</v>
      </c>
      <c r="H41" s="79" t="s">
        <v>38</v>
      </c>
      <c r="I41" s="80" t="s">
        <v>38</v>
      </c>
      <c r="J41" s="79"/>
      <c r="K41" s="593"/>
      <c r="L41" s="599"/>
      <c r="M41" s="576" t="s">
        <v>26</v>
      </c>
      <c r="N41" s="78">
        <v>1000</v>
      </c>
      <c r="O41" s="78">
        <v>0</v>
      </c>
      <c r="P41" s="78">
        <v>1000</v>
      </c>
      <c r="Q41" s="79" t="s">
        <v>38</v>
      </c>
      <c r="R41" s="79">
        <v>1188</v>
      </c>
      <c r="S41" s="80">
        <v>44411</v>
      </c>
      <c r="T41" s="79"/>
      <c r="U41" s="593"/>
      <c r="V41" s="599"/>
      <c r="W41" s="576" t="s">
        <v>26</v>
      </c>
      <c r="X41" s="78">
        <v>1000</v>
      </c>
      <c r="Y41" s="78">
        <v>0</v>
      </c>
      <c r="Z41" s="78">
        <v>1000</v>
      </c>
      <c r="AA41" s="79" t="s">
        <v>47</v>
      </c>
      <c r="AB41" s="79">
        <v>2591</v>
      </c>
      <c r="AC41" s="175">
        <v>44778</v>
      </c>
      <c r="AD41" s="585"/>
      <c r="AE41" s="576" t="s">
        <v>26</v>
      </c>
      <c r="AF41" s="78">
        <v>1000</v>
      </c>
      <c r="AG41" s="78"/>
      <c r="AH41" s="78">
        <v>1000</v>
      </c>
      <c r="AI41" s="79" t="s">
        <v>44</v>
      </c>
      <c r="AJ41" s="79">
        <v>4049</v>
      </c>
      <c r="AK41" s="80">
        <v>45142</v>
      </c>
      <c r="AL41" s="180"/>
      <c r="AM41" s="186"/>
    </row>
    <row r="42" spans="1:39" x14ac:dyDescent="0.25">
      <c r="A42" s="82"/>
      <c r="B42" s="879"/>
      <c r="C42" s="77" t="s">
        <v>27</v>
      </c>
      <c r="D42" s="78">
        <v>1000</v>
      </c>
      <c r="E42" s="87">
        <v>10</v>
      </c>
      <c r="F42" s="78">
        <v>8000</v>
      </c>
      <c r="G42" s="79" t="s">
        <v>38</v>
      </c>
      <c r="H42" s="79">
        <v>447</v>
      </c>
      <c r="I42" s="80">
        <v>44076</v>
      </c>
      <c r="J42" s="79"/>
      <c r="K42" s="593"/>
      <c r="L42" s="599"/>
      <c r="M42" s="576" t="s">
        <v>27</v>
      </c>
      <c r="N42" s="78">
        <v>1000</v>
      </c>
      <c r="O42" s="78">
        <v>0</v>
      </c>
      <c r="P42" s="78">
        <v>1000</v>
      </c>
      <c r="Q42" s="79" t="s">
        <v>38</v>
      </c>
      <c r="R42" s="79">
        <v>1253</v>
      </c>
      <c r="S42" s="80">
        <v>44448</v>
      </c>
      <c r="T42" s="79"/>
      <c r="U42" s="593"/>
      <c r="V42" s="599"/>
      <c r="W42" s="576" t="s">
        <v>27</v>
      </c>
      <c r="X42" s="78">
        <v>1000</v>
      </c>
      <c r="Y42" s="78">
        <v>0</v>
      </c>
      <c r="Z42" s="78">
        <v>1000</v>
      </c>
      <c r="AA42" s="79" t="s">
        <v>47</v>
      </c>
      <c r="AB42" s="79">
        <v>2695</v>
      </c>
      <c r="AC42" s="175">
        <v>44806</v>
      </c>
      <c r="AD42" s="585"/>
      <c r="AE42" s="576" t="s">
        <v>27</v>
      </c>
      <c r="AF42" s="78"/>
      <c r="AG42" s="78"/>
      <c r="AH42" s="78"/>
      <c r="AI42" s="79"/>
      <c r="AJ42" s="79"/>
      <c r="AK42" s="80"/>
      <c r="AL42" s="180"/>
      <c r="AM42" s="186"/>
    </row>
    <row r="43" spans="1:39" x14ac:dyDescent="0.25">
      <c r="A43" s="82"/>
      <c r="B43" s="879"/>
      <c r="C43" s="77" t="s">
        <v>28</v>
      </c>
      <c r="D43" s="78">
        <v>1000</v>
      </c>
      <c r="E43" s="78">
        <v>0</v>
      </c>
      <c r="F43" s="78">
        <v>2000</v>
      </c>
      <c r="G43" s="79" t="s">
        <v>38</v>
      </c>
      <c r="H43" s="79">
        <v>1123</v>
      </c>
      <c r="I43" s="80">
        <v>44107</v>
      </c>
      <c r="J43" s="79"/>
      <c r="K43" s="593"/>
      <c r="L43" s="599"/>
      <c r="M43" s="576" t="s">
        <v>28</v>
      </c>
      <c r="N43" s="78">
        <v>1000</v>
      </c>
      <c r="O43" s="78">
        <v>0</v>
      </c>
      <c r="P43" s="78">
        <v>1000</v>
      </c>
      <c r="Q43" s="79" t="s">
        <v>38</v>
      </c>
      <c r="R43" s="79">
        <v>1307</v>
      </c>
      <c r="S43" s="80">
        <v>44470</v>
      </c>
      <c r="T43" s="79"/>
      <c r="U43" s="593"/>
      <c r="V43" s="599"/>
      <c r="W43" s="576" t="s">
        <v>28</v>
      </c>
      <c r="X43" s="78">
        <v>1000</v>
      </c>
      <c r="Y43" s="78">
        <v>0</v>
      </c>
      <c r="Z43" s="78">
        <v>1000</v>
      </c>
      <c r="AA43" s="79" t="s">
        <v>47</v>
      </c>
      <c r="AB43" s="79">
        <v>2961</v>
      </c>
      <c r="AC43" s="175">
        <v>44852</v>
      </c>
      <c r="AD43" s="585"/>
      <c r="AE43" s="576" t="s">
        <v>28</v>
      </c>
      <c r="AF43" s="78"/>
      <c r="AG43" s="78"/>
      <c r="AH43" s="78"/>
      <c r="AI43" s="79"/>
      <c r="AJ43" s="79"/>
      <c r="AK43" s="80"/>
      <c r="AL43" s="180"/>
      <c r="AM43" s="186"/>
    </row>
    <row r="44" spans="1:39" x14ac:dyDescent="0.25">
      <c r="A44" s="82"/>
      <c r="B44" s="879"/>
      <c r="C44" s="77" t="s">
        <v>29</v>
      </c>
      <c r="D44" s="78">
        <v>1000</v>
      </c>
      <c r="E44" s="78">
        <v>10</v>
      </c>
      <c r="F44" s="78">
        <v>0</v>
      </c>
      <c r="G44" s="79" t="s">
        <v>38</v>
      </c>
      <c r="H44" s="79" t="s">
        <v>38</v>
      </c>
      <c r="I44" s="80" t="s">
        <v>38</v>
      </c>
      <c r="J44" s="79"/>
      <c r="K44" s="593"/>
      <c r="L44" s="599"/>
      <c r="M44" s="576" t="s">
        <v>29</v>
      </c>
      <c r="N44" s="78">
        <v>1000</v>
      </c>
      <c r="O44" s="78">
        <v>0</v>
      </c>
      <c r="P44" s="78">
        <v>1000</v>
      </c>
      <c r="Q44" s="79" t="s">
        <v>38</v>
      </c>
      <c r="R44" s="79">
        <v>1520</v>
      </c>
      <c r="S44" s="80">
        <v>44506</v>
      </c>
      <c r="T44" s="79"/>
      <c r="U44" s="593"/>
      <c r="V44" s="599"/>
      <c r="W44" s="576" t="s">
        <v>29</v>
      </c>
      <c r="X44" s="78">
        <v>1000</v>
      </c>
      <c r="Y44" s="78">
        <v>0</v>
      </c>
      <c r="Z44" s="78">
        <v>1000</v>
      </c>
      <c r="AA44" s="79" t="s">
        <v>47</v>
      </c>
      <c r="AB44" s="79">
        <v>3009</v>
      </c>
      <c r="AC44" s="175">
        <v>44869</v>
      </c>
      <c r="AD44" s="585"/>
      <c r="AE44" s="576" t="s">
        <v>29</v>
      </c>
      <c r="AF44" s="78"/>
      <c r="AG44" s="78"/>
      <c r="AH44" s="78"/>
      <c r="AI44" s="79"/>
      <c r="AJ44" s="79"/>
      <c r="AK44" s="80"/>
      <c r="AL44" s="180"/>
      <c r="AM44" s="186"/>
    </row>
    <row r="45" spans="1:39" x14ac:dyDescent="0.25">
      <c r="A45" s="82"/>
      <c r="B45" s="879"/>
      <c r="C45" s="83" t="s">
        <v>30</v>
      </c>
      <c r="D45" s="84">
        <v>1000</v>
      </c>
      <c r="E45" s="78">
        <v>0</v>
      </c>
      <c r="F45" s="78">
        <v>2000</v>
      </c>
      <c r="G45" s="79" t="s">
        <v>38</v>
      </c>
      <c r="H45" s="79">
        <v>1125</v>
      </c>
      <c r="I45" s="80">
        <v>44167</v>
      </c>
      <c r="J45" s="85"/>
      <c r="K45" s="603"/>
      <c r="L45" s="600"/>
      <c r="M45" s="577" t="s">
        <v>30</v>
      </c>
      <c r="N45" s="84">
        <v>1000</v>
      </c>
      <c r="O45" s="78">
        <v>10</v>
      </c>
      <c r="P45" s="78">
        <v>0</v>
      </c>
      <c r="Q45" s="79" t="s">
        <v>38</v>
      </c>
      <c r="R45" s="79" t="s">
        <v>38</v>
      </c>
      <c r="S45" s="80" t="s">
        <v>38</v>
      </c>
      <c r="T45" s="79"/>
      <c r="U45" s="593"/>
      <c r="V45" s="600"/>
      <c r="W45" s="577" t="s">
        <v>30</v>
      </c>
      <c r="X45" s="84">
        <v>1000</v>
      </c>
      <c r="Y45" s="78">
        <v>0</v>
      </c>
      <c r="Z45" s="78">
        <v>1000</v>
      </c>
      <c r="AA45" s="79" t="s">
        <v>47</v>
      </c>
      <c r="AB45" s="79">
        <v>3088</v>
      </c>
      <c r="AC45" s="175">
        <v>44897</v>
      </c>
      <c r="AD45" s="586"/>
      <c r="AE45" s="577" t="s">
        <v>30</v>
      </c>
      <c r="AF45" s="84"/>
      <c r="AG45" s="78"/>
      <c r="AH45" s="78"/>
      <c r="AI45" s="79"/>
      <c r="AJ45" s="79"/>
      <c r="AK45" s="80"/>
      <c r="AL45" s="181"/>
      <c r="AM45" s="187"/>
    </row>
    <row r="46" spans="1:39" ht="21" x14ac:dyDescent="0.25">
      <c r="A46" s="88"/>
      <c r="B46" s="880"/>
      <c r="C46" s="89"/>
      <c r="D46" s="90">
        <f>SUM(D34:D45)</f>
        <v>12000</v>
      </c>
      <c r="E46" s="90">
        <f>SUM(E34:E45)</f>
        <v>380</v>
      </c>
      <c r="F46" s="90">
        <f>SUM(F34:F45)</f>
        <v>12000</v>
      </c>
      <c r="G46" s="91"/>
      <c r="H46" s="91"/>
      <c r="I46" s="92"/>
      <c r="J46" s="91"/>
      <c r="K46" s="176"/>
      <c r="L46" s="587"/>
      <c r="M46" s="564"/>
      <c r="N46" s="90">
        <f>SUM(N33:N45)</f>
        <v>24000</v>
      </c>
      <c r="O46" s="90">
        <f>SUM(O33:O45)</f>
        <v>420</v>
      </c>
      <c r="P46" s="90">
        <f>SUM(P33:P45)</f>
        <v>23000</v>
      </c>
      <c r="Q46" s="91"/>
      <c r="R46" s="91"/>
      <c r="S46" s="91"/>
      <c r="T46" s="91"/>
      <c r="U46" s="176"/>
      <c r="V46" s="587"/>
      <c r="W46" s="564"/>
      <c r="X46" s="90">
        <f>SUM(X33:X45)</f>
        <v>36000</v>
      </c>
      <c r="Y46" s="90">
        <f>SUM(Y33:Y45)</f>
        <v>420</v>
      </c>
      <c r="Z46" s="90">
        <f>SUM(Z33:Z45)</f>
        <v>36000</v>
      </c>
      <c r="AA46" s="91"/>
      <c r="AB46" s="91"/>
      <c r="AC46" s="176"/>
      <c r="AD46" s="587"/>
      <c r="AE46" s="564"/>
      <c r="AF46" s="90">
        <f>SUM(AF33:AF45)</f>
        <v>44000</v>
      </c>
      <c r="AG46" s="90">
        <f>SUM(AG33:AG45)</f>
        <v>420</v>
      </c>
      <c r="AH46" s="90">
        <f>SUM(AH33:AH45)</f>
        <v>44000</v>
      </c>
      <c r="AI46" s="91"/>
      <c r="AJ46" s="91"/>
      <c r="AK46" s="91"/>
      <c r="AL46" s="90"/>
      <c r="AM46" s="93"/>
    </row>
    <row r="47" spans="1:39" x14ac:dyDescent="0.25">
      <c r="A47" s="337"/>
      <c r="B47" s="330"/>
      <c r="C47" s="344"/>
      <c r="D47" s="345"/>
      <c r="E47" s="345"/>
      <c r="F47" s="345"/>
      <c r="G47" s="346"/>
      <c r="H47" s="346"/>
      <c r="I47" s="347"/>
      <c r="J47" s="346"/>
      <c r="K47" s="346"/>
      <c r="L47" s="588"/>
      <c r="M47" s="346"/>
      <c r="N47" s="345"/>
      <c r="O47" s="345"/>
      <c r="P47" s="345"/>
      <c r="Q47" s="346"/>
      <c r="R47" s="346"/>
      <c r="S47" s="346"/>
      <c r="T47" s="346"/>
      <c r="U47" s="346"/>
      <c r="V47" s="588"/>
      <c r="W47" s="346"/>
      <c r="X47" s="345"/>
      <c r="Y47" s="345"/>
      <c r="Z47" s="345"/>
      <c r="AA47" s="346"/>
      <c r="AB47" s="346"/>
      <c r="AC47" s="346"/>
      <c r="AD47" s="588"/>
      <c r="AE47" s="346"/>
      <c r="AF47" s="345"/>
      <c r="AG47" s="345"/>
      <c r="AH47" s="345"/>
      <c r="AI47" s="346"/>
      <c r="AJ47" s="346"/>
      <c r="AK47" s="346"/>
      <c r="AL47" s="778"/>
      <c r="AM47" s="348"/>
    </row>
    <row r="48" spans="1:39" ht="21" x14ac:dyDescent="0.25">
      <c r="A48" s="337"/>
      <c r="B48" s="331"/>
      <c r="C48" s="350"/>
      <c r="D48" s="351"/>
      <c r="E48" s="352"/>
      <c r="F48" s="353"/>
      <c r="G48" s="352"/>
      <c r="H48" s="353"/>
      <c r="I48" s="353"/>
      <c r="J48" s="353"/>
      <c r="K48" s="354"/>
      <c r="L48" s="598"/>
      <c r="M48" s="355" t="s">
        <v>42</v>
      </c>
      <c r="N48" s="356">
        <f>D61</f>
        <v>12000</v>
      </c>
      <c r="O48" s="356">
        <f>E61</f>
        <v>1740</v>
      </c>
      <c r="P48" s="356">
        <f>F61</f>
        <v>0</v>
      </c>
      <c r="Q48" s="352"/>
      <c r="R48" s="353"/>
      <c r="S48" s="353"/>
      <c r="T48" s="353"/>
      <c r="U48" s="354"/>
      <c r="V48" s="598"/>
      <c r="W48" s="355" t="s">
        <v>42</v>
      </c>
      <c r="X48" s="356">
        <f>N61</f>
        <v>24000</v>
      </c>
      <c r="Y48" s="356">
        <f>O61</f>
        <v>2100</v>
      </c>
      <c r="Z48" s="356">
        <f>P61</f>
        <v>26100</v>
      </c>
      <c r="AA48" s="352"/>
      <c r="AB48" s="353"/>
      <c r="AC48" s="353"/>
      <c r="AD48" s="584"/>
      <c r="AE48" s="355" t="s">
        <v>42</v>
      </c>
      <c r="AF48" s="356">
        <f>X61</f>
        <v>35500</v>
      </c>
      <c r="AG48" s="356">
        <f>Y61</f>
        <v>2100</v>
      </c>
      <c r="AH48" s="356">
        <f>Z61</f>
        <v>37600</v>
      </c>
      <c r="AI48" s="352"/>
      <c r="AJ48" s="353"/>
      <c r="AK48" s="353"/>
      <c r="AL48" s="776" t="s">
        <v>221</v>
      </c>
      <c r="AM48" s="183" t="s">
        <v>36</v>
      </c>
    </row>
    <row r="49" spans="1:39" x14ac:dyDescent="0.25">
      <c r="A49" s="368" t="s">
        <v>192</v>
      </c>
      <c r="B49" s="332">
        <v>132</v>
      </c>
      <c r="C49" s="357" t="s">
        <v>19</v>
      </c>
      <c r="D49" s="124">
        <v>1000</v>
      </c>
      <c r="E49" s="124">
        <f t="shared" ref="E49:E58" si="2">E50+10</f>
        <v>200</v>
      </c>
      <c r="F49" s="124">
        <v>0</v>
      </c>
      <c r="G49" s="125" t="s">
        <v>38</v>
      </c>
      <c r="H49" s="125" t="s">
        <v>38</v>
      </c>
      <c r="I49" s="129" t="s">
        <v>38</v>
      </c>
      <c r="J49" s="125"/>
      <c r="K49" s="595"/>
      <c r="L49" s="599"/>
      <c r="M49" s="579" t="s">
        <v>19</v>
      </c>
      <c r="N49" s="124">
        <v>1000</v>
      </c>
      <c r="O49" s="124">
        <f t="shared" ref="O49:O55" si="3">O50+10</f>
        <v>80</v>
      </c>
      <c r="P49" s="124">
        <v>0</v>
      </c>
      <c r="Q49" s="125" t="s">
        <v>38</v>
      </c>
      <c r="R49" s="125" t="s">
        <v>38</v>
      </c>
      <c r="S49" s="129" t="s">
        <v>38</v>
      </c>
      <c r="T49" s="125"/>
      <c r="U49" s="595"/>
      <c r="V49" s="599"/>
      <c r="W49" s="579" t="s">
        <v>19</v>
      </c>
      <c r="X49" s="124">
        <v>1000</v>
      </c>
      <c r="Y49" s="124">
        <v>0</v>
      </c>
      <c r="Z49" s="124">
        <v>11500</v>
      </c>
      <c r="AA49" s="125" t="s">
        <v>73</v>
      </c>
      <c r="AB49" s="125">
        <v>2021</v>
      </c>
      <c r="AC49" s="568">
        <v>44592</v>
      </c>
      <c r="AD49" s="585"/>
      <c r="AE49" s="579" t="s">
        <v>19</v>
      </c>
      <c r="AF49" s="124">
        <v>1000</v>
      </c>
      <c r="AG49" s="124"/>
      <c r="AH49" s="124">
        <v>3000</v>
      </c>
      <c r="AI49" s="125" t="s">
        <v>244</v>
      </c>
      <c r="AJ49" s="125">
        <v>3893</v>
      </c>
      <c r="AK49" s="129">
        <v>44956</v>
      </c>
      <c r="AL49" s="341">
        <f>AF61+AG61-AH61</f>
        <v>-3000</v>
      </c>
      <c r="AM49" s="415" t="s">
        <v>969</v>
      </c>
    </row>
    <row r="50" spans="1:39" ht="21" customHeight="1" x14ac:dyDescent="0.25">
      <c r="A50" s="369"/>
      <c r="B50" s="877" t="s">
        <v>203</v>
      </c>
      <c r="C50" s="357" t="s">
        <v>20</v>
      </c>
      <c r="D50" s="124">
        <v>1000</v>
      </c>
      <c r="E50" s="124">
        <f t="shared" si="2"/>
        <v>190</v>
      </c>
      <c r="F50" s="124">
        <v>0</v>
      </c>
      <c r="G50" s="125" t="s">
        <v>38</v>
      </c>
      <c r="H50" s="125" t="s">
        <v>38</v>
      </c>
      <c r="I50" s="129" t="s">
        <v>38</v>
      </c>
      <c r="J50" s="125"/>
      <c r="K50" s="595"/>
      <c r="L50" s="599"/>
      <c r="M50" s="579" t="s">
        <v>20</v>
      </c>
      <c r="N50" s="124">
        <v>1000</v>
      </c>
      <c r="O50" s="124">
        <f t="shared" si="3"/>
        <v>70</v>
      </c>
      <c r="P50" s="124">
        <v>0</v>
      </c>
      <c r="Q50" s="125" t="s">
        <v>38</v>
      </c>
      <c r="R50" s="125" t="s">
        <v>38</v>
      </c>
      <c r="S50" s="129" t="s">
        <v>38</v>
      </c>
      <c r="T50" s="125"/>
      <c r="U50" s="595"/>
      <c r="V50" s="599"/>
      <c r="W50" s="579" t="s">
        <v>20</v>
      </c>
      <c r="X50" s="124">
        <v>1000</v>
      </c>
      <c r="Y50" s="124">
        <v>0</v>
      </c>
      <c r="Z50" s="124">
        <v>0</v>
      </c>
      <c r="AA50" s="125" t="s">
        <v>38</v>
      </c>
      <c r="AB50" s="125" t="s">
        <v>38</v>
      </c>
      <c r="AC50" s="568" t="s">
        <v>38</v>
      </c>
      <c r="AD50" s="585"/>
      <c r="AE50" s="579" t="s">
        <v>20</v>
      </c>
      <c r="AF50" s="124">
        <v>1000</v>
      </c>
      <c r="AG50" s="124"/>
      <c r="AH50" s="124"/>
      <c r="AI50" s="125"/>
      <c r="AJ50" s="125"/>
      <c r="AK50" s="129"/>
      <c r="AL50" s="336"/>
      <c r="AM50" s="416"/>
    </row>
    <row r="51" spans="1:39" x14ac:dyDescent="0.25">
      <c r="A51" s="369"/>
      <c r="B51" s="877"/>
      <c r="C51" s="357" t="s">
        <v>21</v>
      </c>
      <c r="D51" s="124">
        <v>1000</v>
      </c>
      <c r="E51" s="124">
        <f t="shared" si="2"/>
        <v>180</v>
      </c>
      <c r="F51" s="124">
        <v>0</v>
      </c>
      <c r="G51" s="125" t="s">
        <v>38</v>
      </c>
      <c r="H51" s="125" t="s">
        <v>38</v>
      </c>
      <c r="I51" s="129" t="s">
        <v>38</v>
      </c>
      <c r="J51" s="125"/>
      <c r="K51" s="595"/>
      <c r="L51" s="599"/>
      <c r="M51" s="579" t="s">
        <v>21</v>
      </c>
      <c r="N51" s="124">
        <v>1000</v>
      </c>
      <c r="O51" s="124">
        <f t="shared" si="3"/>
        <v>60</v>
      </c>
      <c r="P51" s="124">
        <v>0</v>
      </c>
      <c r="Q51" s="125" t="s">
        <v>38</v>
      </c>
      <c r="R51" s="125" t="s">
        <v>38</v>
      </c>
      <c r="S51" s="129" t="s">
        <v>38</v>
      </c>
      <c r="T51" s="125"/>
      <c r="U51" s="595"/>
      <c r="V51" s="599"/>
      <c r="W51" s="579" t="s">
        <v>21</v>
      </c>
      <c r="X51" s="124">
        <v>1000</v>
      </c>
      <c r="Y51" s="124">
        <v>0</v>
      </c>
      <c r="Z51" s="124">
        <v>0</v>
      </c>
      <c r="AA51" s="125" t="s">
        <v>38</v>
      </c>
      <c r="AB51" s="125" t="s">
        <v>38</v>
      </c>
      <c r="AC51" s="568" t="s">
        <v>38</v>
      </c>
      <c r="AD51" s="585"/>
      <c r="AE51" s="579" t="s">
        <v>21</v>
      </c>
      <c r="AF51" s="124">
        <v>1000</v>
      </c>
      <c r="AG51" s="124"/>
      <c r="AH51" s="124"/>
      <c r="AI51" s="125"/>
      <c r="AJ51" s="125"/>
      <c r="AK51" s="129"/>
      <c r="AL51" s="336"/>
      <c r="AM51" s="416"/>
    </row>
    <row r="52" spans="1:39" x14ac:dyDescent="0.25">
      <c r="A52" s="369"/>
      <c r="B52" s="877"/>
      <c r="C52" s="357" t="s">
        <v>22</v>
      </c>
      <c r="D52" s="124">
        <v>1000</v>
      </c>
      <c r="E52" s="124">
        <f t="shared" si="2"/>
        <v>170</v>
      </c>
      <c r="F52" s="124">
        <v>0</v>
      </c>
      <c r="G52" s="125" t="s">
        <v>38</v>
      </c>
      <c r="H52" s="125" t="s">
        <v>38</v>
      </c>
      <c r="I52" s="129" t="s">
        <v>38</v>
      </c>
      <c r="J52" s="125"/>
      <c r="K52" s="595"/>
      <c r="L52" s="599"/>
      <c r="M52" s="579" t="s">
        <v>22</v>
      </c>
      <c r="N52" s="124">
        <v>1000</v>
      </c>
      <c r="O52" s="124">
        <f t="shared" si="3"/>
        <v>50</v>
      </c>
      <c r="P52" s="124">
        <v>0</v>
      </c>
      <c r="Q52" s="125" t="s">
        <v>38</v>
      </c>
      <c r="R52" s="125" t="s">
        <v>38</v>
      </c>
      <c r="S52" s="129" t="s">
        <v>38</v>
      </c>
      <c r="T52" s="125"/>
      <c r="U52" s="595"/>
      <c r="V52" s="599"/>
      <c r="W52" s="579" t="s">
        <v>22</v>
      </c>
      <c r="X52" s="124">
        <v>1000</v>
      </c>
      <c r="Y52" s="124">
        <v>0</v>
      </c>
      <c r="Z52" s="124">
        <v>0</v>
      </c>
      <c r="AA52" s="125" t="s">
        <v>38</v>
      </c>
      <c r="AB52" s="125" t="s">
        <v>38</v>
      </c>
      <c r="AC52" s="568" t="s">
        <v>38</v>
      </c>
      <c r="AD52" s="585"/>
      <c r="AE52" s="579" t="s">
        <v>22</v>
      </c>
      <c r="AF52" s="124">
        <v>1000</v>
      </c>
      <c r="AG52" s="124"/>
      <c r="AH52" s="124">
        <v>12000</v>
      </c>
      <c r="AI52" s="125" t="s">
        <v>244</v>
      </c>
      <c r="AJ52" s="125">
        <v>3714</v>
      </c>
      <c r="AK52" s="129">
        <v>45046</v>
      </c>
      <c r="AL52" s="336"/>
      <c r="AM52" s="416"/>
    </row>
    <row r="53" spans="1:39" x14ac:dyDescent="0.25">
      <c r="A53" s="369"/>
      <c r="B53" s="877"/>
      <c r="C53" s="357" t="s">
        <v>23</v>
      </c>
      <c r="D53" s="124">
        <v>1000</v>
      </c>
      <c r="E53" s="124">
        <f t="shared" si="2"/>
        <v>160</v>
      </c>
      <c r="F53" s="124">
        <v>0</v>
      </c>
      <c r="G53" s="125" t="s">
        <v>38</v>
      </c>
      <c r="H53" s="125" t="s">
        <v>38</v>
      </c>
      <c r="I53" s="129" t="s">
        <v>38</v>
      </c>
      <c r="J53" s="125"/>
      <c r="K53" s="595"/>
      <c r="L53" s="599"/>
      <c r="M53" s="579" t="s">
        <v>23</v>
      </c>
      <c r="N53" s="124">
        <v>1000</v>
      </c>
      <c r="O53" s="124">
        <f t="shared" si="3"/>
        <v>40</v>
      </c>
      <c r="P53" s="124">
        <v>0</v>
      </c>
      <c r="Q53" s="125" t="s">
        <v>38</v>
      </c>
      <c r="R53" s="125" t="s">
        <v>38</v>
      </c>
      <c r="S53" s="129" t="s">
        <v>38</v>
      </c>
      <c r="T53" s="125"/>
      <c r="U53" s="595"/>
      <c r="V53" s="599"/>
      <c r="W53" s="579" t="s">
        <v>23</v>
      </c>
      <c r="X53" s="124">
        <v>1000</v>
      </c>
      <c r="Y53" s="124">
        <v>0</v>
      </c>
      <c r="Z53" s="124">
        <v>0</v>
      </c>
      <c r="AA53" s="125" t="s">
        <v>38</v>
      </c>
      <c r="AB53" s="125" t="s">
        <v>38</v>
      </c>
      <c r="AC53" s="568" t="s">
        <v>38</v>
      </c>
      <c r="AD53" s="585"/>
      <c r="AE53" s="579" t="s">
        <v>23</v>
      </c>
      <c r="AF53" s="124">
        <v>1000</v>
      </c>
      <c r="AG53" s="124"/>
      <c r="AH53" s="124"/>
      <c r="AI53" s="125"/>
      <c r="AJ53" s="125"/>
      <c r="AK53" s="129"/>
      <c r="AL53" s="336"/>
      <c r="AM53" s="416"/>
    </row>
    <row r="54" spans="1:39" x14ac:dyDescent="0.25">
      <c r="A54" s="369"/>
      <c r="B54" s="877"/>
      <c r="C54" s="357" t="s">
        <v>24</v>
      </c>
      <c r="D54" s="124">
        <v>1000</v>
      </c>
      <c r="E54" s="124">
        <f t="shared" si="2"/>
        <v>150</v>
      </c>
      <c r="F54" s="124">
        <v>0</v>
      </c>
      <c r="G54" s="125" t="s">
        <v>38</v>
      </c>
      <c r="H54" s="125" t="s">
        <v>38</v>
      </c>
      <c r="I54" s="129" t="s">
        <v>38</v>
      </c>
      <c r="J54" s="125"/>
      <c r="K54" s="595"/>
      <c r="L54" s="599"/>
      <c r="M54" s="579" t="s">
        <v>24</v>
      </c>
      <c r="N54" s="124">
        <v>1000</v>
      </c>
      <c r="O54" s="124">
        <f t="shared" si="3"/>
        <v>30</v>
      </c>
      <c r="P54" s="124">
        <v>0</v>
      </c>
      <c r="Q54" s="125" t="s">
        <v>38</v>
      </c>
      <c r="R54" s="125" t="s">
        <v>38</v>
      </c>
      <c r="S54" s="129" t="s">
        <v>38</v>
      </c>
      <c r="T54" s="125"/>
      <c r="U54" s="595"/>
      <c r="V54" s="599"/>
      <c r="W54" s="579" t="s">
        <v>24</v>
      </c>
      <c r="X54" s="124">
        <v>1000</v>
      </c>
      <c r="Y54" s="124">
        <v>0</v>
      </c>
      <c r="Z54" s="124">
        <v>0</v>
      </c>
      <c r="AA54" s="125" t="s">
        <v>38</v>
      </c>
      <c r="AB54" s="125" t="s">
        <v>38</v>
      </c>
      <c r="AC54" s="568" t="s">
        <v>38</v>
      </c>
      <c r="AD54" s="585"/>
      <c r="AE54" s="579" t="s">
        <v>24</v>
      </c>
      <c r="AF54" s="124">
        <v>1000</v>
      </c>
      <c r="AG54" s="124"/>
      <c r="AH54" s="124"/>
      <c r="AI54" s="125"/>
      <c r="AJ54" s="125"/>
      <c r="AK54" s="129"/>
      <c r="AL54" s="336"/>
      <c r="AM54" s="416"/>
    </row>
    <row r="55" spans="1:39" x14ac:dyDescent="0.25">
      <c r="A55" s="369"/>
      <c r="B55" s="877"/>
      <c r="C55" s="357" t="s">
        <v>25</v>
      </c>
      <c r="D55" s="124">
        <v>1000</v>
      </c>
      <c r="E55" s="124">
        <f t="shared" si="2"/>
        <v>140</v>
      </c>
      <c r="F55" s="124">
        <v>0</v>
      </c>
      <c r="G55" s="125" t="s">
        <v>38</v>
      </c>
      <c r="H55" s="125" t="s">
        <v>38</v>
      </c>
      <c r="I55" s="129" t="s">
        <v>38</v>
      </c>
      <c r="J55" s="125"/>
      <c r="K55" s="595"/>
      <c r="L55" s="599"/>
      <c r="M55" s="579" t="s">
        <v>25</v>
      </c>
      <c r="N55" s="124">
        <v>1000</v>
      </c>
      <c r="O55" s="124">
        <f t="shared" si="3"/>
        <v>20</v>
      </c>
      <c r="P55" s="124">
        <v>0</v>
      </c>
      <c r="Q55" s="125" t="s">
        <v>38</v>
      </c>
      <c r="R55" s="125" t="s">
        <v>38</v>
      </c>
      <c r="S55" s="129" t="s">
        <v>38</v>
      </c>
      <c r="T55" s="125"/>
      <c r="U55" s="595"/>
      <c r="V55" s="599"/>
      <c r="W55" s="579" t="s">
        <v>25</v>
      </c>
      <c r="X55" s="124">
        <v>1000</v>
      </c>
      <c r="Y55" s="124">
        <v>0</v>
      </c>
      <c r="Z55" s="124">
        <v>0</v>
      </c>
      <c r="AA55" s="125" t="s">
        <v>38</v>
      </c>
      <c r="AB55" s="125" t="s">
        <v>38</v>
      </c>
      <c r="AC55" s="568" t="s">
        <v>38</v>
      </c>
      <c r="AD55" s="585"/>
      <c r="AE55" s="579" t="s">
        <v>25</v>
      </c>
      <c r="AF55" s="124">
        <v>1000</v>
      </c>
      <c r="AG55" s="124"/>
      <c r="AH55" s="124"/>
      <c r="AI55" s="125"/>
      <c r="AJ55" s="125"/>
      <c r="AK55" s="129"/>
      <c r="AL55" s="336"/>
      <c r="AM55" s="416"/>
    </row>
    <row r="56" spans="1:39" x14ac:dyDescent="0.25">
      <c r="A56" s="369"/>
      <c r="B56" s="877"/>
      <c r="C56" s="357" t="s">
        <v>26</v>
      </c>
      <c r="D56" s="124">
        <v>1000</v>
      </c>
      <c r="E56" s="124">
        <f t="shared" si="2"/>
        <v>130</v>
      </c>
      <c r="F56" s="124">
        <v>0</v>
      </c>
      <c r="G56" s="125" t="s">
        <v>38</v>
      </c>
      <c r="H56" s="125" t="s">
        <v>38</v>
      </c>
      <c r="I56" s="129" t="s">
        <v>38</v>
      </c>
      <c r="J56" s="125"/>
      <c r="K56" s="595"/>
      <c r="L56" s="599"/>
      <c r="M56" s="579" t="s">
        <v>26</v>
      </c>
      <c r="N56" s="124">
        <v>1000</v>
      </c>
      <c r="O56" s="124">
        <v>10</v>
      </c>
      <c r="P56" s="124">
        <v>0</v>
      </c>
      <c r="Q56" s="125" t="s">
        <v>38</v>
      </c>
      <c r="R56" s="125" t="s">
        <v>38</v>
      </c>
      <c r="S56" s="129" t="s">
        <v>38</v>
      </c>
      <c r="T56" s="125"/>
      <c r="U56" s="595"/>
      <c r="V56" s="599"/>
      <c r="W56" s="579" t="s">
        <v>26</v>
      </c>
      <c r="X56" s="124">
        <v>1000</v>
      </c>
      <c r="Y56" s="124">
        <v>0</v>
      </c>
      <c r="Z56" s="124">
        <v>0</v>
      </c>
      <c r="AA56" s="125" t="s">
        <v>38</v>
      </c>
      <c r="AB56" s="125" t="s">
        <v>38</v>
      </c>
      <c r="AC56" s="568" t="s">
        <v>38</v>
      </c>
      <c r="AD56" s="585"/>
      <c r="AE56" s="579" t="s">
        <v>26</v>
      </c>
      <c r="AF56" s="124">
        <v>1000</v>
      </c>
      <c r="AG56" s="124"/>
      <c r="AH56" s="124"/>
      <c r="AI56" s="125"/>
      <c r="AJ56" s="125"/>
      <c r="AK56" s="129"/>
      <c r="AL56" s="336"/>
      <c r="AM56" s="416"/>
    </row>
    <row r="57" spans="1:39" x14ac:dyDescent="0.25">
      <c r="A57" s="369"/>
      <c r="B57" s="877"/>
      <c r="C57" s="357" t="s">
        <v>27</v>
      </c>
      <c r="D57" s="124">
        <v>1000</v>
      </c>
      <c r="E57" s="124">
        <f t="shared" si="2"/>
        <v>120</v>
      </c>
      <c r="F57" s="124">
        <v>0</v>
      </c>
      <c r="G57" s="125" t="s">
        <v>38</v>
      </c>
      <c r="H57" s="125" t="s">
        <v>38</v>
      </c>
      <c r="I57" s="129" t="s">
        <v>38</v>
      </c>
      <c r="J57" s="125"/>
      <c r="K57" s="595"/>
      <c r="L57" s="599"/>
      <c r="M57" s="579" t="s">
        <v>27</v>
      </c>
      <c r="N57" s="124">
        <v>1000</v>
      </c>
      <c r="O57" s="124">
        <v>0</v>
      </c>
      <c r="P57" s="124">
        <v>23100</v>
      </c>
      <c r="Q57" s="125" t="s">
        <v>38</v>
      </c>
      <c r="R57" s="125">
        <v>1300</v>
      </c>
      <c r="S57" s="129">
        <v>44469</v>
      </c>
      <c r="T57" s="125"/>
      <c r="U57" s="595"/>
      <c r="V57" s="599"/>
      <c r="W57" s="579" t="s">
        <v>27</v>
      </c>
      <c r="X57" s="124">
        <v>1000</v>
      </c>
      <c r="Y57" s="124">
        <v>0</v>
      </c>
      <c r="Z57" s="124">
        <v>0</v>
      </c>
      <c r="AA57" s="125" t="s">
        <v>38</v>
      </c>
      <c r="AB57" s="125" t="s">
        <v>38</v>
      </c>
      <c r="AC57" s="568" t="s">
        <v>38</v>
      </c>
      <c r="AD57" s="585"/>
      <c r="AE57" s="579" t="s">
        <v>27</v>
      </c>
      <c r="AF57" s="124">
        <v>1000</v>
      </c>
      <c r="AG57" s="124"/>
      <c r="AH57" s="124"/>
      <c r="AI57" s="125"/>
      <c r="AJ57" s="125"/>
      <c r="AK57" s="129"/>
      <c r="AL57" s="336"/>
      <c r="AM57" s="416"/>
    </row>
    <row r="58" spans="1:39" x14ac:dyDescent="0.25">
      <c r="A58" s="369"/>
      <c r="B58" s="877"/>
      <c r="C58" s="357" t="s">
        <v>28</v>
      </c>
      <c r="D58" s="124">
        <v>1000</v>
      </c>
      <c r="E58" s="124">
        <f t="shared" si="2"/>
        <v>110</v>
      </c>
      <c r="F58" s="124">
        <v>0</v>
      </c>
      <c r="G58" s="125" t="s">
        <v>38</v>
      </c>
      <c r="H58" s="125" t="s">
        <v>38</v>
      </c>
      <c r="I58" s="129" t="s">
        <v>38</v>
      </c>
      <c r="J58" s="125"/>
      <c r="K58" s="595"/>
      <c r="L58" s="599"/>
      <c r="M58" s="579" t="s">
        <v>28</v>
      </c>
      <c r="N58" s="124">
        <v>1000</v>
      </c>
      <c r="O58" s="124">
        <v>0</v>
      </c>
      <c r="P58" s="124">
        <v>3000</v>
      </c>
      <c r="Q58" s="125" t="s">
        <v>38</v>
      </c>
      <c r="R58" s="125">
        <v>1899</v>
      </c>
      <c r="S58" s="129">
        <v>44492</v>
      </c>
      <c r="T58" s="125"/>
      <c r="U58" s="595"/>
      <c r="V58" s="599"/>
      <c r="W58" s="579" t="s">
        <v>28</v>
      </c>
      <c r="X58" s="124">
        <v>1000</v>
      </c>
      <c r="Y58" s="124">
        <v>0</v>
      </c>
      <c r="Z58" s="124">
        <v>0</v>
      </c>
      <c r="AA58" s="125" t="s">
        <v>38</v>
      </c>
      <c r="AB58" s="125" t="s">
        <v>38</v>
      </c>
      <c r="AC58" s="568" t="s">
        <v>38</v>
      </c>
      <c r="AD58" s="585"/>
      <c r="AE58" s="579" t="s">
        <v>28</v>
      </c>
      <c r="AF58" s="124">
        <v>1000</v>
      </c>
      <c r="AG58" s="124"/>
      <c r="AH58" s="124"/>
      <c r="AI58" s="125"/>
      <c r="AJ58" s="125"/>
      <c r="AK58" s="129"/>
      <c r="AL58" s="336"/>
      <c r="AM58" s="416"/>
    </row>
    <row r="59" spans="1:39" x14ac:dyDescent="0.25">
      <c r="A59" s="369"/>
      <c r="B59" s="877"/>
      <c r="C59" s="357" t="s">
        <v>29</v>
      </c>
      <c r="D59" s="124">
        <v>1000</v>
      </c>
      <c r="E59" s="124">
        <f>E60+10</f>
        <v>100</v>
      </c>
      <c r="F59" s="124">
        <v>0</v>
      </c>
      <c r="G59" s="125" t="s">
        <v>38</v>
      </c>
      <c r="H59" s="125" t="s">
        <v>38</v>
      </c>
      <c r="I59" s="129" t="s">
        <v>38</v>
      </c>
      <c r="J59" s="125"/>
      <c r="K59" s="595"/>
      <c r="L59" s="599"/>
      <c r="M59" s="579" t="s">
        <v>29</v>
      </c>
      <c r="N59" s="124">
        <v>1000</v>
      </c>
      <c r="O59" s="124">
        <v>0</v>
      </c>
      <c r="P59" s="124">
        <v>0</v>
      </c>
      <c r="Q59" s="125" t="s">
        <v>38</v>
      </c>
      <c r="R59" s="125" t="s">
        <v>38</v>
      </c>
      <c r="S59" s="129" t="s">
        <v>38</v>
      </c>
      <c r="T59" s="125"/>
      <c r="U59" s="595"/>
      <c r="V59" s="599"/>
      <c r="W59" s="579" t="s">
        <v>29</v>
      </c>
      <c r="X59" s="124">
        <v>1000</v>
      </c>
      <c r="Y59" s="124">
        <v>0</v>
      </c>
      <c r="Z59" s="124">
        <v>0</v>
      </c>
      <c r="AA59" s="125" t="s">
        <v>38</v>
      </c>
      <c r="AB59" s="125" t="s">
        <v>38</v>
      </c>
      <c r="AC59" s="568" t="s">
        <v>38</v>
      </c>
      <c r="AD59" s="585"/>
      <c r="AE59" s="579" t="s">
        <v>29</v>
      </c>
      <c r="AF59" s="124">
        <v>1000</v>
      </c>
      <c r="AG59" s="124"/>
      <c r="AH59" s="124"/>
      <c r="AI59" s="125"/>
      <c r="AJ59" s="125"/>
      <c r="AK59" s="129"/>
      <c r="AL59" s="336"/>
      <c r="AM59" s="416"/>
    </row>
    <row r="60" spans="1:39" x14ac:dyDescent="0.25">
      <c r="A60" s="369"/>
      <c r="B60" s="877"/>
      <c r="C60" s="360" t="s">
        <v>30</v>
      </c>
      <c r="D60" s="278">
        <v>1000</v>
      </c>
      <c r="E60" s="124">
        <f>O49+10</f>
        <v>90</v>
      </c>
      <c r="F60" s="124">
        <v>0</v>
      </c>
      <c r="G60" s="125" t="s">
        <v>38</v>
      </c>
      <c r="H60" s="125" t="s">
        <v>38</v>
      </c>
      <c r="I60" s="129" t="s">
        <v>38</v>
      </c>
      <c r="J60" s="361"/>
      <c r="K60" s="604"/>
      <c r="L60" s="600"/>
      <c r="M60" s="580" t="s">
        <v>30</v>
      </c>
      <c r="N60" s="278">
        <v>1000</v>
      </c>
      <c r="O60" s="124">
        <v>0</v>
      </c>
      <c r="P60" s="124">
        <v>0</v>
      </c>
      <c r="Q60" s="125" t="s">
        <v>38</v>
      </c>
      <c r="R60" s="125" t="s">
        <v>38</v>
      </c>
      <c r="S60" s="129" t="s">
        <v>38</v>
      </c>
      <c r="T60" s="125"/>
      <c r="U60" s="595"/>
      <c r="V60" s="600"/>
      <c r="W60" s="580" t="s">
        <v>30</v>
      </c>
      <c r="X60" s="276">
        <v>500</v>
      </c>
      <c r="Y60" s="124">
        <v>0</v>
      </c>
      <c r="Z60" s="124">
        <v>0</v>
      </c>
      <c r="AA60" s="125" t="s">
        <v>38</v>
      </c>
      <c r="AB60" s="125" t="s">
        <v>38</v>
      </c>
      <c r="AC60" s="568" t="s">
        <v>38</v>
      </c>
      <c r="AD60" s="586"/>
      <c r="AE60" s="580" t="s">
        <v>30</v>
      </c>
      <c r="AF60" s="124">
        <v>1000</v>
      </c>
      <c r="AG60" s="124"/>
      <c r="AH60" s="124"/>
      <c r="AI60" s="125"/>
      <c r="AJ60" s="125"/>
      <c r="AK60" s="129"/>
      <c r="AL60" s="338"/>
      <c r="AM60" s="418"/>
    </row>
    <row r="61" spans="1:39" ht="21" x14ac:dyDescent="0.25">
      <c r="A61" s="370"/>
      <c r="B61" s="878"/>
      <c r="C61" s="364"/>
      <c r="D61" s="365">
        <f>SUM(D49:D60)</f>
        <v>12000</v>
      </c>
      <c r="E61" s="365">
        <f>SUM(E49:E60)</f>
        <v>1740</v>
      </c>
      <c r="F61" s="365">
        <f>SUM(F49:F60)</f>
        <v>0</v>
      </c>
      <c r="G61" s="340"/>
      <c r="H61" s="340"/>
      <c r="I61" s="366"/>
      <c r="J61" s="340"/>
      <c r="K61" s="569"/>
      <c r="L61" s="587"/>
      <c r="M61" s="565"/>
      <c r="N61" s="365">
        <f>SUM(N48:N60)</f>
        <v>24000</v>
      </c>
      <c r="O61" s="365">
        <f>SUM(O48:O60)</f>
        <v>2100</v>
      </c>
      <c r="P61" s="365">
        <f>SUM(P48:P60)</f>
        <v>26100</v>
      </c>
      <c r="Q61" s="340"/>
      <c r="R61" s="340"/>
      <c r="S61" s="340"/>
      <c r="T61" s="340"/>
      <c r="U61" s="569"/>
      <c r="V61" s="587"/>
      <c r="W61" s="565"/>
      <c r="X61" s="365">
        <f>SUM(X48:X60)</f>
        <v>35500</v>
      </c>
      <c r="Y61" s="365">
        <f>SUM(Y48:Y60)</f>
        <v>2100</v>
      </c>
      <c r="Z61" s="365">
        <f>SUM(Z48:Z60)</f>
        <v>37600</v>
      </c>
      <c r="AA61" s="340"/>
      <c r="AB61" s="340"/>
      <c r="AC61" s="569"/>
      <c r="AD61" s="587"/>
      <c r="AE61" s="565"/>
      <c r="AF61" s="365">
        <f>SUM(AF48:AF60)</f>
        <v>47500</v>
      </c>
      <c r="AG61" s="365">
        <f>SUM(AG48:AG60)</f>
        <v>2100</v>
      </c>
      <c r="AH61" s="365">
        <f>SUM(AH48:AH60)</f>
        <v>52600</v>
      </c>
      <c r="AI61" s="340"/>
      <c r="AJ61" s="340"/>
      <c r="AK61" s="340"/>
      <c r="AL61" s="365"/>
      <c r="AM61" s="367"/>
    </row>
    <row r="62" spans="1:39" x14ac:dyDescent="0.25">
      <c r="B62" s="106"/>
      <c r="C62" s="65"/>
      <c r="D62" s="66"/>
      <c r="E62" s="66"/>
      <c r="F62" s="66"/>
      <c r="G62" s="67"/>
      <c r="H62" s="67"/>
      <c r="I62" s="68"/>
      <c r="J62" s="67"/>
      <c r="K62" s="67"/>
      <c r="L62" s="588"/>
      <c r="M62" s="67"/>
      <c r="N62" s="66"/>
      <c r="O62" s="66"/>
      <c r="P62" s="66"/>
      <c r="Q62" s="67"/>
      <c r="R62" s="67"/>
      <c r="S62" s="67"/>
      <c r="T62" s="67"/>
      <c r="U62" s="67"/>
      <c r="V62" s="588"/>
      <c r="W62" s="67"/>
      <c r="X62" s="66"/>
      <c r="Y62" s="66"/>
      <c r="Z62" s="66"/>
      <c r="AA62" s="67"/>
      <c r="AB62" s="67"/>
      <c r="AC62" s="67"/>
      <c r="AD62" s="588"/>
      <c r="AE62" s="67"/>
      <c r="AF62" s="66"/>
      <c r="AG62" s="66"/>
      <c r="AH62" s="66"/>
      <c r="AI62" s="67"/>
      <c r="AJ62" s="67"/>
      <c r="AK62" s="67"/>
      <c r="AL62" s="777"/>
      <c r="AM62" s="123"/>
    </row>
    <row r="63" spans="1:39" ht="21" x14ac:dyDescent="0.25">
      <c r="B63" s="107"/>
      <c r="C63" s="70"/>
      <c r="D63" s="71"/>
      <c r="E63" s="72"/>
      <c r="F63" s="73"/>
      <c r="G63" s="72"/>
      <c r="H63" s="73"/>
      <c r="I63" s="73"/>
      <c r="J63" s="73"/>
      <c r="K63" s="74"/>
      <c r="L63" s="598"/>
      <c r="M63" s="75" t="s">
        <v>42</v>
      </c>
      <c r="N63" s="76">
        <f>D76</f>
        <v>12000</v>
      </c>
      <c r="O63" s="76">
        <f>E76</f>
        <v>680</v>
      </c>
      <c r="P63" s="76">
        <f>F76</f>
        <v>10000</v>
      </c>
      <c r="Q63" s="72"/>
      <c r="R63" s="73"/>
      <c r="S63" s="73"/>
      <c r="T63" s="73"/>
      <c r="U63" s="74"/>
      <c r="V63" s="598"/>
      <c r="W63" s="75" t="s">
        <v>42</v>
      </c>
      <c r="X63" s="76">
        <f>N76</f>
        <v>24000</v>
      </c>
      <c r="Y63" s="76">
        <f>O76</f>
        <v>1640</v>
      </c>
      <c r="Z63" s="76">
        <f>P76</f>
        <v>22600</v>
      </c>
      <c r="AA63" s="72"/>
      <c r="AB63" s="73"/>
      <c r="AC63" s="73"/>
      <c r="AD63" s="584"/>
      <c r="AE63" s="75" t="s">
        <v>42</v>
      </c>
      <c r="AF63" s="76">
        <f>X76</f>
        <v>36000</v>
      </c>
      <c r="AG63" s="76">
        <f>Y76</f>
        <v>3260</v>
      </c>
      <c r="AH63" s="76">
        <f>Z76</f>
        <v>22600</v>
      </c>
      <c r="AI63" s="72"/>
      <c r="AJ63" s="73"/>
      <c r="AK63" s="73"/>
      <c r="AL63" s="776" t="s">
        <v>221</v>
      </c>
      <c r="AM63" s="183" t="s">
        <v>36</v>
      </c>
    </row>
    <row r="64" spans="1:39" x14ac:dyDescent="0.25">
      <c r="A64" s="97" t="s">
        <v>192</v>
      </c>
      <c r="B64" s="108">
        <v>133</v>
      </c>
      <c r="C64" s="77" t="s">
        <v>19</v>
      </c>
      <c r="D64" s="78">
        <v>1000</v>
      </c>
      <c r="E64" s="78">
        <f t="shared" ref="E64:E71" si="4">E65+10</f>
        <v>90</v>
      </c>
      <c r="F64" s="78">
        <v>0</v>
      </c>
      <c r="G64" s="79" t="s">
        <v>38</v>
      </c>
      <c r="H64" s="79" t="s">
        <v>38</v>
      </c>
      <c r="I64" s="80" t="s">
        <v>38</v>
      </c>
      <c r="J64" s="79"/>
      <c r="K64" s="593"/>
      <c r="L64" s="599"/>
      <c r="M64" s="576" t="s">
        <v>19</v>
      </c>
      <c r="N64" s="78">
        <v>1000</v>
      </c>
      <c r="O64" s="78">
        <f t="shared" ref="O64:O71" si="5">O65+10</f>
        <v>100</v>
      </c>
      <c r="P64" s="78">
        <v>0</v>
      </c>
      <c r="Q64" s="79" t="s">
        <v>38</v>
      </c>
      <c r="R64" s="79" t="s">
        <v>38</v>
      </c>
      <c r="S64" s="80" t="s">
        <v>38</v>
      </c>
      <c r="T64" s="79"/>
      <c r="U64" s="593"/>
      <c r="V64" s="599"/>
      <c r="W64" s="576" t="s">
        <v>19</v>
      </c>
      <c r="X64" s="78">
        <v>1000</v>
      </c>
      <c r="Y64" s="78">
        <f>Y65+10</f>
        <v>190</v>
      </c>
      <c r="Z64" s="78">
        <v>0</v>
      </c>
      <c r="AA64" s="79" t="s">
        <v>38</v>
      </c>
      <c r="AB64" s="79" t="s">
        <v>38</v>
      </c>
      <c r="AC64" s="175" t="s">
        <v>38</v>
      </c>
      <c r="AD64" s="585"/>
      <c r="AE64" s="576" t="s">
        <v>19</v>
      </c>
      <c r="AF64" s="78">
        <v>1000</v>
      </c>
      <c r="AG64" s="78">
        <v>70</v>
      </c>
      <c r="AH64" s="78"/>
      <c r="AI64" s="79"/>
      <c r="AJ64" s="79"/>
      <c r="AK64" s="80"/>
      <c r="AL64" s="177">
        <f>AF76+AG76-AH76</f>
        <v>23940</v>
      </c>
      <c r="AM64" s="185" t="s">
        <v>973</v>
      </c>
    </row>
    <row r="65" spans="1:39" ht="21" customHeight="1" x14ac:dyDescent="0.25">
      <c r="A65" s="82"/>
      <c r="B65" s="879" t="s">
        <v>206</v>
      </c>
      <c r="C65" s="77" t="s">
        <v>20</v>
      </c>
      <c r="D65" s="78">
        <v>1000</v>
      </c>
      <c r="E65" s="78">
        <f t="shared" si="4"/>
        <v>80</v>
      </c>
      <c r="F65" s="78">
        <v>0</v>
      </c>
      <c r="G65" s="79" t="s">
        <v>38</v>
      </c>
      <c r="H65" s="79" t="s">
        <v>38</v>
      </c>
      <c r="I65" s="80" t="s">
        <v>38</v>
      </c>
      <c r="J65" s="79"/>
      <c r="K65" s="593"/>
      <c r="L65" s="599"/>
      <c r="M65" s="576" t="s">
        <v>20</v>
      </c>
      <c r="N65" s="78">
        <v>1000</v>
      </c>
      <c r="O65" s="78">
        <f t="shared" si="5"/>
        <v>90</v>
      </c>
      <c r="P65" s="78">
        <v>0</v>
      </c>
      <c r="Q65" s="79" t="s">
        <v>38</v>
      </c>
      <c r="R65" s="79" t="s">
        <v>38</v>
      </c>
      <c r="S65" s="80" t="s">
        <v>38</v>
      </c>
      <c r="T65" s="79"/>
      <c r="U65" s="593"/>
      <c r="V65" s="599"/>
      <c r="W65" s="576" t="s">
        <v>20</v>
      </c>
      <c r="X65" s="78">
        <v>1000</v>
      </c>
      <c r="Y65" s="78">
        <f>Y66+10</f>
        <v>180</v>
      </c>
      <c r="Z65" s="78">
        <v>0</v>
      </c>
      <c r="AA65" s="79" t="s">
        <v>38</v>
      </c>
      <c r="AB65" s="79" t="s">
        <v>38</v>
      </c>
      <c r="AC65" s="175" t="s">
        <v>38</v>
      </c>
      <c r="AD65" s="585"/>
      <c r="AE65" s="576" t="s">
        <v>20</v>
      </c>
      <c r="AF65" s="78">
        <v>1000</v>
      </c>
      <c r="AG65" s="78">
        <v>60</v>
      </c>
      <c r="AH65" s="78"/>
      <c r="AI65" s="79"/>
      <c r="AJ65" s="79"/>
      <c r="AK65" s="80"/>
      <c r="AL65" s="180"/>
      <c r="AM65" s="186"/>
    </row>
    <row r="66" spans="1:39" x14ac:dyDescent="0.25">
      <c r="A66" s="82"/>
      <c r="B66" s="879"/>
      <c r="C66" s="77" t="s">
        <v>21</v>
      </c>
      <c r="D66" s="78">
        <v>1000</v>
      </c>
      <c r="E66" s="78">
        <f t="shared" si="4"/>
        <v>70</v>
      </c>
      <c r="F66" s="78">
        <v>0</v>
      </c>
      <c r="G66" s="79" t="s">
        <v>38</v>
      </c>
      <c r="H66" s="79" t="s">
        <v>38</v>
      </c>
      <c r="I66" s="80" t="s">
        <v>38</v>
      </c>
      <c r="J66" s="79"/>
      <c r="K66" s="593"/>
      <c r="L66" s="599"/>
      <c r="M66" s="576" t="s">
        <v>21</v>
      </c>
      <c r="N66" s="78">
        <v>1000</v>
      </c>
      <c r="O66" s="78">
        <f t="shared" si="5"/>
        <v>80</v>
      </c>
      <c r="P66" s="78">
        <v>0</v>
      </c>
      <c r="Q66" s="79" t="s">
        <v>38</v>
      </c>
      <c r="R66" s="79" t="s">
        <v>38</v>
      </c>
      <c r="S66" s="80" t="s">
        <v>38</v>
      </c>
      <c r="T66" s="79"/>
      <c r="U66" s="593"/>
      <c r="V66" s="599"/>
      <c r="W66" s="576" t="s">
        <v>21</v>
      </c>
      <c r="X66" s="78">
        <v>1000</v>
      </c>
      <c r="Y66" s="78">
        <f>Y67+10</f>
        <v>170</v>
      </c>
      <c r="Z66" s="78">
        <v>0</v>
      </c>
      <c r="AA66" s="79" t="s">
        <v>38</v>
      </c>
      <c r="AB66" s="79" t="s">
        <v>38</v>
      </c>
      <c r="AC66" s="175" t="s">
        <v>38</v>
      </c>
      <c r="AD66" s="585"/>
      <c r="AE66" s="576" t="s">
        <v>21</v>
      </c>
      <c r="AF66" s="78">
        <v>1000</v>
      </c>
      <c r="AG66" s="78">
        <v>50</v>
      </c>
      <c r="AH66" s="78"/>
      <c r="AI66" s="79"/>
      <c r="AJ66" s="79"/>
      <c r="AK66" s="80"/>
      <c r="AL66" s="180"/>
      <c r="AM66" s="186"/>
    </row>
    <row r="67" spans="1:39" x14ac:dyDescent="0.25">
      <c r="A67" s="82"/>
      <c r="B67" s="879"/>
      <c r="C67" s="77" t="s">
        <v>22</v>
      </c>
      <c r="D67" s="78">
        <v>1000</v>
      </c>
      <c r="E67" s="78">
        <f t="shared" si="4"/>
        <v>60</v>
      </c>
      <c r="F67" s="78">
        <v>0</v>
      </c>
      <c r="G67" s="79" t="s">
        <v>38</v>
      </c>
      <c r="H67" s="79" t="s">
        <v>38</v>
      </c>
      <c r="I67" s="80" t="s">
        <v>38</v>
      </c>
      <c r="J67" s="79"/>
      <c r="K67" s="593"/>
      <c r="L67" s="599"/>
      <c r="M67" s="576" t="s">
        <v>22</v>
      </c>
      <c r="N67" s="78">
        <v>1000</v>
      </c>
      <c r="O67" s="78">
        <f t="shared" si="5"/>
        <v>70</v>
      </c>
      <c r="P67" s="78">
        <v>0</v>
      </c>
      <c r="Q67" s="79" t="s">
        <v>38</v>
      </c>
      <c r="R67" s="79" t="s">
        <v>38</v>
      </c>
      <c r="S67" s="80" t="s">
        <v>38</v>
      </c>
      <c r="T67" s="79"/>
      <c r="U67" s="593"/>
      <c r="V67" s="599"/>
      <c r="W67" s="576" t="s">
        <v>22</v>
      </c>
      <c r="X67" s="78">
        <v>1000</v>
      </c>
      <c r="Y67" s="78">
        <f>Y68+10</f>
        <v>160</v>
      </c>
      <c r="Z67" s="78">
        <v>0</v>
      </c>
      <c r="AA67" s="79" t="s">
        <v>38</v>
      </c>
      <c r="AB67" s="79" t="s">
        <v>38</v>
      </c>
      <c r="AC67" s="175" t="s">
        <v>38</v>
      </c>
      <c r="AD67" s="585"/>
      <c r="AE67" s="576" t="s">
        <v>22</v>
      </c>
      <c r="AF67" s="78">
        <v>1000</v>
      </c>
      <c r="AG67" s="78">
        <v>40</v>
      </c>
      <c r="AH67" s="78"/>
      <c r="AI67" s="79"/>
      <c r="AJ67" s="79"/>
      <c r="AK67" s="80"/>
      <c r="AL67" s="180">
        <v>21000</v>
      </c>
      <c r="AM67" s="186" t="s">
        <v>934</v>
      </c>
    </row>
    <row r="68" spans="1:39" x14ac:dyDescent="0.25">
      <c r="A68" s="82"/>
      <c r="B68" s="879"/>
      <c r="C68" s="77" t="s">
        <v>23</v>
      </c>
      <c r="D68" s="78">
        <v>1000</v>
      </c>
      <c r="E68" s="78">
        <f t="shared" si="4"/>
        <v>50</v>
      </c>
      <c r="F68" s="78">
        <v>0</v>
      </c>
      <c r="G68" s="79" t="s">
        <v>38</v>
      </c>
      <c r="H68" s="79" t="s">
        <v>38</v>
      </c>
      <c r="I68" s="80" t="s">
        <v>38</v>
      </c>
      <c r="J68" s="79"/>
      <c r="K68" s="593"/>
      <c r="L68" s="599"/>
      <c r="M68" s="576" t="s">
        <v>23</v>
      </c>
      <c r="N68" s="78">
        <v>1000</v>
      </c>
      <c r="O68" s="78">
        <f t="shared" si="5"/>
        <v>60</v>
      </c>
      <c r="P68" s="78">
        <v>0</v>
      </c>
      <c r="Q68" s="79" t="s">
        <v>38</v>
      </c>
      <c r="R68" s="79" t="s">
        <v>38</v>
      </c>
      <c r="S68" s="80" t="s">
        <v>38</v>
      </c>
      <c r="T68" s="79"/>
      <c r="U68" s="593"/>
      <c r="V68" s="599"/>
      <c r="W68" s="576" t="s">
        <v>23</v>
      </c>
      <c r="X68" s="78">
        <v>1000</v>
      </c>
      <c r="Y68" s="78">
        <f>Y69+10</f>
        <v>150</v>
      </c>
      <c r="Z68" s="78">
        <v>0</v>
      </c>
      <c r="AA68" s="79" t="s">
        <v>38</v>
      </c>
      <c r="AB68" s="79" t="s">
        <v>38</v>
      </c>
      <c r="AC68" s="175" t="s">
        <v>38</v>
      </c>
      <c r="AD68" s="585"/>
      <c r="AE68" s="576" t="s">
        <v>23</v>
      </c>
      <c r="AF68" s="78">
        <v>1000</v>
      </c>
      <c r="AG68" s="78">
        <v>30</v>
      </c>
      <c r="AH68" s="78"/>
      <c r="AI68" s="79"/>
      <c r="AJ68" s="79"/>
      <c r="AK68" s="80"/>
      <c r="AL68" s="180">
        <v>2940</v>
      </c>
      <c r="AM68" s="186" t="s">
        <v>950</v>
      </c>
    </row>
    <row r="69" spans="1:39" x14ac:dyDescent="0.25">
      <c r="A69" s="82"/>
      <c r="B69" s="879"/>
      <c r="C69" s="77" t="s">
        <v>24</v>
      </c>
      <c r="D69" s="78">
        <v>1000</v>
      </c>
      <c r="E69" s="78">
        <f t="shared" si="4"/>
        <v>40</v>
      </c>
      <c r="F69" s="78">
        <v>0</v>
      </c>
      <c r="G69" s="79" t="s">
        <v>38</v>
      </c>
      <c r="H69" s="79" t="s">
        <v>38</v>
      </c>
      <c r="I69" s="80" t="s">
        <v>38</v>
      </c>
      <c r="J69" s="79"/>
      <c r="K69" s="593"/>
      <c r="L69" s="599"/>
      <c r="M69" s="576" t="s">
        <v>24</v>
      </c>
      <c r="N69" s="78">
        <v>1000</v>
      </c>
      <c r="O69" s="78">
        <f t="shared" si="5"/>
        <v>50</v>
      </c>
      <c r="P69" s="78">
        <v>0</v>
      </c>
      <c r="Q69" s="79" t="s">
        <v>38</v>
      </c>
      <c r="R69" s="79" t="s">
        <v>38</v>
      </c>
      <c r="S69" s="80" t="s">
        <v>38</v>
      </c>
      <c r="T69" s="79"/>
      <c r="U69" s="593"/>
      <c r="V69" s="599"/>
      <c r="W69" s="576" t="s">
        <v>24</v>
      </c>
      <c r="X69" s="78">
        <v>1000</v>
      </c>
      <c r="Y69" s="78">
        <v>140</v>
      </c>
      <c r="Z69" s="78">
        <v>0</v>
      </c>
      <c r="AA69" s="79" t="s">
        <v>38</v>
      </c>
      <c r="AB69" s="79" t="s">
        <v>38</v>
      </c>
      <c r="AC69" s="175" t="s">
        <v>38</v>
      </c>
      <c r="AD69" s="585"/>
      <c r="AE69" s="576" t="s">
        <v>24</v>
      </c>
      <c r="AF69" s="78">
        <v>1000</v>
      </c>
      <c r="AG69" s="78">
        <v>20</v>
      </c>
      <c r="AH69" s="78"/>
      <c r="AI69" s="79"/>
      <c r="AJ69" s="79"/>
      <c r="AK69" s="80"/>
      <c r="AL69" s="180"/>
      <c r="AM69" s="186"/>
    </row>
    <row r="70" spans="1:39" x14ac:dyDescent="0.25">
      <c r="A70" s="82"/>
      <c r="B70" s="879"/>
      <c r="C70" s="77" t="s">
        <v>25</v>
      </c>
      <c r="D70" s="78">
        <v>1000</v>
      </c>
      <c r="E70" s="78">
        <f t="shared" si="4"/>
        <v>30</v>
      </c>
      <c r="F70" s="78">
        <v>0</v>
      </c>
      <c r="G70" s="79" t="s">
        <v>38</v>
      </c>
      <c r="H70" s="79" t="s">
        <v>38</v>
      </c>
      <c r="I70" s="80" t="s">
        <v>38</v>
      </c>
      <c r="J70" s="79"/>
      <c r="K70" s="593"/>
      <c r="L70" s="599"/>
      <c r="M70" s="576" t="s">
        <v>25</v>
      </c>
      <c r="N70" s="78">
        <v>1000</v>
      </c>
      <c r="O70" s="78">
        <f t="shared" si="5"/>
        <v>40</v>
      </c>
      <c r="P70" s="78">
        <v>0</v>
      </c>
      <c r="Q70" s="79" t="s">
        <v>38</v>
      </c>
      <c r="R70" s="79" t="s">
        <v>38</v>
      </c>
      <c r="S70" s="80" t="s">
        <v>38</v>
      </c>
      <c r="T70" s="79"/>
      <c r="U70" s="593"/>
      <c r="V70" s="599"/>
      <c r="W70" s="576" t="s">
        <v>25</v>
      </c>
      <c r="X70" s="78">
        <v>1000</v>
      </c>
      <c r="Y70" s="78">
        <v>130</v>
      </c>
      <c r="Z70" s="78">
        <v>0</v>
      </c>
      <c r="AA70" s="79" t="s">
        <v>38</v>
      </c>
      <c r="AB70" s="79" t="s">
        <v>38</v>
      </c>
      <c r="AC70" s="175" t="s">
        <v>38</v>
      </c>
      <c r="AD70" s="585"/>
      <c r="AE70" s="576" t="s">
        <v>25</v>
      </c>
      <c r="AF70" s="78">
        <v>1000</v>
      </c>
      <c r="AG70" s="78">
        <v>10</v>
      </c>
      <c r="AH70" s="78"/>
      <c r="AI70" s="79"/>
      <c r="AJ70" s="79"/>
      <c r="AK70" s="80"/>
      <c r="AL70" s="180"/>
      <c r="AM70" s="186"/>
    </row>
    <row r="71" spans="1:39" x14ac:dyDescent="0.25">
      <c r="A71" s="82"/>
      <c r="B71" s="879"/>
      <c r="C71" s="77" t="s">
        <v>26</v>
      </c>
      <c r="D71" s="78">
        <v>1000</v>
      </c>
      <c r="E71" s="78">
        <f t="shared" si="4"/>
        <v>20</v>
      </c>
      <c r="F71" s="78">
        <v>0</v>
      </c>
      <c r="G71" s="79" t="s">
        <v>38</v>
      </c>
      <c r="H71" s="79" t="s">
        <v>38</v>
      </c>
      <c r="I71" s="80" t="s">
        <v>38</v>
      </c>
      <c r="J71" s="79"/>
      <c r="K71" s="593"/>
      <c r="L71" s="599"/>
      <c r="M71" s="576" t="s">
        <v>26</v>
      </c>
      <c r="N71" s="78">
        <v>1000</v>
      </c>
      <c r="O71" s="78">
        <f t="shared" si="5"/>
        <v>30</v>
      </c>
      <c r="P71" s="78">
        <v>0</v>
      </c>
      <c r="Q71" s="79" t="s">
        <v>38</v>
      </c>
      <c r="R71" s="79" t="s">
        <v>38</v>
      </c>
      <c r="S71" s="80" t="s">
        <v>38</v>
      </c>
      <c r="T71" s="79"/>
      <c r="U71" s="593"/>
      <c r="V71" s="599"/>
      <c r="W71" s="576" t="s">
        <v>26</v>
      </c>
      <c r="X71" s="78">
        <v>1000</v>
      </c>
      <c r="Y71" s="78">
        <v>120</v>
      </c>
      <c r="Z71" s="78">
        <v>0</v>
      </c>
      <c r="AA71" s="79" t="s">
        <v>38</v>
      </c>
      <c r="AB71" s="79" t="s">
        <v>38</v>
      </c>
      <c r="AC71" s="175" t="s">
        <v>38</v>
      </c>
      <c r="AD71" s="585"/>
      <c r="AE71" s="576" t="s">
        <v>26</v>
      </c>
      <c r="AF71" s="78"/>
      <c r="AG71" s="78"/>
      <c r="AH71" s="78"/>
      <c r="AI71" s="79"/>
      <c r="AJ71" s="79"/>
      <c r="AK71" s="80"/>
      <c r="AL71" s="180"/>
      <c r="AM71" s="186"/>
    </row>
    <row r="72" spans="1:39" x14ac:dyDescent="0.25">
      <c r="A72" s="82"/>
      <c r="B72" s="879"/>
      <c r="C72" s="77" t="s">
        <v>27</v>
      </c>
      <c r="D72" s="78">
        <v>1000</v>
      </c>
      <c r="E72" s="78">
        <f>E73+10</f>
        <v>10</v>
      </c>
      <c r="F72" s="78">
        <v>0</v>
      </c>
      <c r="G72" s="79" t="s">
        <v>38</v>
      </c>
      <c r="H72" s="79" t="s">
        <v>38</v>
      </c>
      <c r="I72" s="80" t="s">
        <v>38</v>
      </c>
      <c r="J72" s="79"/>
      <c r="K72" s="593"/>
      <c r="L72" s="599"/>
      <c r="M72" s="576" t="s">
        <v>27</v>
      </c>
      <c r="N72" s="78">
        <v>1000</v>
      </c>
      <c r="O72" s="78">
        <f>O73+10</f>
        <v>20</v>
      </c>
      <c r="P72" s="78">
        <v>0</v>
      </c>
      <c r="Q72" s="79" t="s">
        <v>38</v>
      </c>
      <c r="R72" s="79" t="s">
        <v>38</v>
      </c>
      <c r="S72" s="80" t="s">
        <v>38</v>
      </c>
      <c r="T72" s="79"/>
      <c r="U72" s="593"/>
      <c r="V72" s="599"/>
      <c r="W72" s="576" t="s">
        <v>27</v>
      </c>
      <c r="X72" s="78">
        <v>1000</v>
      </c>
      <c r="Y72" s="78">
        <v>110</v>
      </c>
      <c r="Z72" s="78">
        <v>0</v>
      </c>
      <c r="AA72" s="79" t="s">
        <v>38</v>
      </c>
      <c r="AB72" s="79" t="s">
        <v>38</v>
      </c>
      <c r="AC72" s="175" t="s">
        <v>38</v>
      </c>
      <c r="AD72" s="585"/>
      <c r="AE72" s="576" t="s">
        <v>27</v>
      </c>
      <c r="AF72" s="78"/>
      <c r="AG72" s="78"/>
      <c r="AH72" s="78"/>
      <c r="AI72" s="79"/>
      <c r="AJ72" s="79"/>
      <c r="AK72" s="80"/>
      <c r="AL72" s="180"/>
      <c r="AM72" s="186"/>
    </row>
    <row r="73" spans="1:39" x14ac:dyDescent="0.25">
      <c r="A73" s="82"/>
      <c r="B73" s="879"/>
      <c r="C73" s="77" t="s">
        <v>28</v>
      </c>
      <c r="D73" s="78">
        <v>1000</v>
      </c>
      <c r="E73" s="78">
        <v>0</v>
      </c>
      <c r="F73" s="78">
        <v>10000</v>
      </c>
      <c r="G73" s="79" t="s">
        <v>38</v>
      </c>
      <c r="H73" s="79">
        <v>536</v>
      </c>
      <c r="I73" s="80">
        <v>44118</v>
      </c>
      <c r="J73" s="79"/>
      <c r="K73" s="593"/>
      <c r="L73" s="599"/>
      <c r="M73" s="576" t="s">
        <v>28</v>
      </c>
      <c r="N73" s="78">
        <v>1000</v>
      </c>
      <c r="O73" s="87">
        <v>10</v>
      </c>
      <c r="P73" s="78">
        <v>0</v>
      </c>
      <c r="Q73" s="79" t="s">
        <v>38</v>
      </c>
      <c r="R73" s="79" t="s">
        <v>38</v>
      </c>
      <c r="S73" s="80" t="s">
        <v>38</v>
      </c>
      <c r="T73" s="79"/>
      <c r="U73" s="593"/>
      <c r="V73" s="599"/>
      <c r="W73" s="576" t="s">
        <v>28</v>
      </c>
      <c r="X73" s="78">
        <v>1000</v>
      </c>
      <c r="Y73" s="78">
        <v>100</v>
      </c>
      <c r="Z73" s="78">
        <v>0</v>
      </c>
      <c r="AA73" s="79" t="s">
        <v>38</v>
      </c>
      <c r="AB73" s="79" t="s">
        <v>38</v>
      </c>
      <c r="AC73" s="175" t="s">
        <v>38</v>
      </c>
      <c r="AD73" s="585"/>
      <c r="AE73" s="576" t="s">
        <v>28</v>
      </c>
      <c r="AF73" s="78"/>
      <c r="AG73" s="78"/>
      <c r="AH73" s="78"/>
      <c r="AI73" s="79"/>
      <c r="AJ73" s="79"/>
      <c r="AK73" s="80"/>
      <c r="AL73" s="180"/>
      <c r="AM73" s="186"/>
    </row>
    <row r="74" spans="1:39" x14ac:dyDescent="0.25">
      <c r="A74" s="82"/>
      <c r="B74" s="879"/>
      <c r="C74" s="77" t="s">
        <v>29</v>
      </c>
      <c r="D74" s="78">
        <v>1000</v>
      </c>
      <c r="E74" s="78">
        <f>E75+10</f>
        <v>120</v>
      </c>
      <c r="F74" s="78">
        <v>0</v>
      </c>
      <c r="G74" s="79" t="s">
        <v>38</v>
      </c>
      <c r="H74" s="79" t="s">
        <v>38</v>
      </c>
      <c r="I74" s="80" t="s">
        <v>38</v>
      </c>
      <c r="J74" s="79"/>
      <c r="K74" s="593"/>
      <c r="L74" s="599"/>
      <c r="M74" s="576" t="s">
        <v>29</v>
      </c>
      <c r="N74" s="78">
        <v>1000</v>
      </c>
      <c r="O74" s="78">
        <f>O75+10</f>
        <v>210</v>
      </c>
      <c r="P74" s="78">
        <v>12600</v>
      </c>
      <c r="Q74" s="79" t="s">
        <v>38</v>
      </c>
      <c r="R74" s="79">
        <v>1363</v>
      </c>
      <c r="S74" s="80">
        <v>44501</v>
      </c>
      <c r="T74" s="79"/>
      <c r="U74" s="593"/>
      <c r="V74" s="599"/>
      <c r="W74" s="576" t="s">
        <v>29</v>
      </c>
      <c r="X74" s="78">
        <v>1000</v>
      </c>
      <c r="Y74" s="78">
        <v>90</v>
      </c>
      <c r="Z74" s="78">
        <v>0</v>
      </c>
      <c r="AA74" s="79" t="s">
        <v>38</v>
      </c>
      <c r="AB74" s="79" t="s">
        <v>38</v>
      </c>
      <c r="AC74" s="175" t="s">
        <v>38</v>
      </c>
      <c r="AD74" s="585"/>
      <c r="AE74" s="576" t="s">
        <v>29</v>
      </c>
      <c r="AF74" s="78"/>
      <c r="AG74" s="78"/>
      <c r="AH74" s="78"/>
      <c r="AI74" s="79"/>
      <c r="AJ74" s="79"/>
      <c r="AK74" s="80"/>
      <c r="AL74" s="180"/>
      <c r="AM74" s="186"/>
    </row>
    <row r="75" spans="1:39" x14ac:dyDescent="0.25">
      <c r="A75" s="82"/>
      <c r="B75" s="879"/>
      <c r="C75" s="83" t="s">
        <v>30</v>
      </c>
      <c r="D75" s="84">
        <v>1000</v>
      </c>
      <c r="E75" s="78">
        <f>O64+10</f>
        <v>110</v>
      </c>
      <c r="F75" s="78">
        <v>0</v>
      </c>
      <c r="G75" s="79" t="s">
        <v>38</v>
      </c>
      <c r="H75" s="79" t="s">
        <v>38</v>
      </c>
      <c r="I75" s="80" t="s">
        <v>38</v>
      </c>
      <c r="J75" s="85"/>
      <c r="K75" s="603"/>
      <c r="L75" s="600"/>
      <c r="M75" s="577" t="s">
        <v>30</v>
      </c>
      <c r="N75" s="84">
        <v>1000</v>
      </c>
      <c r="O75" s="78">
        <f>Y64+10</f>
        <v>200</v>
      </c>
      <c r="P75" s="78">
        <v>0</v>
      </c>
      <c r="Q75" s="79" t="s">
        <v>38</v>
      </c>
      <c r="R75" s="79" t="s">
        <v>38</v>
      </c>
      <c r="S75" s="80" t="s">
        <v>38</v>
      </c>
      <c r="T75" s="79"/>
      <c r="U75" s="593"/>
      <c r="V75" s="600"/>
      <c r="W75" s="577" t="s">
        <v>30</v>
      </c>
      <c r="X75" s="84">
        <v>1000</v>
      </c>
      <c r="Y75" s="78">
        <v>80</v>
      </c>
      <c r="Z75" s="78">
        <v>0</v>
      </c>
      <c r="AA75" s="79" t="s">
        <v>38</v>
      </c>
      <c r="AB75" s="79" t="s">
        <v>38</v>
      </c>
      <c r="AC75" s="175" t="s">
        <v>38</v>
      </c>
      <c r="AD75" s="586"/>
      <c r="AE75" s="577" t="s">
        <v>30</v>
      </c>
      <c r="AF75" s="84"/>
      <c r="AG75" s="78"/>
      <c r="AH75" s="78"/>
      <c r="AI75" s="79"/>
      <c r="AJ75" s="79"/>
      <c r="AK75" s="80"/>
      <c r="AL75" s="181"/>
      <c r="AM75" s="187"/>
    </row>
    <row r="76" spans="1:39" ht="21" x14ac:dyDescent="0.25">
      <c r="A76" s="88"/>
      <c r="B76" s="880"/>
      <c r="C76" s="89"/>
      <c r="D76" s="90">
        <f>SUM(D64:D75)</f>
        <v>12000</v>
      </c>
      <c r="E76" s="90">
        <f>SUM(E64:E75)</f>
        <v>680</v>
      </c>
      <c r="F76" s="90">
        <f>SUM(F64:F75)</f>
        <v>10000</v>
      </c>
      <c r="G76" s="91"/>
      <c r="H76" s="91"/>
      <c r="I76" s="92"/>
      <c r="J76" s="91"/>
      <c r="K76" s="176"/>
      <c r="L76" s="587"/>
      <c r="M76" s="564"/>
      <c r="N76" s="90">
        <f>SUM(N63:N75)</f>
        <v>24000</v>
      </c>
      <c r="O76" s="90">
        <f>SUM(O63:O75)</f>
        <v>1640</v>
      </c>
      <c r="P76" s="90">
        <f>SUM(P63:P75)</f>
        <v>22600</v>
      </c>
      <c r="Q76" s="91"/>
      <c r="R76" s="91"/>
      <c r="S76" s="91"/>
      <c r="T76" s="91"/>
      <c r="U76" s="176"/>
      <c r="V76" s="587"/>
      <c r="W76" s="564"/>
      <c r="X76" s="90">
        <f>SUM(X63:X75)</f>
        <v>36000</v>
      </c>
      <c r="Y76" s="90">
        <f>SUM(Y63:Y75)</f>
        <v>3260</v>
      </c>
      <c r="Z76" s="90">
        <f>SUM(Z63:Z75)</f>
        <v>22600</v>
      </c>
      <c r="AA76" s="91"/>
      <c r="AB76" s="91"/>
      <c r="AC76" s="176"/>
      <c r="AD76" s="587"/>
      <c r="AE76" s="564"/>
      <c r="AF76" s="90">
        <f>SUM(AF63:AF75)</f>
        <v>43000</v>
      </c>
      <c r="AG76" s="90">
        <f>SUM(AG63:AG75)</f>
        <v>3540</v>
      </c>
      <c r="AH76" s="90">
        <f>SUM(AH63:AH75)</f>
        <v>22600</v>
      </c>
      <c r="AI76" s="91"/>
      <c r="AJ76" s="91"/>
      <c r="AK76" s="91"/>
      <c r="AL76" s="90"/>
      <c r="AM76" s="93"/>
    </row>
    <row r="77" spans="1:39" x14ac:dyDescent="0.25">
      <c r="A77" s="168"/>
      <c r="B77" s="192"/>
      <c r="C77" s="161"/>
      <c r="D77" s="155"/>
      <c r="E77" s="155"/>
      <c r="F77" s="155"/>
      <c r="G77" s="154"/>
      <c r="H77" s="154"/>
      <c r="I77" s="162"/>
      <c r="J77" s="154"/>
      <c r="K77" s="154"/>
      <c r="L77" s="588"/>
      <c r="M77" s="154"/>
      <c r="N77" s="155"/>
      <c r="O77" s="155"/>
      <c r="P77" s="155"/>
      <c r="Q77" s="154"/>
      <c r="R77" s="154"/>
      <c r="S77" s="154"/>
      <c r="T77" s="154"/>
      <c r="U77" s="154"/>
      <c r="V77" s="588"/>
      <c r="W77" s="154"/>
      <c r="X77" s="155"/>
      <c r="Y77" s="155"/>
      <c r="Z77" s="155"/>
      <c r="AA77" s="154"/>
      <c r="AB77" s="154"/>
      <c r="AC77" s="154"/>
      <c r="AD77" s="588"/>
      <c r="AE77" s="154"/>
      <c r="AF77" s="155"/>
      <c r="AG77" s="155"/>
      <c r="AH77" s="155"/>
      <c r="AI77" s="154"/>
      <c r="AJ77" s="154"/>
      <c r="AK77" s="154"/>
      <c r="AL77" s="777"/>
      <c r="AM77" s="123"/>
    </row>
    <row r="78" spans="1:39" ht="21" x14ac:dyDescent="0.25">
      <c r="A78" s="168"/>
      <c r="B78" s="193"/>
      <c r="C78" s="163"/>
      <c r="D78" s="164"/>
      <c r="E78" s="159"/>
      <c r="F78" s="160"/>
      <c r="G78" s="159"/>
      <c r="H78" s="160"/>
      <c r="I78" s="160"/>
      <c r="J78" s="160"/>
      <c r="K78" s="165"/>
      <c r="L78" s="598"/>
      <c r="M78" s="157" t="s">
        <v>42</v>
      </c>
      <c r="N78" s="158">
        <f>D91</f>
        <v>12000</v>
      </c>
      <c r="O78" s="158">
        <f>E91</f>
        <v>300</v>
      </c>
      <c r="P78" s="158">
        <f>F91</f>
        <v>11000</v>
      </c>
      <c r="Q78" s="159"/>
      <c r="R78" s="160"/>
      <c r="S78" s="160"/>
      <c r="T78" s="160"/>
      <c r="U78" s="165"/>
      <c r="V78" s="598"/>
      <c r="W78" s="157" t="s">
        <v>42</v>
      </c>
      <c r="X78" s="158">
        <f>N91</f>
        <v>24000</v>
      </c>
      <c r="Y78" s="158">
        <f>O91</f>
        <v>420</v>
      </c>
      <c r="Z78" s="158">
        <f>P91</f>
        <v>23000</v>
      </c>
      <c r="AA78" s="159"/>
      <c r="AB78" s="160"/>
      <c r="AC78" s="160"/>
      <c r="AD78" s="584"/>
      <c r="AE78" s="157" t="s">
        <v>42</v>
      </c>
      <c r="AF78" s="158">
        <f>X91</f>
        <v>36000</v>
      </c>
      <c r="AG78" s="158">
        <f>Y91</f>
        <v>540</v>
      </c>
      <c r="AH78" s="158">
        <f>Z91</f>
        <v>35000</v>
      </c>
      <c r="AI78" s="159"/>
      <c r="AJ78" s="160"/>
      <c r="AK78" s="160"/>
      <c r="AL78" s="776" t="s">
        <v>221</v>
      </c>
      <c r="AM78" s="183" t="s">
        <v>36</v>
      </c>
    </row>
    <row r="79" spans="1:39" x14ac:dyDescent="0.25">
      <c r="A79" s="169" t="s">
        <v>192</v>
      </c>
      <c r="B79" s="194">
        <v>134</v>
      </c>
      <c r="C79" s="134" t="s">
        <v>19</v>
      </c>
      <c r="D79" s="135">
        <v>1000</v>
      </c>
      <c r="E79" s="135">
        <f t="shared" ref="E79:E84" si="6">E80+10</f>
        <v>70</v>
      </c>
      <c r="F79" s="135">
        <v>0</v>
      </c>
      <c r="G79" s="136" t="s">
        <v>38</v>
      </c>
      <c r="H79" s="136" t="s">
        <v>38</v>
      </c>
      <c r="I79" s="137" t="s">
        <v>38</v>
      </c>
      <c r="J79" s="136"/>
      <c r="K79" s="594"/>
      <c r="L79" s="599"/>
      <c r="M79" s="581" t="s">
        <v>19</v>
      </c>
      <c r="N79" s="135">
        <v>1000</v>
      </c>
      <c r="O79" s="184">
        <v>10</v>
      </c>
      <c r="P79" s="135">
        <v>1000</v>
      </c>
      <c r="Q79" s="136" t="s">
        <v>44</v>
      </c>
      <c r="R79" s="136" t="s">
        <v>38</v>
      </c>
      <c r="S79" s="166">
        <v>44200</v>
      </c>
      <c r="T79" s="233">
        <v>44166</v>
      </c>
      <c r="U79" s="596">
        <v>44166</v>
      </c>
      <c r="V79" s="601"/>
      <c r="W79" s="581" t="s">
        <v>19</v>
      </c>
      <c r="X79" s="135">
        <v>1000</v>
      </c>
      <c r="Y79" s="184">
        <v>10</v>
      </c>
      <c r="Z79" s="135">
        <v>1000</v>
      </c>
      <c r="AA79" s="136" t="s">
        <v>38</v>
      </c>
      <c r="AB79" s="136">
        <v>1699</v>
      </c>
      <c r="AC79" s="570">
        <v>44567</v>
      </c>
      <c r="AD79" s="589"/>
      <c r="AE79" s="581" t="s">
        <v>19</v>
      </c>
      <c r="AF79" s="135">
        <v>1000</v>
      </c>
      <c r="AG79" s="184">
        <v>10</v>
      </c>
      <c r="AH79" s="135">
        <v>1000</v>
      </c>
      <c r="AI79" s="136" t="s">
        <v>923</v>
      </c>
      <c r="AJ79" s="136">
        <v>3198</v>
      </c>
      <c r="AK79" s="166">
        <v>44928</v>
      </c>
      <c r="AL79" s="177">
        <f>AF91+AG91-AH91</f>
        <v>1620</v>
      </c>
      <c r="AM79" s="185" t="s">
        <v>1028</v>
      </c>
    </row>
    <row r="80" spans="1:39" ht="21" customHeight="1" x14ac:dyDescent="0.25">
      <c r="A80" s="170"/>
      <c r="B80" s="879" t="s">
        <v>200</v>
      </c>
      <c r="C80" s="134" t="s">
        <v>20</v>
      </c>
      <c r="D80" s="135">
        <v>1000</v>
      </c>
      <c r="E80" s="135">
        <f t="shared" si="6"/>
        <v>60</v>
      </c>
      <c r="F80" s="135">
        <v>0</v>
      </c>
      <c r="G80" s="136" t="s">
        <v>38</v>
      </c>
      <c r="H80" s="136" t="s">
        <v>38</v>
      </c>
      <c r="I80" s="137" t="s">
        <v>38</v>
      </c>
      <c r="J80" s="136"/>
      <c r="K80" s="594"/>
      <c r="L80" s="599"/>
      <c r="M80" s="581" t="s">
        <v>20</v>
      </c>
      <c r="N80" s="135">
        <v>1000</v>
      </c>
      <c r="O80" s="184">
        <v>10</v>
      </c>
      <c r="P80" s="135">
        <v>1000</v>
      </c>
      <c r="Q80" s="136" t="s">
        <v>44</v>
      </c>
      <c r="R80" s="136" t="s">
        <v>38</v>
      </c>
      <c r="S80" s="166">
        <v>44234</v>
      </c>
      <c r="T80" s="233">
        <v>44197</v>
      </c>
      <c r="U80" s="596">
        <v>44197</v>
      </c>
      <c r="V80" s="601"/>
      <c r="W80" s="581" t="s">
        <v>20</v>
      </c>
      <c r="X80" s="135">
        <v>1000</v>
      </c>
      <c r="Y80" s="184">
        <v>10</v>
      </c>
      <c r="Z80" s="135">
        <v>1000</v>
      </c>
      <c r="AA80" s="136" t="s">
        <v>38</v>
      </c>
      <c r="AB80" s="136">
        <v>2031</v>
      </c>
      <c r="AC80" s="570">
        <v>44596</v>
      </c>
      <c r="AD80" s="589"/>
      <c r="AE80" s="581" t="s">
        <v>20</v>
      </c>
      <c r="AF80" s="135">
        <v>1000</v>
      </c>
      <c r="AG80" s="184">
        <v>10</v>
      </c>
      <c r="AH80" s="135">
        <v>1000</v>
      </c>
      <c r="AI80" s="136" t="s">
        <v>923</v>
      </c>
      <c r="AJ80" s="136">
        <v>3386</v>
      </c>
      <c r="AK80" s="166">
        <v>44963</v>
      </c>
      <c r="AL80" s="277"/>
      <c r="AM80" s="186"/>
    </row>
    <row r="81" spans="1:39" x14ac:dyDescent="0.25">
      <c r="A81" s="170"/>
      <c r="B81" s="879"/>
      <c r="C81" s="134" t="s">
        <v>21</v>
      </c>
      <c r="D81" s="135">
        <v>1000</v>
      </c>
      <c r="E81" s="135">
        <f t="shared" si="6"/>
        <v>50</v>
      </c>
      <c r="F81" s="135">
        <v>0</v>
      </c>
      <c r="G81" s="136" t="s">
        <v>38</v>
      </c>
      <c r="H81" s="136" t="s">
        <v>38</v>
      </c>
      <c r="I81" s="137" t="s">
        <v>38</v>
      </c>
      <c r="J81" s="136"/>
      <c r="K81" s="594"/>
      <c r="L81" s="599"/>
      <c r="M81" s="581" t="s">
        <v>21</v>
      </c>
      <c r="N81" s="135">
        <v>1000</v>
      </c>
      <c r="O81" s="184">
        <v>10</v>
      </c>
      <c r="P81" s="135">
        <v>1000</v>
      </c>
      <c r="Q81" s="136" t="s">
        <v>44</v>
      </c>
      <c r="R81" s="136" t="s">
        <v>38</v>
      </c>
      <c r="S81" s="166">
        <v>44261</v>
      </c>
      <c r="T81" s="233">
        <v>44228</v>
      </c>
      <c r="U81" s="596">
        <v>44228</v>
      </c>
      <c r="V81" s="601"/>
      <c r="W81" s="581" t="s">
        <v>21</v>
      </c>
      <c r="X81" s="135">
        <v>1000</v>
      </c>
      <c r="Y81" s="184">
        <v>10</v>
      </c>
      <c r="Z81" s="135">
        <v>1000</v>
      </c>
      <c r="AA81" s="136" t="s">
        <v>38</v>
      </c>
      <c r="AB81" s="136">
        <v>2132</v>
      </c>
      <c r="AC81" s="570">
        <v>44626</v>
      </c>
      <c r="AD81" s="589"/>
      <c r="AE81" s="581" t="s">
        <v>21</v>
      </c>
      <c r="AF81" s="135">
        <v>1000</v>
      </c>
      <c r="AG81" s="184">
        <v>10</v>
      </c>
      <c r="AH81" s="135">
        <v>1000</v>
      </c>
      <c r="AI81" s="136" t="s">
        <v>923</v>
      </c>
      <c r="AJ81" s="136">
        <v>3472</v>
      </c>
      <c r="AK81" s="166">
        <v>44989</v>
      </c>
      <c r="AL81" s="277"/>
      <c r="AM81" s="186"/>
    </row>
    <row r="82" spans="1:39" x14ac:dyDescent="0.25">
      <c r="A82" s="170"/>
      <c r="B82" s="879"/>
      <c r="C82" s="134" t="s">
        <v>22</v>
      </c>
      <c r="D82" s="135">
        <v>1000</v>
      </c>
      <c r="E82" s="135">
        <f t="shared" si="6"/>
        <v>40</v>
      </c>
      <c r="F82" s="135">
        <v>0</v>
      </c>
      <c r="G82" s="136" t="s">
        <v>38</v>
      </c>
      <c r="H82" s="136" t="s">
        <v>38</v>
      </c>
      <c r="I82" s="137" t="s">
        <v>38</v>
      </c>
      <c r="J82" s="136"/>
      <c r="K82" s="594"/>
      <c r="L82" s="599"/>
      <c r="M82" s="581" t="s">
        <v>22</v>
      </c>
      <c r="N82" s="135">
        <v>1000</v>
      </c>
      <c r="O82" s="184">
        <v>10</v>
      </c>
      <c r="P82" s="135">
        <v>1000</v>
      </c>
      <c r="Q82" s="136" t="s">
        <v>44</v>
      </c>
      <c r="R82" s="136" t="s">
        <v>38</v>
      </c>
      <c r="S82" s="166">
        <v>44292</v>
      </c>
      <c r="T82" s="233">
        <v>44256</v>
      </c>
      <c r="U82" s="596">
        <v>44256</v>
      </c>
      <c r="V82" s="601"/>
      <c r="W82" s="581" t="s">
        <v>22</v>
      </c>
      <c r="X82" s="135">
        <v>1000</v>
      </c>
      <c r="Y82" s="184">
        <v>10</v>
      </c>
      <c r="Z82" s="135">
        <v>1000</v>
      </c>
      <c r="AA82" s="136" t="s">
        <v>38</v>
      </c>
      <c r="AB82" s="136">
        <v>2227</v>
      </c>
      <c r="AC82" s="570">
        <v>44657</v>
      </c>
      <c r="AD82" s="589"/>
      <c r="AE82" s="581" t="s">
        <v>22</v>
      </c>
      <c r="AF82" s="135">
        <v>1000</v>
      </c>
      <c r="AG82" s="184">
        <v>10</v>
      </c>
      <c r="AH82" s="135">
        <v>1000</v>
      </c>
      <c r="AI82" s="136" t="s">
        <v>923</v>
      </c>
      <c r="AJ82" s="136">
        <v>3580</v>
      </c>
      <c r="AK82" s="166">
        <v>45020</v>
      </c>
      <c r="AL82" s="180">
        <v>1000</v>
      </c>
      <c r="AM82" s="186" t="s">
        <v>949</v>
      </c>
    </row>
    <row r="83" spans="1:39" x14ac:dyDescent="0.25">
      <c r="A83" s="170"/>
      <c r="B83" s="879"/>
      <c r="C83" s="134" t="s">
        <v>23</v>
      </c>
      <c r="D83" s="135">
        <v>1000</v>
      </c>
      <c r="E83" s="135">
        <f t="shared" si="6"/>
        <v>30</v>
      </c>
      <c r="F83" s="135">
        <v>0</v>
      </c>
      <c r="G83" s="136" t="s">
        <v>38</v>
      </c>
      <c r="H83" s="136" t="s">
        <v>38</v>
      </c>
      <c r="I83" s="137" t="s">
        <v>38</v>
      </c>
      <c r="J83" s="136"/>
      <c r="K83" s="594"/>
      <c r="L83" s="599"/>
      <c r="M83" s="581" t="s">
        <v>23</v>
      </c>
      <c r="N83" s="135">
        <v>1000</v>
      </c>
      <c r="O83" s="184">
        <v>10</v>
      </c>
      <c r="P83" s="135">
        <v>1000</v>
      </c>
      <c r="Q83" s="136" t="s">
        <v>44</v>
      </c>
      <c r="R83" s="136" t="s">
        <v>38</v>
      </c>
      <c r="S83" s="166">
        <v>44320</v>
      </c>
      <c r="T83" s="233">
        <v>44287</v>
      </c>
      <c r="U83" s="596">
        <v>44287</v>
      </c>
      <c r="V83" s="601"/>
      <c r="W83" s="581" t="s">
        <v>23</v>
      </c>
      <c r="X83" s="135">
        <v>1000</v>
      </c>
      <c r="Y83" s="184">
        <v>10</v>
      </c>
      <c r="Z83" s="135">
        <v>1000</v>
      </c>
      <c r="AA83" s="136" t="s">
        <v>38</v>
      </c>
      <c r="AB83" s="136">
        <v>2307</v>
      </c>
      <c r="AC83" s="570">
        <v>44688</v>
      </c>
      <c r="AD83" s="589"/>
      <c r="AE83" s="581" t="s">
        <v>23</v>
      </c>
      <c r="AF83" s="135">
        <v>1000</v>
      </c>
      <c r="AG83" s="184">
        <v>10</v>
      </c>
      <c r="AH83" s="135">
        <v>1000</v>
      </c>
      <c r="AI83" s="136" t="s">
        <v>923</v>
      </c>
      <c r="AJ83" s="136">
        <v>3729</v>
      </c>
      <c r="AK83" s="166">
        <v>45048</v>
      </c>
      <c r="AL83" s="180">
        <v>620</v>
      </c>
      <c r="AM83" s="186" t="s">
        <v>951</v>
      </c>
    </row>
    <row r="84" spans="1:39" x14ac:dyDescent="0.25">
      <c r="A84" s="170"/>
      <c r="B84" s="879"/>
      <c r="C84" s="134" t="s">
        <v>24</v>
      </c>
      <c r="D84" s="135">
        <v>1000</v>
      </c>
      <c r="E84" s="135">
        <f t="shared" si="6"/>
        <v>20</v>
      </c>
      <c r="F84" s="135">
        <v>0</v>
      </c>
      <c r="G84" s="136" t="s">
        <v>38</v>
      </c>
      <c r="H84" s="136" t="s">
        <v>38</v>
      </c>
      <c r="I84" s="137" t="s">
        <v>38</v>
      </c>
      <c r="J84" s="136"/>
      <c r="K84" s="594"/>
      <c r="L84" s="599"/>
      <c r="M84" s="581" t="s">
        <v>24</v>
      </c>
      <c r="N84" s="135">
        <v>1000</v>
      </c>
      <c r="O84" s="184">
        <v>10</v>
      </c>
      <c r="P84" s="135">
        <v>1000</v>
      </c>
      <c r="Q84" s="136" t="s">
        <v>44</v>
      </c>
      <c r="R84" s="136" t="s">
        <v>38</v>
      </c>
      <c r="S84" s="166">
        <v>44349</v>
      </c>
      <c r="T84" s="233">
        <v>44317</v>
      </c>
      <c r="U84" s="596">
        <v>44317</v>
      </c>
      <c r="V84" s="601"/>
      <c r="W84" s="581" t="s">
        <v>24</v>
      </c>
      <c r="X84" s="135">
        <v>1000</v>
      </c>
      <c r="Y84" s="184">
        <v>10</v>
      </c>
      <c r="Z84" s="135">
        <v>1000</v>
      </c>
      <c r="AA84" s="136" t="s">
        <v>38</v>
      </c>
      <c r="AB84" s="136">
        <v>2384</v>
      </c>
      <c r="AC84" s="570">
        <v>44718</v>
      </c>
      <c r="AD84" s="589"/>
      <c r="AE84" s="581" t="s">
        <v>24</v>
      </c>
      <c r="AF84" s="135">
        <v>1000</v>
      </c>
      <c r="AG84" s="184">
        <v>10</v>
      </c>
      <c r="AH84" s="135">
        <v>1000</v>
      </c>
      <c r="AI84" s="136" t="s">
        <v>923</v>
      </c>
      <c r="AJ84" s="136">
        <v>3821</v>
      </c>
      <c r="AK84" s="166">
        <v>45082</v>
      </c>
      <c r="AL84" s="277"/>
      <c r="AM84" s="186"/>
    </row>
    <row r="85" spans="1:39" x14ac:dyDescent="0.25">
      <c r="A85" s="170"/>
      <c r="B85" s="879"/>
      <c r="C85" s="134" t="s">
        <v>25</v>
      </c>
      <c r="D85" s="135">
        <v>1000</v>
      </c>
      <c r="E85" s="135">
        <f>E86+10</f>
        <v>10</v>
      </c>
      <c r="F85" s="135">
        <v>0</v>
      </c>
      <c r="G85" s="136" t="s">
        <v>38</v>
      </c>
      <c r="H85" s="136" t="s">
        <v>38</v>
      </c>
      <c r="I85" s="137" t="s">
        <v>38</v>
      </c>
      <c r="J85" s="136"/>
      <c r="K85" s="594"/>
      <c r="L85" s="599"/>
      <c r="M85" s="581" t="s">
        <v>25</v>
      </c>
      <c r="N85" s="135">
        <v>1000</v>
      </c>
      <c r="O85" s="184">
        <v>10</v>
      </c>
      <c r="P85" s="135">
        <v>1000</v>
      </c>
      <c r="Q85" s="136" t="s">
        <v>38</v>
      </c>
      <c r="R85" s="136">
        <v>1103</v>
      </c>
      <c r="S85" s="166">
        <v>44379</v>
      </c>
      <c r="T85" s="233">
        <v>44348</v>
      </c>
      <c r="U85" s="596">
        <v>44348</v>
      </c>
      <c r="V85" s="601"/>
      <c r="W85" s="581" t="s">
        <v>25</v>
      </c>
      <c r="X85" s="135">
        <v>1000</v>
      </c>
      <c r="Y85" s="184">
        <v>10</v>
      </c>
      <c r="Z85" s="135">
        <v>1000</v>
      </c>
      <c r="AA85" s="136" t="s">
        <v>44</v>
      </c>
      <c r="AB85" s="136">
        <v>2478</v>
      </c>
      <c r="AC85" s="570">
        <v>44744</v>
      </c>
      <c r="AD85" s="589"/>
      <c r="AE85" s="581" t="s">
        <v>25</v>
      </c>
      <c r="AF85" s="135">
        <v>1000</v>
      </c>
      <c r="AG85" s="184">
        <v>10</v>
      </c>
      <c r="AH85" s="135">
        <v>1000</v>
      </c>
      <c r="AI85" s="136" t="s">
        <v>923</v>
      </c>
      <c r="AJ85" s="136">
        <v>3926</v>
      </c>
      <c r="AK85" s="166">
        <v>45111</v>
      </c>
      <c r="AL85" s="277"/>
      <c r="AM85" s="186"/>
    </row>
    <row r="86" spans="1:39" x14ac:dyDescent="0.25">
      <c r="A86" s="170"/>
      <c r="B86" s="879"/>
      <c r="C86" s="134" t="s">
        <v>26</v>
      </c>
      <c r="D86" s="135">
        <v>1000</v>
      </c>
      <c r="E86" s="135">
        <v>0</v>
      </c>
      <c r="F86" s="135">
        <v>8000</v>
      </c>
      <c r="G86" s="136" t="s">
        <v>38</v>
      </c>
      <c r="H86" s="136">
        <v>460</v>
      </c>
      <c r="I86" s="137">
        <v>44072</v>
      </c>
      <c r="J86" s="136" t="s">
        <v>825</v>
      </c>
      <c r="K86" s="594"/>
      <c r="L86" s="599"/>
      <c r="M86" s="581" t="s">
        <v>26</v>
      </c>
      <c r="N86" s="135">
        <v>1000</v>
      </c>
      <c r="O86" s="184">
        <v>10</v>
      </c>
      <c r="P86" s="135">
        <v>1000</v>
      </c>
      <c r="Q86" s="136" t="s">
        <v>38</v>
      </c>
      <c r="R86" s="136">
        <v>1191</v>
      </c>
      <c r="S86" s="166">
        <v>44412</v>
      </c>
      <c r="T86" s="233">
        <v>44378</v>
      </c>
      <c r="U86" s="596">
        <v>44378</v>
      </c>
      <c r="V86" s="601"/>
      <c r="W86" s="581" t="s">
        <v>26</v>
      </c>
      <c r="X86" s="135">
        <v>1000</v>
      </c>
      <c r="Y86" s="184">
        <v>10</v>
      </c>
      <c r="Z86" s="135">
        <v>1000</v>
      </c>
      <c r="AA86" s="136" t="s">
        <v>44</v>
      </c>
      <c r="AB86" s="136">
        <v>2590</v>
      </c>
      <c r="AC86" s="571">
        <v>44777</v>
      </c>
      <c r="AD86" s="585"/>
      <c r="AE86" s="581" t="s">
        <v>26</v>
      </c>
      <c r="AF86" s="135">
        <v>1000</v>
      </c>
      <c r="AG86" s="184">
        <v>10</v>
      </c>
      <c r="AH86" s="135">
        <v>1000</v>
      </c>
      <c r="AI86" s="136" t="s">
        <v>923</v>
      </c>
      <c r="AJ86" s="136">
        <v>4039</v>
      </c>
      <c r="AK86" s="137">
        <v>45140</v>
      </c>
      <c r="AL86" s="277"/>
      <c r="AM86" s="186"/>
    </row>
    <row r="87" spans="1:39" x14ac:dyDescent="0.25">
      <c r="A87" s="170"/>
      <c r="B87" s="879"/>
      <c r="C87" s="134" t="s">
        <v>27</v>
      </c>
      <c r="D87" s="135">
        <v>1000</v>
      </c>
      <c r="E87" s="184">
        <v>10</v>
      </c>
      <c r="F87" s="135">
        <v>1000</v>
      </c>
      <c r="G87" s="136" t="s">
        <v>38</v>
      </c>
      <c r="H87" s="136">
        <v>528</v>
      </c>
      <c r="I87" s="166">
        <v>44110</v>
      </c>
      <c r="J87" s="233">
        <v>44075</v>
      </c>
      <c r="K87" s="594"/>
      <c r="L87" s="599"/>
      <c r="M87" s="581" t="s">
        <v>27</v>
      </c>
      <c r="N87" s="135">
        <v>1000</v>
      </c>
      <c r="O87" s="184">
        <v>10</v>
      </c>
      <c r="P87" s="135">
        <v>1000</v>
      </c>
      <c r="Q87" s="136" t="s">
        <v>38</v>
      </c>
      <c r="R87" s="136">
        <v>1250</v>
      </c>
      <c r="S87" s="166">
        <v>44441</v>
      </c>
      <c r="T87" s="233">
        <v>44409</v>
      </c>
      <c r="U87" s="596">
        <v>44409</v>
      </c>
      <c r="V87" s="601"/>
      <c r="W87" s="581" t="s">
        <v>27</v>
      </c>
      <c r="X87" s="135">
        <v>1000</v>
      </c>
      <c r="Y87" s="184">
        <v>10</v>
      </c>
      <c r="Z87" s="135">
        <v>1000</v>
      </c>
      <c r="AA87" s="136" t="s">
        <v>44</v>
      </c>
      <c r="AB87" s="136">
        <v>2809</v>
      </c>
      <c r="AC87" s="571">
        <v>44808</v>
      </c>
      <c r="AD87" s="585"/>
      <c r="AE87" s="581" t="s">
        <v>27</v>
      </c>
      <c r="AF87" s="135"/>
      <c r="AG87" s="184"/>
      <c r="AH87" s="135"/>
      <c r="AI87" s="136"/>
      <c r="AJ87" s="136"/>
      <c r="AK87" s="137"/>
      <c r="AL87" s="277"/>
      <c r="AM87" s="186"/>
    </row>
    <row r="88" spans="1:39" x14ac:dyDescent="0.25">
      <c r="A88" s="170"/>
      <c r="B88" s="879"/>
      <c r="C88" s="134" t="s">
        <v>28</v>
      </c>
      <c r="D88" s="135">
        <v>1000</v>
      </c>
      <c r="E88" s="135">
        <v>0</v>
      </c>
      <c r="F88" s="135">
        <v>0</v>
      </c>
      <c r="G88" s="136" t="s">
        <v>38</v>
      </c>
      <c r="H88" s="136" t="s">
        <v>38</v>
      </c>
      <c r="I88" s="137" t="s">
        <v>38</v>
      </c>
      <c r="J88" s="136"/>
      <c r="K88" s="594"/>
      <c r="L88" s="599"/>
      <c r="M88" s="581" t="s">
        <v>28</v>
      </c>
      <c r="N88" s="135">
        <v>1000</v>
      </c>
      <c r="O88" s="184">
        <v>10</v>
      </c>
      <c r="P88" s="135">
        <v>1000</v>
      </c>
      <c r="Q88" s="136" t="s">
        <v>38</v>
      </c>
      <c r="R88" s="136">
        <v>1309</v>
      </c>
      <c r="S88" s="166">
        <v>44470</v>
      </c>
      <c r="T88" s="233">
        <v>44440</v>
      </c>
      <c r="U88" s="596">
        <v>44440</v>
      </c>
      <c r="V88" s="601"/>
      <c r="W88" s="581" t="s">
        <v>28</v>
      </c>
      <c r="X88" s="135">
        <v>1000</v>
      </c>
      <c r="Y88" s="184">
        <v>10</v>
      </c>
      <c r="Z88" s="135">
        <v>1000</v>
      </c>
      <c r="AA88" s="136" t="s">
        <v>44</v>
      </c>
      <c r="AB88" s="136">
        <v>2897</v>
      </c>
      <c r="AC88" s="571">
        <v>44837</v>
      </c>
      <c r="AD88" s="585"/>
      <c r="AE88" s="581" t="s">
        <v>28</v>
      </c>
      <c r="AF88" s="135"/>
      <c r="AG88" s="184"/>
      <c r="AH88" s="135"/>
      <c r="AI88" s="136"/>
      <c r="AJ88" s="136"/>
      <c r="AK88" s="137"/>
      <c r="AL88" s="277"/>
      <c r="AM88" s="186"/>
    </row>
    <row r="89" spans="1:39" x14ac:dyDescent="0.25">
      <c r="A89" s="170"/>
      <c r="B89" s="879"/>
      <c r="C89" s="134" t="s">
        <v>29</v>
      </c>
      <c r="D89" s="135">
        <v>1000</v>
      </c>
      <c r="E89" s="135">
        <v>0</v>
      </c>
      <c r="F89" s="135">
        <v>1000</v>
      </c>
      <c r="G89" s="136" t="s">
        <v>44</v>
      </c>
      <c r="H89" s="136" t="s">
        <v>38</v>
      </c>
      <c r="I89" s="137">
        <v>44138</v>
      </c>
      <c r="J89" s="233">
        <v>44105</v>
      </c>
      <c r="K89" s="594"/>
      <c r="L89" s="599"/>
      <c r="M89" s="581" t="s">
        <v>29</v>
      </c>
      <c r="N89" s="135">
        <v>1000</v>
      </c>
      <c r="O89" s="184">
        <v>10</v>
      </c>
      <c r="P89" s="135">
        <v>1000</v>
      </c>
      <c r="Q89" s="136" t="s">
        <v>38</v>
      </c>
      <c r="R89" s="136">
        <v>1517</v>
      </c>
      <c r="S89" s="166">
        <v>44505</v>
      </c>
      <c r="T89" s="233">
        <v>44470</v>
      </c>
      <c r="U89" s="596">
        <v>44470</v>
      </c>
      <c r="V89" s="601"/>
      <c r="W89" s="581" t="s">
        <v>29</v>
      </c>
      <c r="X89" s="135">
        <v>1000</v>
      </c>
      <c r="Y89" s="135">
        <v>10</v>
      </c>
      <c r="Z89" s="135">
        <v>1000</v>
      </c>
      <c r="AA89" s="136" t="s">
        <v>44</v>
      </c>
      <c r="AB89" s="136">
        <v>3017</v>
      </c>
      <c r="AC89" s="571">
        <v>44870</v>
      </c>
      <c r="AD89" s="585"/>
      <c r="AE89" s="581" t="s">
        <v>29</v>
      </c>
      <c r="AF89" s="135"/>
      <c r="AG89" s="135"/>
      <c r="AH89" s="135"/>
      <c r="AI89" s="136"/>
      <c r="AJ89" s="136"/>
      <c r="AK89" s="137"/>
      <c r="AL89" s="277"/>
      <c r="AM89" s="186"/>
    </row>
    <row r="90" spans="1:39" x14ac:dyDescent="0.25">
      <c r="A90" s="170"/>
      <c r="B90" s="879"/>
      <c r="C90" s="148" t="s">
        <v>30</v>
      </c>
      <c r="D90" s="149">
        <v>1000</v>
      </c>
      <c r="E90" s="135">
        <v>10</v>
      </c>
      <c r="F90" s="135">
        <v>1000</v>
      </c>
      <c r="G90" s="136" t="s">
        <v>44</v>
      </c>
      <c r="H90" s="136" t="s">
        <v>38</v>
      </c>
      <c r="I90" s="137">
        <v>44173</v>
      </c>
      <c r="J90" s="262">
        <v>44136</v>
      </c>
      <c r="K90" s="605"/>
      <c r="L90" s="600"/>
      <c r="M90" s="578" t="s">
        <v>30</v>
      </c>
      <c r="N90" s="149">
        <v>1000</v>
      </c>
      <c r="O90" s="184">
        <v>10</v>
      </c>
      <c r="P90" s="135">
        <v>1000</v>
      </c>
      <c r="Q90" s="136" t="s">
        <v>38</v>
      </c>
      <c r="R90" s="136">
        <v>1600</v>
      </c>
      <c r="S90" s="166">
        <v>44535</v>
      </c>
      <c r="T90" s="233">
        <v>44501</v>
      </c>
      <c r="U90" s="596">
        <v>44501</v>
      </c>
      <c r="V90" s="602"/>
      <c r="W90" s="578" t="s">
        <v>30</v>
      </c>
      <c r="X90" s="149">
        <v>1000</v>
      </c>
      <c r="Y90" s="135">
        <v>10</v>
      </c>
      <c r="Z90" s="135">
        <v>1000</v>
      </c>
      <c r="AA90" s="136" t="s">
        <v>44</v>
      </c>
      <c r="AB90" s="136">
        <v>3101</v>
      </c>
      <c r="AC90" s="571">
        <v>44899</v>
      </c>
      <c r="AD90" s="586"/>
      <c r="AE90" s="578" t="s">
        <v>30</v>
      </c>
      <c r="AF90" s="149"/>
      <c r="AG90" s="135"/>
      <c r="AH90" s="135"/>
      <c r="AI90" s="136"/>
      <c r="AJ90" s="136"/>
      <c r="AK90" s="137"/>
      <c r="AL90" s="234"/>
      <c r="AM90" s="187"/>
    </row>
    <row r="91" spans="1:39" ht="21" x14ac:dyDescent="0.25">
      <c r="A91" s="171"/>
      <c r="B91" s="880"/>
      <c r="C91" s="150"/>
      <c r="D91" s="151">
        <f>SUM(D79:D90)</f>
        <v>12000</v>
      </c>
      <c r="E91" s="151">
        <f>SUM(E79:E90)</f>
        <v>300</v>
      </c>
      <c r="F91" s="151">
        <f>SUM(F79:F90)</f>
        <v>11000</v>
      </c>
      <c r="G91" s="152"/>
      <c r="H91" s="152"/>
      <c r="I91" s="197"/>
      <c r="J91" s="152"/>
      <c r="K91" s="572"/>
      <c r="L91" s="587"/>
      <c r="M91" s="566"/>
      <c r="N91" s="151">
        <f>SUM(N78:N90)</f>
        <v>24000</v>
      </c>
      <c r="O91" s="151">
        <f>SUM(O78:O90)</f>
        <v>420</v>
      </c>
      <c r="P91" s="151">
        <f>SUM(P78:P90)</f>
        <v>23000</v>
      </c>
      <c r="Q91" s="152"/>
      <c r="R91" s="152"/>
      <c r="S91" s="152"/>
      <c r="T91" s="152"/>
      <c r="U91" s="572"/>
      <c r="V91" s="587"/>
      <c r="W91" s="566"/>
      <c r="X91" s="151">
        <f>SUM(X78:X90)</f>
        <v>36000</v>
      </c>
      <c r="Y91" s="151">
        <f>SUM(Y78:Y90)</f>
        <v>540</v>
      </c>
      <c r="Z91" s="151">
        <f>SUM(Z78:Z90)</f>
        <v>35000</v>
      </c>
      <c r="AA91" s="152"/>
      <c r="AB91" s="152"/>
      <c r="AC91" s="572"/>
      <c r="AD91" s="587"/>
      <c r="AE91" s="566"/>
      <c r="AF91" s="151">
        <f>SUM(AF78:AF90)</f>
        <v>44000</v>
      </c>
      <c r="AG91" s="151">
        <f>SUM(AG78:AG90)</f>
        <v>620</v>
      </c>
      <c r="AH91" s="151">
        <f>SUM(AH78:AH90)</f>
        <v>43000</v>
      </c>
      <c r="AI91" s="152"/>
      <c r="AJ91" s="152"/>
      <c r="AK91" s="152"/>
      <c r="AL91" s="90"/>
      <c r="AM91" s="93"/>
    </row>
    <row r="92" spans="1:39" x14ac:dyDescent="0.25">
      <c r="B92" s="106"/>
      <c r="C92" s="65"/>
      <c r="D92" s="66"/>
      <c r="E92" s="66"/>
      <c r="F92" s="66"/>
      <c r="G92" s="67"/>
      <c r="H92" s="67"/>
      <c r="I92" s="68"/>
      <c r="J92" s="67"/>
      <c r="K92" s="67"/>
      <c r="L92" s="588"/>
      <c r="M92" s="67"/>
      <c r="N92" s="66"/>
      <c r="O92" s="66"/>
      <c r="P92" s="66"/>
      <c r="Q92" s="67"/>
      <c r="R92" s="67"/>
      <c r="S92" s="67"/>
      <c r="T92" s="67"/>
      <c r="U92" s="67"/>
      <c r="V92" s="588"/>
      <c r="W92" s="67"/>
      <c r="X92" s="66"/>
      <c r="Y92" s="66"/>
      <c r="Z92" s="66"/>
      <c r="AA92" s="67"/>
      <c r="AB92" s="67"/>
      <c r="AC92" s="67"/>
      <c r="AD92" s="588"/>
      <c r="AE92" s="67"/>
      <c r="AF92" s="66"/>
      <c r="AG92" s="66"/>
      <c r="AH92" s="66"/>
      <c r="AI92" s="67"/>
      <c r="AJ92" s="67"/>
      <c r="AK92" s="67"/>
      <c r="AL92" s="777"/>
      <c r="AM92" s="123"/>
    </row>
    <row r="93" spans="1:39" ht="21" x14ac:dyDescent="0.25">
      <c r="B93" s="107"/>
      <c r="C93" s="70"/>
      <c r="D93" s="71"/>
      <c r="E93" s="72"/>
      <c r="F93" s="73"/>
      <c r="G93" s="72"/>
      <c r="H93" s="73"/>
      <c r="I93" s="73"/>
      <c r="J93" s="73"/>
      <c r="K93" s="74"/>
      <c r="L93" s="598"/>
      <c r="M93" s="75" t="s">
        <v>42</v>
      </c>
      <c r="N93" s="76">
        <f>D106</f>
        <v>12000</v>
      </c>
      <c r="O93" s="76">
        <f>E106</f>
        <v>150</v>
      </c>
      <c r="P93" s="76">
        <f>F106</f>
        <v>12000</v>
      </c>
      <c r="Q93" s="72"/>
      <c r="R93" s="73"/>
      <c r="S93" s="73"/>
      <c r="T93" s="73"/>
      <c r="U93" s="74"/>
      <c r="V93" s="598"/>
      <c r="W93" s="75" t="s">
        <v>42</v>
      </c>
      <c r="X93" s="76">
        <f>N106</f>
        <v>24000</v>
      </c>
      <c r="Y93" s="76">
        <f>O106</f>
        <v>150</v>
      </c>
      <c r="Z93" s="76">
        <f>P106</f>
        <v>24000</v>
      </c>
      <c r="AA93" s="72"/>
      <c r="AB93" s="73"/>
      <c r="AC93" s="73"/>
      <c r="AD93" s="584"/>
      <c r="AE93" s="75" t="s">
        <v>42</v>
      </c>
      <c r="AF93" s="76">
        <f>X106</f>
        <v>36000</v>
      </c>
      <c r="AG93" s="76">
        <f>Y106</f>
        <v>150</v>
      </c>
      <c r="AH93" s="76">
        <f>Z106</f>
        <v>36000</v>
      </c>
      <c r="AI93" s="72"/>
      <c r="AJ93" s="73"/>
      <c r="AK93" s="73"/>
      <c r="AL93" s="776" t="s">
        <v>221</v>
      </c>
      <c r="AM93" s="183" t="s">
        <v>36</v>
      </c>
    </row>
    <row r="94" spans="1:39" x14ac:dyDescent="0.25">
      <c r="A94" s="97" t="s">
        <v>192</v>
      </c>
      <c r="B94" s="108">
        <v>135</v>
      </c>
      <c r="C94" s="77" t="s">
        <v>19</v>
      </c>
      <c r="D94" s="78">
        <v>1000</v>
      </c>
      <c r="E94" s="78">
        <f>E95+10</f>
        <v>50</v>
      </c>
      <c r="F94" s="78">
        <v>0</v>
      </c>
      <c r="G94" s="79" t="s">
        <v>38</v>
      </c>
      <c r="H94" s="79" t="s">
        <v>38</v>
      </c>
      <c r="I94" s="80" t="s">
        <v>38</v>
      </c>
      <c r="J94" s="79"/>
      <c r="K94" s="593"/>
      <c r="L94" s="599"/>
      <c r="M94" s="576" t="s">
        <v>19</v>
      </c>
      <c r="N94" s="78">
        <v>1000</v>
      </c>
      <c r="O94" s="78">
        <v>0</v>
      </c>
      <c r="P94" s="78">
        <v>1000</v>
      </c>
      <c r="Q94" s="79" t="s">
        <v>38</v>
      </c>
      <c r="R94" s="79">
        <v>723</v>
      </c>
      <c r="S94" s="80">
        <v>44210</v>
      </c>
      <c r="T94" s="79"/>
      <c r="U94" s="593"/>
      <c r="V94" s="599"/>
      <c r="W94" s="576" t="s">
        <v>19</v>
      </c>
      <c r="X94" s="78">
        <v>1000</v>
      </c>
      <c r="Y94" s="78">
        <v>0</v>
      </c>
      <c r="Z94" s="78">
        <v>1000</v>
      </c>
      <c r="AA94" s="79" t="s">
        <v>38</v>
      </c>
      <c r="AB94" s="79">
        <v>1698</v>
      </c>
      <c r="AC94" s="175">
        <v>44567</v>
      </c>
      <c r="AD94" s="585"/>
      <c r="AE94" s="576" t="s">
        <v>19</v>
      </c>
      <c r="AF94" s="78">
        <v>1000</v>
      </c>
      <c r="AG94" s="78"/>
      <c r="AH94" s="78">
        <v>1150</v>
      </c>
      <c r="AI94" s="79" t="s">
        <v>44</v>
      </c>
      <c r="AJ94" s="79">
        <v>3292</v>
      </c>
      <c r="AK94" s="80">
        <v>44936</v>
      </c>
      <c r="AL94" s="177">
        <f>AF106+AG106-AH106</f>
        <v>0</v>
      </c>
      <c r="AM94" s="185" t="s">
        <v>1028</v>
      </c>
    </row>
    <row r="95" spans="1:39" ht="21" customHeight="1" x14ac:dyDescent="0.25">
      <c r="A95" s="82"/>
      <c r="B95" s="881" t="s">
        <v>841</v>
      </c>
      <c r="C95" s="77" t="s">
        <v>20</v>
      </c>
      <c r="D95" s="78">
        <v>1000</v>
      </c>
      <c r="E95" s="78">
        <f>E96+10</f>
        <v>40</v>
      </c>
      <c r="F95" s="78">
        <v>0</v>
      </c>
      <c r="G95" s="79" t="s">
        <v>38</v>
      </c>
      <c r="H95" s="79" t="s">
        <v>38</v>
      </c>
      <c r="I95" s="80" t="s">
        <v>38</v>
      </c>
      <c r="J95" s="79"/>
      <c r="K95" s="593"/>
      <c r="L95" s="599"/>
      <c r="M95" s="576" t="s">
        <v>20</v>
      </c>
      <c r="N95" s="78">
        <v>1000</v>
      </c>
      <c r="O95" s="78">
        <v>0</v>
      </c>
      <c r="P95" s="78">
        <v>1000</v>
      </c>
      <c r="Q95" s="79" t="s">
        <v>38</v>
      </c>
      <c r="R95" s="79">
        <v>828</v>
      </c>
      <c r="S95" s="80">
        <v>44236</v>
      </c>
      <c r="T95" s="79"/>
      <c r="U95" s="593"/>
      <c r="V95" s="599"/>
      <c r="W95" s="576" t="s">
        <v>20</v>
      </c>
      <c r="X95" s="78">
        <v>1000</v>
      </c>
      <c r="Y95" s="78">
        <v>0</v>
      </c>
      <c r="Z95" s="78">
        <v>1000</v>
      </c>
      <c r="AA95" s="79" t="s">
        <v>38</v>
      </c>
      <c r="AB95" s="79">
        <v>2055</v>
      </c>
      <c r="AC95" s="175">
        <v>44603</v>
      </c>
      <c r="AD95" s="585"/>
      <c r="AE95" s="576" t="s">
        <v>20</v>
      </c>
      <c r="AF95" s="78">
        <v>1000</v>
      </c>
      <c r="AG95" s="78"/>
      <c r="AH95" s="78">
        <v>1000</v>
      </c>
      <c r="AI95" s="79" t="s">
        <v>44</v>
      </c>
      <c r="AJ95" s="79">
        <v>3411</v>
      </c>
      <c r="AK95" s="80">
        <v>44967</v>
      </c>
      <c r="AL95" s="180"/>
      <c r="AM95" s="186" t="s">
        <v>947</v>
      </c>
    </row>
    <row r="96" spans="1:39" x14ac:dyDescent="0.25">
      <c r="A96" s="82"/>
      <c r="B96" s="879"/>
      <c r="C96" s="77" t="s">
        <v>21</v>
      </c>
      <c r="D96" s="78">
        <v>1000</v>
      </c>
      <c r="E96" s="78">
        <f>E97+10</f>
        <v>30</v>
      </c>
      <c r="F96" s="78">
        <v>0</v>
      </c>
      <c r="G96" s="79" t="s">
        <v>38</v>
      </c>
      <c r="H96" s="79" t="s">
        <v>38</v>
      </c>
      <c r="I96" s="80" t="s">
        <v>38</v>
      </c>
      <c r="J96" s="79"/>
      <c r="K96" s="593"/>
      <c r="L96" s="599"/>
      <c r="M96" s="576" t="s">
        <v>21</v>
      </c>
      <c r="N96" s="78">
        <v>1000</v>
      </c>
      <c r="O96" s="78">
        <v>0</v>
      </c>
      <c r="P96" s="78">
        <v>1000</v>
      </c>
      <c r="Q96" s="79" t="s">
        <v>38</v>
      </c>
      <c r="R96" s="79">
        <v>885</v>
      </c>
      <c r="S96" s="80">
        <v>44266</v>
      </c>
      <c r="T96" s="79"/>
      <c r="U96" s="593"/>
      <c r="V96" s="599"/>
      <c r="W96" s="576" t="s">
        <v>21</v>
      </c>
      <c r="X96" s="78">
        <v>1000</v>
      </c>
      <c r="Y96" s="78">
        <v>0</v>
      </c>
      <c r="Z96" s="78">
        <v>1000</v>
      </c>
      <c r="AA96" s="79" t="s">
        <v>38</v>
      </c>
      <c r="AB96" s="79">
        <v>2148</v>
      </c>
      <c r="AC96" s="175">
        <v>44630</v>
      </c>
      <c r="AD96" s="585"/>
      <c r="AE96" s="576" t="s">
        <v>21</v>
      </c>
      <c r="AF96" s="78">
        <v>1000</v>
      </c>
      <c r="AG96" s="78"/>
      <c r="AH96" s="78">
        <v>1000</v>
      </c>
      <c r="AI96" s="79" t="s">
        <v>44</v>
      </c>
      <c r="AJ96" s="79">
        <v>3525</v>
      </c>
      <c r="AK96" s="80">
        <v>44994</v>
      </c>
      <c r="AL96" s="180"/>
      <c r="AM96" s="186"/>
    </row>
    <row r="97" spans="1:39" x14ac:dyDescent="0.25">
      <c r="A97" s="82"/>
      <c r="B97" s="879"/>
      <c r="C97" s="77" t="s">
        <v>22</v>
      </c>
      <c r="D97" s="78">
        <v>1000</v>
      </c>
      <c r="E97" s="78">
        <f>E98+10</f>
        <v>20</v>
      </c>
      <c r="F97" s="78">
        <v>0</v>
      </c>
      <c r="G97" s="79" t="s">
        <v>38</v>
      </c>
      <c r="H97" s="79" t="s">
        <v>38</v>
      </c>
      <c r="I97" s="80" t="s">
        <v>38</v>
      </c>
      <c r="J97" s="79"/>
      <c r="K97" s="593"/>
      <c r="L97" s="599"/>
      <c r="M97" s="576" t="s">
        <v>22</v>
      </c>
      <c r="N97" s="78">
        <v>1000</v>
      </c>
      <c r="O97" s="78">
        <v>0</v>
      </c>
      <c r="P97" s="78">
        <v>1000</v>
      </c>
      <c r="Q97" s="79" t="s">
        <v>38</v>
      </c>
      <c r="R97" s="79">
        <v>932</v>
      </c>
      <c r="S97" s="80">
        <v>44298</v>
      </c>
      <c r="T97" s="79"/>
      <c r="U97" s="593"/>
      <c r="V97" s="599"/>
      <c r="W97" s="576" t="s">
        <v>22</v>
      </c>
      <c r="X97" s="78">
        <v>1000</v>
      </c>
      <c r="Y97" s="78">
        <v>0</v>
      </c>
      <c r="Z97" s="78">
        <v>1000</v>
      </c>
      <c r="AA97" s="79" t="s">
        <v>38</v>
      </c>
      <c r="AB97" s="79">
        <v>2230</v>
      </c>
      <c r="AC97" s="175">
        <v>44658</v>
      </c>
      <c r="AD97" s="585"/>
      <c r="AE97" s="576" t="s">
        <v>22</v>
      </c>
      <c r="AF97" s="78">
        <v>1000</v>
      </c>
      <c r="AG97" s="78"/>
      <c r="AH97" s="78">
        <v>1000</v>
      </c>
      <c r="AI97" s="79" t="s">
        <v>44</v>
      </c>
      <c r="AJ97" s="79">
        <v>3629</v>
      </c>
      <c r="AK97" s="80">
        <v>45026</v>
      </c>
      <c r="AL97" s="180"/>
      <c r="AM97" s="186"/>
    </row>
    <row r="98" spans="1:39" x14ac:dyDescent="0.25">
      <c r="A98" s="82"/>
      <c r="B98" s="879"/>
      <c r="C98" s="77" t="s">
        <v>23</v>
      </c>
      <c r="D98" s="78">
        <v>1000</v>
      </c>
      <c r="E98" s="78">
        <f>E99+10</f>
        <v>10</v>
      </c>
      <c r="F98" s="78">
        <v>0</v>
      </c>
      <c r="G98" s="79" t="s">
        <v>38</v>
      </c>
      <c r="H98" s="79" t="s">
        <v>38</v>
      </c>
      <c r="I98" s="80" t="s">
        <v>38</v>
      </c>
      <c r="J98" s="79"/>
      <c r="K98" s="593"/>
      <c r="L98" s="599"/>
      <c r="M98" s="576" t="s">
        <v>23</v>
      </c>
      <c r="N98" s="78">
        <v>1000</v>
      </c>
      <c r="O98" s="78">
        <v>0</v>
      </c>
      <c r="P98" s="78">
        <v>1000</v>
      </c>
      <c r="Q98" s="79" t="s">
        <v>38</v>
      </c>
      <c r="R98" s="79">
        <v>979</v>
      </c>
      <c r="S98" s="80">
        <v>44323</v>
      </c>
      <c r="T98" s="79"/>
      <c r="U98" s="593"/>
      <c r="V98" s="599"/>
      <c r="W98" s="576" t="s">
        <v>23</v>
      </c>
      <c r="X98" s="78">
        <v>1000</v>
      </c>
      <c r="Y98" s="78">
        <v>0</v>
      </c>
      <c r="Z98" s="78">
        <v>1000</v>
      </c>
      <c r="AA98" s="79" t="s">
        <v>38</v>
      </c>
      <c r="AB98" s="79">
        <v>2326</v>
      </c>
      <c r="AC98" s="175">
        <v>44693</v>
      </c>
      <c r="AD98" s="585"/>
      <c r="AE98" s="576" t="s">
        <v>23</v>
      </c>
      <c r="AF98" s="78">
        <v>1000</v>
      </c>
      <c r="AG98" s="78"/>
      <c r="AH98" s="78">
        <v>1000</v>
      </c>
      <c r="AI98" s="79" t="s">
        <v>44</v>
      </c>
      <c r="AJ98" s="79">
        <v>3759</v>
      </c>
      <c r="AK98" s="80">
        <v>45056</v>
      </c>
      <c r="AL98" s="180"/>
      <c r="AM98" s="186"/>
    </row>
    <row r="99" spans="1:39" x14ac:dyDescent="0.25">
      <c r="A99" s="82"/>
      <c r="B99" s="879"/>
      <c r="C99" s="77" t="s">
        <v>24</v>
      </c>
      <c r="D99" s="78">
        <v>1000</v>
      </c>
      <c r="E99" s="78">
        <v>0</v>
      </c>
      <c r="F99" s="78">
        <v>6000</v>
      </c>
      <c r="G99" s="79" t="s">
        <v>38</v>
      </c>
      <c r="H99" s="79">
        <v>262</v>
      </c>
      <c r="I99" s="80">
        <v>43986</v>
      </c>
      <c r="J99" s="79"/>
      <c r="K99" s="593"/>
      <c r="L99" s="599"/>
      <c r="M99" s="576" t="s">
        <v>24</v>
      </c>
      <c r="N99" s="78">
        <v>1000</v>
      </c>
      <c r="O99" s="78">
        <v>0</v>
      </c>
      <c r="P99" s="78">
        <v>1000</v>
      </c>
      <c r="Q99" s="79" t="s">
        <v>38</v>
      </c>
      <c r="R99" s="79">
        <v>1052</v>
      </c>
      <c r="S99" s="80">
        <v>44358</v>
      </c>
      <c r="T99" s="79"/>
      <c r="U99" s="593"/>
      <c r="V99" s="599"/>
      <c r="W99" s="576" t="s">
        <v>24</v>
      </c>
      <c r="X99" s="78">
        <v>1000</v>
      </c>
      <c r="Y99" s="78">
        <v>0</v>
      </c>
      <c r="Z99" s="78">
        <v>1000</v>
      </c>
      <c r="AA99" s="79" t="s">
        <v>44</v>
      </c>
      <c r="AB99" s="79">
        <v>2408</v>
      </c>
      <c r="AC99" s="175">
        <v>44722</v>
      </c>
      <c r="AD99" s="585"/>
      <c r="AE99" s="576" t="s">
        <v>24</v>
      </c>
      <c r="AF99" s="78">
        <v>1000</v>
      </c>
      <c r="AG99" s="78"/>
      <c r="AH99" s="78">
        <v>1000</v>
      </c>
      <c r="AI99" s="79" t="s">
        <v>44</v>
      </c>
      <c r="AJ99" s="79">
        <v>3837</v>
      </c>
      <c r="AK99" s="80">
        <v>45086</v>
      </c>
      <c r="AL99" s="180"/>
      <c r="AM99" s="186"/>
    </row>
    <row r="100" spans="1:39" x14ac:dyDescent="0.25">
      <c r="A100" s="82"/>
      <c r="B100" s="879"/>
      <c r="C100" s="77" t="s">
        <v>25</v>
      </c>
      <c r="D100" s="78">
        <v>1000</v>
      </c>
      <c r="E100" s="78">
        <v>0</v>
      </c>
      <c r="F100" s="78">
        <v>1000</v>
      </c>
      <c r="G100" s="79" t="s">
        <v>38</v>
      </c>
      <c r="H100" s="79">
        <v>353</v>
      </c>
      <c r="I100" s="80">
        <v>44024</v>
      </c>
      <c r="J100" s="79"/>
      <c r="K100" s="593"/>
      <c r="L100" s="599"/>
      <c r="M100" s="576" t="s">
        <v>25</v>
      </c>
      <c r="N100" s="78">
        <v>1000</v>
      </c>
      <c r="O100" s="78">
        <v>0</v>
      </c>
      <c r="P100" s="78">
        <v>1000</v>
      </c>
      <c r="Q100" s="79" t="s">
        <v>38</v>
      </c>
      <c r="R100" s="79">
        <v>1141</v>
      </c>
      <c r="S100" s="80">
        <v>44387</v>
      </c>
      <c r="T100" s="79"/>
      <c r="U100" s="593"/>
      <c r="V100" s="599"/>
      <c r="W100" s="576" t="s">
        <v>25</v>
      </c>
      <c r="X100" s="78">
        <v>1000</v>
      </c>
      <c r="Y100" s="78">
        <v>0</v>
      </c>
      <c r="Z100" s="78">
        <v>1000</v>
      </c>
      <c r="AA100" s="79" t="s">
        <v>44</v>
      </c>
      <c r="AB100" s="79">
        <v>2503</v>
      </c>
      <c r="AC100" s="175">
        <v>44750</v>
      </c>
      <c r="AD100" s="585"/>
      <c r="AE100" s="576" t="s">
        <v>25</v>
      </c>
      <c r="AF100" s="78">
        <v>1000</v>
      </c>
      <c r="AG100" s="78"/>
      <c r="AH100" s="78">
        <v>1000</v>
      </c>
      <c r="AI100" s="79" t="s">
        <v>44</v>
      </c>
      <c r="AJ100" s="79">
        <v>3961</v>
      </c>
      <c r="AK100" s="80">
        <v>45117</v>
      </c>
      <c r="AL100" s="180"/>
      <c r="AM100" s="186"/>
    </row>
    <row r="101" spans="1:39" x14ac:dyDescent="0.25">
      <c r="A101" s="82"/>
      <c r="B101" s="879"/>
      <c r="C101" s="77" t="s">
        <v>26</v>
      </c>
      <c r="D101" s="78">
        <v>1000</v>
      </c>
      <c r="E101" s="78">
        <v>0</v>
      </c>
      <c r="F101" s="78">
        <v>1000</v>
      </c>
      <c r="G101" s="79" t="s">
        <v>38</v>
      </c>
      <c r="H101" s="79">
        <v>391</v>
      </c>
      <c r="I101" s="80">
        <v>44050</v>
      </c>
      <c r="J101" s="79"/>
      <c r="K101" s="593"/>
      <c r="L101" s="599"/>
      <c r="M101" s="576" t="s">
        <v>26</v>
      </c>
      <c r="N101" s="78">
        <v>1000</v>
      </c>
      <c r="O101" s="78">
        <v>0</v>
      </c>
      <c r="P101" s="78">
        <v>1000</v>
      </c>
      <c r="Q101" s="79" t="s">
        <v>38</v>
      </c>
      <c r="R101" s="79">
        <v>1204</v>
      </c>
      <c r="S101" s="80">
        <v>44416</v>
      </c>
      <c r="T101" s="79"/>
      <c r="U101" s="593"/>
      <c r="V101" s="599"/>
      <c r="W101" s="576" t="s">
        <v>26</v>
      </c>
      <c r="X101" s="78">
        <v>1000</v>
      </c>
      <c r="Y101" s="78">
        <v>0</v>
      </c>
      <c r="Z101" s="78">
        <v>1000</v>
      </c>
      <c r="AA101" s="79" t="s">
        <v>44</v>
      </c>
      <c r="AB101" s="79">
        <v>2619</v>
      </c>
      <c r="AC101" s="175">
        <v>44782</v>
      </c>
      <c r="AD101" s="585"/>
      <c r="AE101" s="576" t="s">
        <v>26</v>
      </c>
      <c r="AF101" s="78">
        <v>1000</v>
      </c>
      <c r="AG101" s="78"/>
      <c r="AH101" s="78">
        <v>1000</v>
      </c>
      <c r="AI101" s="79" t="s">
        <v>44</v>
      </c>
      <c r="AJ101" s="79">
        <v>4047</v>
      </c>
      <c r="AK101" s="80">
        <v>45142</v>
      </c>
      <c r="AL101" s="180"/>
      <c r="AM101" s="186"/>
    </row>
    <row r="102" spans="1:39" x14ac:dyDescent="0.25">
      <c r="A102" s="82"/>
      <c r="B102" s="879"/>
      <c r="C102" s="77" t="s">
        <v>27</v>
      </c>
      <c r="D102" s="78">
        <v>1000</v>
      </c>
      <c r="E102" s="78">
        <v>0</v>
      </c>
      <c r="F102" s="78">
        <v>1000</v>
      </c>
      <c r="G102" s="79" t="s">
        <v>38</v>
      </c>
      <c r="H102" s="79">
        <v>474</v>
      </c>
      <c r="I102" s="80">
        <v>44087</v>
      </c>
      <c r="J102" s="79"/>
      <c r="K102" s="593"/>
      <c r="L102" s="599"/>
      <c r="M102" s="576" t="s">
        <v>27</v>
      </c>
      <c r="N102" s="78">
        <v>1000</v>
      </c>
      <c r="O102" s="78">
        <v>0</v>
      </c>
      <c r="P102" s="78">
        <v>1000</v>
      </c>
      <c r="Q102" s="79" t="s">
        <v>38</v>
      </c>
      <c r="R102" s="79">
        <v>1285</v>
      </c>
      <c r="S102" s="80">
        <v>44449</v>
      </c>
      <c r="T102" s="79"/>
      <c r="U102" s="593"/>
      <c r="V102" s="599"/>
      <c r="W102" s="576" t="s">
        <v>27</v>
      </c>
      <c r="X102" s="78">
        <v>1000</v>
      </c>
      <c r="Y102" s="78">
        <v>0</v>
      </c>
      <c r="Z102" s="78">
        <v>1000</v>
      </c>
      <c r="AA102" s="79" t="s">
        <v>44</v>
      </c>
      <c r="AB102" s="79">
        <v>2827</v>
      </c>
      <c r="AC102" s="175">
        <v>44812</v>
      </c>
      <c r="AD102" s="585"/>
      <c r="AE102" s="576" t="s">
        <v>27</v>
      </c>
      <c r="AF102" s="78"/>
      <c r="AG102" s="78"/>
      <c r="AH102" s="78"/>
      <c r="AI102" s="79"/>
      <c r="AJ102" s="79"/>
      <c r="AK102" s="80"/>
      <c r="AL102" s="180"/>
      <c r="AM102" s="186"/>
    </row>
    <row r="103" spans="1:39" x14ac:dyDescent="0.25">
      <c r="A103" s="82"/>
      <c r="B103" s="879"/>
      <c r="C103" s="77" t="s">
        <v>28</v>
      </c>
      <c r="D103" s="78">
        <v>1000</v>
      </c>
      <c r="E103" s="78">
        <v>0</v>
      </c>
      <c r="F103" s="78">
        <v>1000</v>
      </c>
      <c r="G103" s="79" t="s">
        <v>38</v>
      </c>
      <c r="H103" s="79">
        <v>543</v>
      </c>
      <c r="I103" s="80">
        <v>44116</v>
      </c>
      <c r="J103" s="79"/>
      <c r="K103" s="593"/>
      <c r="L103" s="599"/>
      <c r="M103" s="576" t="s">
        <v>28</v>
      </c>
      <c r="N103" s="78">
        <v>1000</v>
      </c>
      <c r="O103" s="78">
        <v>0</v>
      </c>
      <c r="P103" s="78">
        <v>1000</v>
      </c>
      <c r="Q103" s="79" t="s">
        <v>38</v>
      </c>
      <c r="R103" s="79">
        <v>1359</v>
      </c>
      <c r="S103" s="80">
        <v>44478</v>
      </c>
      <c r="T103" s="79"/>
      <c r="U103" s="593"/>
      <c r="V103" s="599"/>
      <c r="W103" s="576" t="s">
        <v>28</v>
      </c>
      <c r="X103" s="78">
        <v>1000</v>
      </c>
      <c r="Y103" s="78">
        <v>0</v>
      </c>
      <c r="Z103" s="78">
        <v>1000</v>
      </c>
      <c r="AA103" s="79" t="s">
        <v>44</v>
      </c>
      <c r="AB103" s="79">
        <v>2941</v>
      </c>
      <c r="AC103" s="175">
        <v>44844</v>
      </c>
      <c r="AD103" s="585"/>
      <c r="AE103" s="576" t="s">
        <v>28</v>
      </c>
      <c r="AF103" s="78"/>
      <c r="AG103" s="78"/>
      <c r="AH103" s="78"/>
      <c r="AI103" s="79"/>
      <c r="AJ103" s="79"/>
      <c r="AK103" s="80"/>
      <c r="AL103" s="180"/>
      <c r="AM103" s="186"/>
    </row>
    <row r="104" spans="1:39" x14ac:dyDescent="0.25">
      <c r="A104" s="82"/>
      <c r="B104" s="879"/>
      <c r="C104" s="77" t="s">
        <v>29</v>
      </c>
      <c r="D104" s="78">
        <v>1000</v>
      </c>
      <c r="E104" s="78">
        <v>0</v>
      </c>
      <c r="F104" s="78">
        <v>1000</v>
      </c>
      <c r="G104" s="79" t="s">
        <v>38</v>
      </c>
      <c r="H104" s="79">
        <v>599</v>
      </c>
      <c r="I104" s="80">
        <v>44151</v>
      </c>
      <c r="J104" s="79"/>
      <c r="K104" s="593"/>
      <c r="L104" s="599"/>
      <c r="M104" s="576" t="s">
        <v>29</v>
      </c>
      <c r="N104" s="78">
        <v>1000</v>
      </c>
      <c r="O104" s="78">
        <v>0</v>
      </c>
      <c r="P104" s="78">
        <v>1000</v>
      </c>
      <c r="Q104" s="79" t="s">
        <v>38</v>
      </c>
      <c r="R104" s="79">
        <v>1537</v>
      </c>
      <c r="S104" s="80">
        <v>44511</v>
      </c>
      <c r="T104" s="79"/>
      <c r="U104" s="593"/>
      <c r="V104" s="599"/>
      <c r="W104" s="576" t="s">
        <v>29</v>
      </c>
      <c r="X104" s="78">
        <v>1000</v>
      </c>
      <c r="Y104" s="78">
        <v>0</v>
      </c>
      <c r="Z104" s="78">
        <v>1000</v>
      </c>
      <c r="AA104" s="79" t="s">
        <v>44</v>
      </c>
      <c r="AB104" s="79">
        <v>3036</v>
      </c>
      <c r="AC104" s="175">
        <v>44876</v>
      </c>
      <c r="AD104" s="585"/>
      <c r="AE104" s="576" t="s">
        <v>29</v>
      </c>
      <c r="AF104" s="78"/>
      <c r="AG104" s="78"/>
      <c r="AH104" s="78"/>
      <c r="AI104" s="79"/>
      <c r="AJ104" s="79"/>
      <c r="AK104" s="80"/>
      <c r="AL104" s="180"/>
      <c r="AM104" s="186"/>
    </row>
    <row r="105" spans="1:39" x14ac:dyDescent="0.25">
      <c r="A105" s="82"/>
      <c r="B105" s="879"/>
      <c r="C105" s="83" t="s">
        <v>30</v>
      </c>
      <c r="D105" s="84">
        <v>1000</v>
      </c>
      <c r="E105" s="78">
        <v>0</v>
      </c>
      <c r="F105" s="78">
        <v>1000</v>
      </c>
      <c r="G105" s="79" t="s">
        <v>38</v>
      </c>
      <c r="H105" s="79">
        <v>642</v>
      </c>
      <c r="I105" s="80">
        <v>44173</v>
      </c>
      <c r="J105" s="85"/>
      <c r="K105" s="603"/>
      <c r="L105" s="600"/>
      <c r="M105" s="577" t="s">
        <v>30</v>
      </c>
      <c r="N105" s="84">
        <v>1000</v>
      </c>
      <c r="O105" s="78">
        <v>0</v>
      </c>
      <c r="P105" s="78">
        <v>1000</v>
      </c>
      <c r="Q105" s="79" t="s">
        <v>38</v>
      </c>
      <c r="R105" s="79">
        <v>1611</v>
      </c>
      <c r="S105" s="80">
        <v>44540</v>
      </c>
      <c r="T105" s="79"/>
      <c r="U105" s="593"/>
      <c r="V105" s="600"/>
      <c r="W105" s="577" t="s">
        <v>30</v>
      </c>
      <c r="X105" s="84">
        <v>1000</v>
      </c>
      <c r="Y105" s="78">
        <v>0</v>
      </c>
      <c r="Z105" s="78">
        <v>1000</v>
      </c>
      <c r="AA105" s="79" t="s">
        <v>44</v>
      </c>
      <c r="AB105" s="79">
        <v>3138</v>
      </c>
      <c r="AC105" s="175">
        <v>44906</v>
      </c>
      <c r="AD105" s="586"/>
      <c r="AE105" s="577" t="s">
        <v>30</v>
      </c>
      <c r="AF105" s="84"/>
      <c r="AG105" s="78"/>
      <c r="AH105" s="78"/>
      <c r="AI105" s="79"/>
      <c r="AJ105" s="79"/>
      <c r="AK105" s="80"/>
      <c r="AL105" s="181"/>
      <c r="AM105" s="187"/>
    </row>
    <row r="106" spans="1:39" ht="21" x14ac:dyDescent="0.25">
      <c r="A106" s="88"/>
      <c r="B106" s="880"/>
      <c r="C106" s="89"/>
      <c r="D106" s="90">
        <f>SUM(D94:D105)</f>
        <v>12000</v>
      </c>
      <c r="E106" s="90">
        <f>SUM(E94:E105)</f>
        <v>150</v>
      </c>
      <c r="F106" s="90">
        <f>SUM(F94:F105)</f>
        <v>12000</v>
      </c>
      <c r="G106" s="91"/>
      <c r="H106" s="91"/>
      <c r="I106" s="92"/>
      <c r="J106" s="91"/>
      <c r="K106" s="176"/>
      <c r="L106" s="587"/>
      <c r="M106" s="564"/>
      <c r="N106" s="90">
        <f>SUM(N93:N105)</f>
        <v>24000</v>
      </c>
      <c r="O106" s="90">
        <f>SUM(O93:O105)</f>
        <v>150</v>
      </c>
      <c r="P106" s="90">
        <f>SUM(P93:P105)</f>
        <v>24000</v>
      </c>
      <c r="Q106" s="91"/>
      <c r="R106" s="91"/>
      <c r="S106" s="91"/>
      <c r="T106" s="91"/>
      <c r="U106" s="176"/>
      <c r="V106" s="587"/>
      <c r="W106" s="564"/>
      <c r="X106" s="90">
        <f>SUM(X93:X105)</f>
        <v>36000</v>
      </c>
      <c r="Y106" s="90">
        <f>SUM(Y93:Y105)</f>
        <v>150</v>
      </c>
      <c r="Z106" s="90">
        <f>SUM(Z93:Z105)</f>
        <v>36000</v>
      </c>
      <c r="AA106" s="91"/>
      <c r="AB106" s="91"/>
      <c r="AC106" s="176"/>
      <c r="AD106" s="587"/>
      <c r="AE106" s="564"/>
      <c r="AF106" s="90">
        <f>SUM(AF93:AF105)</f>
        <v>44000</v>
      </c>
      <c r="AG106" s="90">
        <f>SUM(AG93:AG105)</f>
        <v>150</v>
      </c>
      <c r="AH106" s="90">
        <f>SUM(AH93:AH105)</f>
        <v>44150</v>
      </c>
      <c r="AI106" s="91"/>
      <c r="AJ106" s="91"/>
      <c r="AK106" s="91"/>
      <c r="AL106" s="90"/>
      <c r="AM106" s="93"/>
    </row>
    <row r="107" spans="1:39" x14ac:dyDescent="0.25">
      <c r="B107" s="106"/>
      <c r="C107" s="65"/>
      <c r="D107" s="66"/>
      <c r="E107" s="66"/>
      <c r="F107" s="66"/>
      <c r="G107" s="67"/>
      <c r="H107" s="67"/>
      <c r="I107" s="68"/>
      <c r="J107" s="67"/>
      <c r="K107" s="67"/>
      <c r="L107" s="588"/>
      <c r="M107" s="67"/>
      <c r="N107" s="66"/>
      <c r="O107" s="66"/>
      <c r="P107" s="66"/>
      <c r="Q107" s="67"/>
      <c r="R107" s="67"/>
      <c r="S107" s="67"/>
      <c r="T107" s="67"/>
      <c r="U107" s="67"/>
      <c r="V107" s="588"/>
      <c r="W107" s="67"/>
      <c r="X107" s="66"/>
      <c r="Y107" s="66"/>
      <c r="Z107" s="66"/>
      <c r="AA107" s="67"/>
      <c r="AB107" s="67"/>
      <c r="AC107" s="67"/>
      <c r="AD107" s="588"/>
      <c r="AE107" s="67"/>
      <c r="AF107" s="66"/>
      <c r="AG107" s="66"/>
      <c r="AH107" s="66"/>
      <c r="AI107" s="67"/>
      <c r="AJ107" s="67"/>
      <c r="AK107" s="67"/>
      <c r="AL107" s="777"/>
      <c r="AM107" s="123"/>
    </row>
    <row r="108" spans="1:39" ht="21" x14ac:dyDescent="0.25">
      <c r="B108" s="107"/>
      <c r="C108" s="70"/>
      <c r="D108" s="71"/>
      <c r="E108" s="72"/>
      <c r="F108" s="73"/>
      <c r="G108" s="72"/>
      <c r="H108" s="73"/>
      <c r="I108" s="73"/>
      <c r="J108" s="73"/>
      <c r="K108" s="74"/>
      <c r="L108" s="598"/>
      <c r="M108" s="75" t="s">
        <v>42</v>
      </c>
      <c r="N108" s="76">
        <f>D121</f>
        <v>12000</v>
      </c>
      <c r="O108" s="76">
        <f>E121</f>
        <v>0</v>
      </c>
      <c r="P108" s="76">
        <f>F121</f>
        <v>0</v>
      </c>
      <c r="Q108" s="72"/>
      <c r="R108" s="73"/>
      <c r="S108" s="73"/>
      <c r="T108" s="73"/>
      <c r="U108" s="74"/>
      <c r="V108" s="598"/>
      <c r="W108" s="75" t="s">
        <v>42</v>
      </c>
      <c r="X108" s="76">
        <f>N121</f>
        <v>24000</v>
      </c>
      <c r="Y108" s="76">
        <f>O121</f>
        <v>0</v>
      </c>
      <c r="Z108" s="76">
        <f>P121</f>
        <v>0</v>
      </c>
      <c r="AA108" s="72"/>
      <c r="AB108" s="73"/>
      <c r="AC108" s="73"/>
      <c r="AD108" s="584"/>
      <c r="AE108" s="75" t="s">
        <v>42</v>
      </c>
      <c r="AF108" s="76">
        <f>X121</f>
        <v>36000</v>
      </c>
      <c r="AG108" s="76">
        <f>Y121</f>
        <v>0</v>
      </c>
      <c r="AH108" s="76">
        <f>Z121</f>
        <v>0</v>
      </c>
      <c r="AI108" s="72"/>
      <c r="AJ108" s="73"/>
      <c r="AK108" s="73"/>
      <c r="AL108" s="776" t="s">
        <v>221</v>
      </c>
      <c r="AM108" s="183" t="s">
        <v>36</v>
      </c>
    </row>
    <row r="109" spans="1:39" x14ac:dyDescent="0.25">
      <c r="A109" s="97" t="s">
        <v>192</v>
      </c>
      <c r="B109" s="108">
        <v>136</v>
      </c>
      <c r="C109" s="77" t="s">
        <v>19</v>
      </c>
      <c r="D109" s="78">
        <v>1000</v>
      </c>
      <c r="E109" s="78">
        <v>0</v>
      </c>
      <c r="F109" s="78">
        <v>0</v>
      </c>
      <c r="G109" s="79" t="s">
        <v>38</v>
      </c>
      <c r="H109" s="79" t="s">
        <v>38</v>
      </c>
      <c r="I109" s="80" t="s">
        <v>38</v>
      </c>
      <c r="J109" s="79"/>
      <c r="K109" s="593"/>
      <c r="L109" s="599"/>
      <c r="M109" s="576" t="s">
        <v>19</v>
      </c>
      <c r="N109" s="78">
        <v>1000</v>
      </c>
      <c r="O109" s="78">
        <v>0</v>
      </c>
      <c r="P109" s="78">
        <v>0</v>
      </c>
      <c r="Q109" s="79" t="s">
        <v>38</v>
      </c>
      <c r="R109" s="79" t="s">
        <v>38</v>
      </c>
      <c r="S109" s="80" t="s">
        <v>38</v>
      </c>
      <c r="T109" s="79"/>
      <c r="U109" s="593"/>
      <c r="V109" s="599"/>
      <c r="W109" s="576" t="s">
        <v>19</v>
      </c>
      <c r="X109" s="78">
        <v>1000</v>
      </c>
      <c r="Y109" s="78">
        <v>0</v>
      </c>
      <c r="Z109" s="78">
        <v>0</v>
      </c>
      <c r="AA109" s="79" t="s">
        <v>38</v>
      </c>
      <c r="AB109" s="79" t="s">
        <v>38</v>
      </c>
      <c r="AC109" s="175" t="s">
        <v>38</v>
      </c>
      <c r="AD109" s="585"/>
      <c r="AE109" s="576" t="s">
        <v>19</v>
      </c>
      <c r="AF109" s="78">
        <v>1000</v>
      </c>
      <c r="AG109" s="78"/>
      <c r="AH109" s="78"/>
      <c r="AI109" s="79"/>
      <c r="AJ109" s="79"/>
      <c r="AK109" s="80"/>
      <c r="AL109" s="177">
        <f>AF121+AG121-AH121</f>
        <v>43000</v>
      </c>
      <c r="AM109" s="185" t="s">
        <v>961</v>
      </c>
    </row>
    <row r="110" spans="1:39" ht="21" customHeight="1" x14ac:dyDescent="0.25">
      <c r="A110" s="82"/>
      <c r="B110" s="884" t="s">
        <v>246</v>
      </c>
      <c r="C110" s="77" t="s">
        <v>20</v>
      </c>
      <c r="D110" s="78">
        <v>1000</v>
      </c>
      <c r="E110" s="78">
        <v>0</v>
      </c>
      <c r="F110" s="78">
        <v>0</v>
      </c>
      <c r="G110" s="79" t="s">
        <v>38</v>
      </c>
      <c r="H110" s="79" t="s">
        <v>38</v>
      </c>
      <c r="I110" s="80" t="s">
        <v>38</v>
      </c>
      <c r="J110" s="79"/>
      <c r="K110" s="593"/>
      <c r="L110" s="599"/>
      <c r="M110" s="576" t="s">
        <v>20</v>
      </c>
      <c r="N110" s="78">
        <v>1000</v>
      </c>
      <c r="O110" s="78">
        <v>0</v>
      </c>
      <c r="P110" s="78">
        <v>0</v>
      </c>
      <c r="Q110" s="79" t="s">
        <v>38</v>
      </c>
      <c r="R110" s="79" t="s">
        <v>38</v>
      </c>
      <c r="S110" s="80" t="s">
        <v>38</v>
      </c>
      <c r="T110" s="79"/>
      <c r="U110" s="593"/>
      <c r="V110" s="599"/>
      <c r="W110" s="576" t="s">
        <v>20</v>
      </c>
      <c r="X110" s="78">
        <v>1000</v>
      </c>
      <c r="Y110" s="78">
        <v>0</v>
      </c>
      <c r="Z110" s="78">
        <v>0</v>
      </c>
      <c r="AA110" s="79" t="s">
        <v>38</v>
      </c>
      <c r="AB110" s="79" t="s">
        <v>38</v>
      </c>
      <c r="AC110" s="175" t="s">
        <v>38</v>
      </c>
      <c r="AD110" s="585"/>
      <c r="AE110" s="576" t="s">
        <v>20</v>
      </c>
      <c r="AF110" s="78">
        <v>1000</v>
      </c>
      <c r="AG110" s="78"/>
      <c r="AH110" s="78"/>
      <c r="AI110" s="79"/>
      <c r="AJ110" s="79"/>
      <c r="AK110" s="80"/>
      <c r="AL110" s="180"/>
      <c r="AM110" s="186" t="s">
        <v>247</v>
      </c>
    </row>
    <row r="111" spans="1:39" x14ac:dyDescent="0.25">
      <c r="A111" s="82"/>
      <c r="B111" s="885"/>
      <c r="C111" s="77" t="s">
        <v>21</v>
      </c>
      <c r="D111" s="78">
        <v>1000</v>
      </c>
      <c r="E111" s="78">
        <v>0</v>
      </c>
      <c r="F111" s="78">
        <v>0</v>
      </c>
      <c r="G111" s="79" t="s">
        <v>38</v>
      </c>
      <c r="H111" s="79" t="s">
        <v>38</v>
      </c>
      <c r="I111" s="80" t="s">
        <v>38</v>
      </c>
      <c r="J111" s="79"/>
      <c r="K111" s="593"/>
      <c r="L111" s="599"/>
      <c r="M111" s="576" t="s">
        <v>21</v>
      </c>
      <c r="N111" s="78">
        <v>1000</v>
      </c>
      <c r="O111" s="78">
        <v>0</v>
      </c>
      <c r="P111" s="78">
        <v>0</v>
      </c>
      <c r="Q111" s="79" t="s">
        <v>38</v>
      </c>
      <c r="R111" s="79" t="s">
        <v>38</v>
      </c>
      <c r="S111" s="80" t="s">
        <v>38</v>
      </c>
      <c r="T111" s="79"/>
      <c r="U111" s="593"/>
      <c r="V111" s="599"/>
      <c r="W111" s="576" t="s">
        <v>21</v>
      </c>
      <c r="X111" s="78">
        <v>1000</v>
      </c>
      <c r="Y111" s="78">
        <v>0</v>
      </c>
      <c r="Z111" s="78">
        <v>0</v>
      </c>
      <c r="AA111" s="79" t="s">
        <v>38</v>
      </c>
      <c r="AB111" s="79" t="s">
        <v>38</v>
      </c>
      <c r="AC111" s="175" t="s">
        <v>38</v>
      </c>
      <c r="AD111" s="585"/>
      <c r="AE111" s="576" t="s">
        <v>21</v>
      </c>
      <c r="AF111" s="78">
        <v>1000</v>
      </c>
      <c r="AG111" s="78"/>
      <c r="AH111" s="78"/>
      <c r="AI111" s="79"/>
      <c r="AJ111" s="79"/>
      <c r="AK111" s="80"/>
      <c r="AL111" s="180"/>
      <c r="AM111" s="186" t="s">
        <v>248</v>
      </c>
    </row>
    <row r="112" spans="1:39" x14ac:dyDescent="0.25">
      <c r="A112" s="82"/>
      <c r="B112" s="885"/>
      <c r="C112" s="77" t="s">
        <v>22</v>
      </c>
      <c r="D112" s="78">
        <v>1000</v>
      </c>
      <c r="E112" s="78">
        <v>0</v>
      </c>
      <c r="F112" s="78">
        <v>0</v>
      </c>
      <c r="G112" s="79" t="s">
        <v>38</v>
      </c>
      <c r="H112" s="79" t="s">
        <v>38</v>
      </c>
      <c r="I112" s="80" t="s">
        <v>38</v>
      </c>
      <c r="J112" s="79"/>
      <c r="K112" s="593"/>
      <c r="L112" s="599"/>
      <c r="M112" s="576" t="s">
        <v>22</v>
      </c>
      <c r="N112" s="78">
        <v>1000</v>
      </c>
      <c r="O112" s="78">
        <v>0</v>
      </c>
      <c r="P112" s="78">
        <v>0</v>
      </c>
      <c r="Q112" s="79" t="s">
        <v>38</v>
      </c>
      <c r="R112" s="79" t="s">
        <v>38</v>
      </c>
      <c r="S112" s="80" t="s">
        <v>38</v>
      </c>
      <c r="T112" s="79"/>
      <c r="U112" s="593"/>
      <c r="V112" s="599"/>
      <c r="W112" s="576" t="s">
        <v>22</v>
      </c>
      <c r="X112" s="78">
        <v>1000</v>
      </c>
      <c r="Y112" s="78">
        <v>0</v>
      </c>
      <c r="Z112" s="78">
        <v>0</v>
      </c>
      <c r="AA112" s="79" t="s">
        <v>38</v>
      </c>
      <c r="AB112" s="79" t="s">
        <v>38</v>
      </c>
      <c r="AC112" s="175" t="s">
        <v>38</v>
      </c>
      <c r="AD112" s="585"/>
      <c r="AE112" s="576" t="s">
        <v>22</v>
      </c>
      <c r="AF112" s="78">
        <v>1000</v>
      </c>
      <c r="AG112" s="78"/>
      <c r="AH112" s="78"/>
      <c r="AI112" s="79"/>
      <c r="AJ112" s="79"/>
      <c r="AK112" s="80"/>
      <c r="AL112" s="180"/>
      <c r="AM112" s="186"/>
    </row>
    <row r="113" spans="1:39" x14ac:dyDescent="0.25">
      <c r="A113" s="82"/>
      <c r="B113" s="885"/>
      <c r="C113" s="77" t="s">
        <v>23</v>
      </c>
      <c r="D113" s="78">
        <v>1000</v>
      </c>
      <c r="E113" s="78">
        <v>0</v>
      </c>
      <c r="F113" s="78">
        <v>0</v>
      </c>
      <c r="G113" s="79" t="s">
        <v>38</v>
      </c>
      <c r="H113" s="79" t="s">
        <v>38</v>
      </c>
      <c r="I113" s="80" t="s">
        <v>38</v>
      </c>
      <c r="J113" s="79"/>
      <c r="K113" s="593"/>
      <c r="L113" s="599"/>
      <c r="M113" s="576" t="s">
        <v>23</v>
      </c>
      <c r="N113" s="78">
        <v>1000</v>
      </c>
      <c r="O113" s="78">
        <v>0</v>
      </c>
      <c r="P113" s="78">
        <v>0</v>
      </c>
      <c r="Q113" s="79" t="s">
        <v>38</v>
      </c>
      <c r="R113" s="79" t="s">
        <v>38</v>
      </c>
      <c r="S113" s="80" t="s">
        <v>38</v>
      </c>
      <c r="T113" s="79"/>
      <c r="U113" s="593"/>
      <c r="V113" s="599"/>
      <c r="W113" s="576" t="s">
        <v>23</v>
      </c>
      <c r="X113" s="78">
        <v>1000</v>
      </c>
      <c r="Y113" s="78">
        <v>0</v>
      </c>
      <c r="Z113" s="78">
        <v>0</v>
      </c>
      <c r="AA113" s="79" t="s">
        <v>38</v>
      </c>
      <c r="AB113" s="79" t="s">
        <v>38</v>
      </c>
      <c r="AC113" s="175" t="s">
        <v>38</v>
      </c>
      <c r="AD113" s="585"/>
      <c r="AE113" s="576" t="s">
        <v>23</v>
      </c>
      <c r="AF113" s="78">
        <v>1000</v>
      </c>
      <c r="AG113" s="78"/>
      <c r="AH113" s="78"/>
      <c r="AI113" s="79"/>
      <c r="AJ113" s="79"/>
      <c r="AK113" s="80"/>
      <c r="AL113" s="180"/>
      <c r="AM113" s="186"/>
    </row>
    <row r="114" spans="1:39" x14ac:dyDescent="0.25">
      <c r="A114" s="82"/>
      <c r="B114" s="885"/>
      <c r="C114" s="77" t="s">
        <v>24</v>
      </c>
      <c r="D114" s="78">
        <v>1000</v>
      </c>
      <c r="E114" s="78">
        <v>0</v>
      </c>
      <c r="F114" s="78">
        <v>0</v>
      </c>
      <c r="G114" s="79" t="s">
        <v>38</v>
      </c>
      <c r="H114" s="79" t="s">
        <v>38</v>
      </c>
      <c r="I114" s="80" t="s">
        <v>38</v>
      </c>
      <c r="J114" s="79"/>
      <c r="K114" s="593"/>
      <c r="L114" s="599"/>
      <c r="M114" s="576" t="s">
        <v>24</v>
      </c>
      <c r="N114" s="78">
        <v>1000</v>
      </c>
      <c r="O114" s="78">
        <v>0</v>
      </c>
      <c r="P114" s="78">
        <v>0</v>
      </c>
      <c r="Q114" s="79" t="s">
        <v>38</v>
      </c>
      <c r="R114" s="79" t="s">
        <v>38</v>
      </c>
      <c r="S114" s="80" t="s">
        <v>38</v>
      </c>
      <c r="T114" s="79"/>
      <c r="U114" s="593"/>
      <c r="V114" s="599"/>
      <c r="W114" s="576" t="s">
        <v>24</v>
      </c>
      <c r="X114" s="78">
        <v>1000</v>
      </c>
      <c r="Y114" s="78">
        <v>0</v>
      </c>
      <c r="Z114" s="78">
        <v>0</v>
      </c>
      <c r="AA114" s="79" t="s">
        <v>38</v>
      </c>
      <c r="AB114" s="79" t="s">
        <v>38</v>
      </c>
      <c r="AC114" s="175" t="s">
        <v>38</v>
      </c>
      <c r="AD114" s="585"/>
      <c r="AE114" s="576" t="s">
        <v>24</v>
      </c>
      <c r="AF114" s="78">
        <v>1000</v>
      </c>
      <c r="AG114" s="78"/>
      <c r="AH114" s="78"/>
      <c r="AI114" s="79"/>
      <c r="AJ114" s="79"/>
      <c r="AK114" s="80"/>
      <c r="AL114" s="180"/>
      <c r="AM114" s="186"/>
    </row>
    <row r="115" spans="1:39" x14ac:dyDescent="0.25">
      <c r="A115" s="82"/>
      <c r="B115" s="885"/>
      <c r="C115" s="77" t="s">
        <v>25</v>
      </c>
      <c r="D115" s="78">
        <v>1000</v>
      </c>
      <c r="E115" s="78">
        <v>0</v>
      </c>
      <c r="F115" s="78">
        <v>0</v>
      </c>
      <c r="G115" s="79" t="s">
        <v>38</v>
      </c>
      <c r="H115" s="79" t="s">
        <v>38</v>
      </c>
      <c r="I115" s="80" t="s">
        <v>38</v>
      </c>
      <c r="J115" s="79"/>
      <c r="K115" s="593"/>
      <c r="L115" s="599"/>
      <c r="M115" s="576" t="s">
        <v>25</v>
      </c>
      <c r="N115" s="78">
        <v>1000</v>
      </c>
      <c r="O115" s="78">
        <v>0</v>
      </c>
      <c r="P115" s="78">
        <v>0</v>
      </c>
      <c r="Q115" s="79" t="s">
        <v>38</v>
      </c>
      <c r="R115" s="79" t="s">
        <v>38</v>
      </c>
      <c r="S115" s="80" t="s">
        <v>38</v>
      </c>
      <c r="T115" s="79"/>
      <c r="U115" s="593"/>
      <c r="V115" s="599"/>
      <c r="W115" s="576" t="s">
        <v>25</v>
      </c>
      <c r="X115" s="78">
        <v>1000</v>
      </c>
      <c r="Y115" s="78"/>
      <c r="Z115" s="78">
        <v>0</v>
      </c>
      <c r="AA115" s="79" t="s">
        <v>38</v>
      </c>
      <c r="AB115" s="79" t="s">
        <v>38</v>
      </c>
      <c r="AC115" s="175" t="s">
        <v>38</v>
      </c>
      <c r="AD115" s="585"/>
      <c r="AE115" s="576" t="s">
        <v>25</v>
      </c>
      <c r="AF115" s="78">
        <v>1000</v>
      </c>
      <c r="AG115" s="78"/>
      <c r="AH115" s="78"/>
      <c r="AI115" s="79"/>
      <c r="AJ115" s="79"/>
      <c r="AK115" s="80"/>
      <c r="AL115" s="180"/>
      <c r="AM115" s="186"/>
    </row>
    <row r="116" spans="1:39" x14ac:dyDescent="0.25">
      <c r="A116" s="82"/>
      <c r="B116" s="885"/>
      <c r="C116" s="77" t="s">
        <v>26</v>
      </c>
      <c r="D116" s="78">
        <v>1000</v>
      </c>
      <c r="E116" s="78">
        <v>0</v>
      </c>
      <c r="F116" s="78">
        <v>0</v>
      </c>
      <c r="G116" s="79" t="s">
        <v>38</v>
      </c>
      <c r="H116" s="79" t="s">
        <v>38</v>
      </c>
      <c r="I116" s="80" t="s">
        <v>38</v>
      </c>
      <c r="J116" s="79"/>
      <c r="K116" s="593"/>
      <c r="L116" s="599"/>
      <c r="M116" s="576" t="s">
        <v>26</v>
      </c>
      <c r="N116" s="78">
        <v>1000</v>
      </c>
      <c r="O116" s="78">
        <v>0</v>
      </c>
      <c r="P116" s="78">
        <v>0</v>
      </c>
      <c r="Q116" s="79" t="s">
        <v>38</v>
      </c>
      <c r="R116" s="79" t="s">
        <v>38</v>
      </c>
      <c r="S116" s="80" t="s">
        <v>38</v>
      </c>
      <c r="T116" s="79"/>
      <c r="U116" s="593"/>
      <c r="V116" s="599"/>
      <c r="W116" s="576" t="s">
        <v>26</v>
      </c>
      <c r="X116" s="78">
        <v>1000</v>
      </c>
      <c r="Y116" s="78"/>
      <c r="Z116" s="78">
        <v>0</v>
      </c>
      <c r="AA116" s="79" t="s">
        <v>38</v>
      </c>
      <c r="AB116" s="79" t="s">
        <v>38</v>
      </c>
      <c r="AC116" s="175" t="s">
        <v>38</v>
      </c>
      <c r="AD116" s="585"/>
      <c r="AE116" s="576" t="s">
        <v>26</v>
      </c>
      <c r="AF116" s="78"/>
      <c r="AG116" s="78"/>
      <c r="AH116" s="78"/>
      <c r="AI116" s="79"/>
      <c r="AJ116" s="79"/>
      <c r="AK116" s="80"/>
      <c r="AL116" s="180"/>
      <c r="AM116" s="186"/>
    </row>
    <row r="117" spans="1:39" x14ac:dyDescent="0.25">
      <c r="A117" s="82"/>
      <c r="B117" s="885"/>
      <c r="C117" s="77" t="s">
        <v>27</v>
      </c>
      <c r="D117" s="78">
        <v>1000</v>
      </c>
      <c r="E117" s="78">
        <v>0</v>
      </c>
      <c r="F117" s="78">
        <v>0</v>
      </c>
      <c r="G117" s="79" t="s">
        <v>38</v>
      </c>
      <c r="H117" s="79" t="s">
        <v>38</v>
      </c>
      <c r="I117" s="80" t="s">
        <v>38</v>
      </c>
      <c r="J117" s="79"/>
      <c r="K117" s="593"/>
      <c r="L117" s="599"/>
      <c r="M117" s="576" t="s">
        <v>27</v>
      </c>
      <c r="N117" s="78">
        <v>1000</v>
      </c>
      <c r="O117" s="78">
        <v>0</v>
      </c>
      <c r="P117" s="78">
        <v>0</v>
      </c>
      <c r="Q117" s="79" t="s">
        <v>38</v>
      </c>
      <c r="R117" s="79" t="s">
        <v>38</v>
      </c>
      <c r="S117" s="80" t="s">
        <v>38</v>
      </c>
      <c r="T117" s="79"/>
      <c r="U117" s="593"/>
      <c r="V117" s="599"/>
      <c r="W117" s="576" t="s">
        <v>27</v>
      </c>
      <c r="X117" s="78">
        <v>1000</v>
      </c>
      <c r="Y117" s="78"/>
      <c r="Z117" s="78">
        <v>0</v>
      </c>
      <c r="AA117" s="79" t="s">
        <v>38</v>
      </c>
      <c r="AB117" s="79" t="s">
        <v>38</v>
      </c>
      <c r="AC117" s="175" t="s">
        <v>38</v>
      </c>
      <c r="AD117" s="585"/>
      <c r="AE117" s="576" t="s">
        <v>27</v>
      </c>
      <c r="AF117" s="78"/>
      <c r="AG117" s="78"/>
      <c r="AH117" s="78"/>
      <c r="AI117" s="79"/>
      <c r="AJ117" s="79"/>
      <c r="AK117" s="80"/>
      <c r="AL117" s="180"/>
      <c r="AM117" s="186"/>
    </row>
    <row r="118" spans="1:39" x14ac:dyDescent="0.25">
      <c r="A118" s="82"/>
      <c r="B118" s="885"/>
      <c r="C118" s="77" t="s">
        <v>28</v>
      </c>
      <c r="D118" s="78">
        <v>1000</v>
      </c>
      <c r="E118" s="78">
        <v>0</v>
      </c>
      <c r="F118" s="78">
        <v>0</v>
      </c>
      <c r="G118" s="79" t="s">
        <v>38</v>
      </c>
      <c r="H118" s="79" t="s">
        <v>38</v>
      </c>
      <c r="I118" s="80" t="s">
        <v>38</v>
      </c>
      <c r="J118" s="79"/>
      <c r="K118" s="593"/>
      <c r="L118" s="599"/>
      <c r="M118" s="576" t="s">
        <v>28</v>
      </c>
      <c r="N118" s="78">
        <v>1000</v>
      </c>
      <c r="O118" s="78">
        <v>0</v>
      </c>
      <c r="P118" s="78">
        <v>0</v>
      </c>
      <c r="Q118" s="79" t="s">
        <v>38</v>
      </c>
      <c r="R118" s="79" t="s">
        <v>38</v>
      </c>
      <c r="S118" s="80" t="s">
        <v>38</v>
      </c>
      <c r="T118" s="79"/>
      <c r="U118" s="593"/>
      <c r="V118" s="599"/>
      <c r="W118" s="576" t="s">
        <v>28</v>
      </c>
      <c r="X118" s="78">
        <v>1000</v>
      </c>
      <c r="Y118" s="78"/>
      <c r="Z118" s="78">
        <v>0</v>
      </c>
      <c r="AA118" s="79" t="s">
        <v>38</v>
      </c>
      <c r="AB118" s="79" t="s">
        <v>38</v>
      </c>
      <c r="AC118" s="175" t="s">
        <v>38</v>
      </c>
      <c r="AD118" s="585"/>
      <c r="AE118" s="576" t="s">
        <v>28</v>
      </c>
      <c r="AF118" s="78"/>
      <c r="AG118" s="78"/>
      <c r="AH118" s="78"/>
      <c r="AI118" s="79"/>
      <c r="AJ118" s="79"/>
      <c r="AK118" s="80"/>
      <c r="AL118" s="180"/>
      <c r="AM118" s="186"/>
    </row>
    <row r="119" spans="1:39" x14ac:dyDescent="0.25">
      <c r="A119" s="82"/>
      <c r="B119" s="885"/>
      <c r="C119" s="77" t="s">
        <v>29</v>
      </c>
      <c r="D119" s="78">
        <v>1000</v>
      </c>
      <c r="E119" s="78">
        <v>0</v>
      </c>
      <c r="F119" s="78">
        <v>0</v>
      </c>
      <c r="G119" s="79" t="s">
        <v>38</v>
      </c>
      <c r="H119" s="79" t="s">
        <v>38</v>
      </c>
      <c r="I119" s="80" t="s">
        <v>38</v>
      </c>
      <c r="J119" s="79"/>
      <c r="K119" s="593"/>
      <c r="L119" s="599"/>
      <c r="M119" s="576" t="s">
        <v>29</v>
      </c>
      <c r="N119" s="78">
        <v>1000</v>
      </c>
      <c r="O119" s="78">
        <v>0</v>
      </c>
      <c r="P119" s="78">
        <v>0</v>
      </c>
      <c r="Q119" s="79" t="s">
        <v>38</v>
      </c>
      <c r="R119" s="79" t="s">
        <v>38</v>
      </c>
      <c r="S119" s="80" t="s">
        <v>38</v>
      </c>
      <c r="T119" s="79"/>
      <c r="U119" s="593"/>
      <c r="V119" s="599"/>
      <c r="W119" s="576" t="s">
        <v>29</v>
      </c>
      <c r="X119" s="78">
        <v>1000</v>
      </c>
      <c r="Y119" s="78"/>
      <c r="Z119" s="78">
        <v>0</v>
      </c>
      <c r="AA119" s="79" t="s">
        <v>38</v>
      </c>
      <c r="AB119" s="79" t="s">
        <v>38</v>
      </c>
      <c r="AC119" s="175" t="s">
        <v>38</v>
      </c>
      <c r="AD119" s="585"/>
      <c r="AE119" s="576" t="s">
        <v>29</v>
      </c>
      <c r="AF119" s="78"/>
      <c r="AG119" s="78"/>
      <c r="AH119" s="78"/>
      <c r="AI119" s="79"/>
      <c r="AJ119" s="79"/>
      <c r="AK119" s="80"/>
      <c r="AL119" s="180"/>
      <c r="AM119" s="186"/>
    </row>
    <row r="120" spans="1:39" x14ac:dyDescent="0.25">
      <c r="A120" s="82"/>
      <c r="B120" s="885"/>
      <c r="C120" s="83" t="s">
        <v>30</v>
      </c>
      <c r="D120" s="84">
        <v>1000</v>
      </c>
      <c r="E120" s="78">
        <v>0</v>
      </c>
      <c r="F120" s="78">
        <v>0</v>
      </c>
      <c r="G120" s="79" t="s">
        <v>38</v>
      </c>
      <c r="H120" s="79" t="s">
        <v>38</v>
      </c>
      <c r="I120" s="80" t="s">
        <v>38</v>
      </c>
      <c r="J120" s="85"/>
      <c r="K120" s="603"/>
      <c r="L120" s="600"/>
      <c r="M120" s="577" t="s">
        <v>30</v>
      </c>
      <c r="N120" s="84">
        <v>1000</v>
      </c>
      <c r="O120" s="78">
        <v>0</v>
      </c>
      <c r="P120" s="78">
        <v>0</v>
      </c>
      <c r="Q120" s="79" t="s">
        <v>38</v>
      </c>
      <c r="R120" s="79" t="s">
        <v>38</v>
      </c>
      <c r="S120" s="80" t="s">
        <v>38</v>
      </c>
      <c r="T120" s="79"/>
      <c r="U120" s="593"/>
      <c r="V120" s="600"/>
      <c r="W120" s="577" t="s">
        <v>30</v>
      </c>
      <c r="X120" s="78">
        <v>1000</v>
      </c>
      <c r="Y120" s="78"/>
      <c r="Z120" s="78">
        <v>0</v>
      </c>
      <c r="AA120" s="79" t="s">
        <v>38</v>
      </c>
      <c r="AB120" s="79" t="s">
        <v>38</v>
      </c>
      <c r="AC120" s="175" t="s">
        <v>38</v>
      </c>
      <c r="AD120" s="586"/>
      <c r="AE120" s="577" t="s">
        <v>30</v>
      </c>
      <c r="AF120" s="78"/>
      <c r="AG120" s="78"/>
      <c r="AH120" s="78"/>
      <c r="AI120" s="79"/>
      <c r="AJ120" s="79"/>
      <c r="AK120" s="80"/>
      <c r="AL120" s="181"/>
      <c r="AM120" s="187"/>
    </row>
    <row r="121" spans="1:39" ht="21" x14ac:dyDescent="0.25">
      <c r="A121" s="88"/>
      <c r="B121" s="886"/>
      <c r="C121" s="89"/>
      <c r="D121" s="90">
        <f>SUM(D109:D120)</f>
        <v>12000</v>
      </c>
      <c r="E121" s="90">
        <f>SUM(E109:E120)</f>
        <v>0</v>
      </c>
      <c r="F121" s="90">
        <f>SUM(F109:F120)</f>
        <v>0</v>
      </c>
      <c r="G121" s="91"/>
      <c r="H121" s="91"/>
      <c r="I121" s="92"/>
      <c r="J121" s="91"/>
      <c r="K121" s="176"/>
      <c r="L121" s="587"/>
      <c r="M121" s="564"/>
      <c r="N121" s="90">
        <f>SUM(N108:N120)</f>
        <v>24000</v>
      </c>
      <c r="O121" s="90">
        <f>SUM(O108:O120)</f>
        <v>0</v>
      </c>
      <c r="P121" s="90">
        <f>SUM(P108:P120)</f>
        <v>0</v>
      </c>
      <c r="Q121" s="91"/>
      <c r="R121" s="91"/>
      <c r="S121" s="91"/>
      <c r="T121" s="91"/>
      <c r="U121" s="176"/>
      <c r="V121" s="587"/>
      <c r="W121" s="564"/>
      <c r="X121" s="90">
        <f>SUM(X108:X120)</f>
        <v>36000</v>
      </c>
      <c r="Y121" s="90">
        <f>SUM(Y108:Y120)</f>
        <v>0</v>
      </c>
      <c r="Z121" s="90">
        <f>SUM(Z108:Z120)</f>
        <v>0</v>
      </c>
      <c r="AA121" s="91"/>
      <c r="AB121" s="91"/>
      <c r="AC121" s="176"/>
      <c r="AD121" s="587"/>
      <c r="AE121" s="564"/>
      <c r="AF121" s="90">
        <f>SUM(AF108:AF120)</f>
        <v>43000</v>
      </c>
      <c r="AG121" s="90">
        <f>SUM(AG108:AG120)</f>
        <v>0</v>
      </c>
      <c r="AH121" s="90">
        <f>SUM(AH108:AH120)</f>
        <v>0</v>
      </c>
      <c r="AI121" s="91"/>
      <c r="AJ121" s="91"/>
      <c r="AK121" s="91"/>
      <c r="AL121" s="90"/>
      <c r="AM121" s="93"/>
    </row>
    <row r="122" spans="1:39" x14ac:dyDescent="0.25">
      <c r="B122" s="106"/>
      <c r="C122" s="65"/>
      <c r="D122" s="66"/>
      <c r="E122" s="66"/>
      <c r="F122" s="66"/>
      <c r="G122" s="67"/>
      <c r="H122" s="67"/>
      <c r="I122" s="68"/>
      <c r="J122" s="67"/>
      <c r="K122" s="67"/>
      <c r="L122" s="588"/>
      <c r="M122" s="67"/>
      <c r="N122" s="66"/>
      <c r="O122" s="66"/>
      <c r="P122" s="66"/>
      <c r="Q122" s="67"/>
      <c r="R122" s="67"/>
      <c r="S122" s="67"/>
      <c r="T122" s="67"/>
      <c r="U122" s="67"/>
      <c r="V122" s="588"/>
      <c r="W122" s="67"/>
      <c r="X122" s="66"/>
      <c r="Y122" s="66"/>
      <c r="Z122" s="66"/>
      <c r="AA122" s="67"/>
      <c r="AB122" s="67"/>
      <c r="AC122" s="67"/>
      <c r="AD122" s="588"/>
      <c r="AE122" s="67"/>
      <c r="AF122" s="66"/>
      <c r="AG122" s="66"/>
      <c r="AH122" s="66"/>
      <c r="AI122" s="67"/>
      <c r="AJ122" s="67"/>
      <c r="AK122" s="67"/>
      <c r="AL122" s="777"/>
      <c r="AM122" s="123"/>
    </row>
    <row r="123" spans="1:39" ht="21" x14ac:dyDescent="0.25">
      <c r="B123" s="107"/>
      <c r="C123" s="70"/>
      <c r="D123" s="71"/>
      <c r="E123" s="72"/>
      <c r="F123" s="73"/>
      <c r="G123" s="72"/>
      <c r="H123" s="73"/>
      <c r="I123" s="73"/>
      <c r="J123" s="73"/>
      <c r="K123" s="74"/>
      <c r="L123" s="598"/>
      <c r="M123" s="75" t="s">
        <v>42</v>
      </c>
      <c r="N123" s="76">
        <f>D136</f>
        <v>12000</v>
      </c>
      <c r="O123" s="76">
        <f>E136</f>
        <v>900</v>
      </c>
      <c r="P123" s="76">
        <f>F136</f>
        <v>0</v>
      </c>
      <c r="Q123" s="72"/>
      <c r="R123" s="73"/>
      <c r="S123" s="73"/>
      <c r="T123" s="73"/>
      <c r="U123" s="74"/>
      <c r="V123" s="598"/>
      <c r="W123" s="75" t="s">
        <v>42</v>
      </c>
      <c r="X123" s="76">
        <f>N136</f>
        <v>24000</v>
      </c>
      <c r="Y123" s="76">
        <f>O136</f>
        <v>1120</v>
      </c>
      <c r="Z123" s="76">
        <f>P136</f>
        <v>24330</v>
      </c>
      <c r="AA123" s="72"/>
      <c r="AB123" s="73"/>
      <c r="AC123" s="73"/>
      <c r="AD123" s="584"/>
      <c r="AE123" s="75" t="s">
        <v>42</v>
      </c>
      <c r="AF123" s="76">
        <f>X136</f>
        <v>36000</v>
      </c>
      <c r="AG123" s="76">
        <f>Y136</f>
        <v>1130</v>
      </c>
      <c r="AH123" s="76">
        <f>Z136</f>
        <v>36340</v>
      </c>
      <c r="AI123" s="72"/>
      <c r="AJ123" s="73"/>
      <c r="AK123" s="73"/>
      <c r="AL123" s="776" t="s">
        <v>221</v>
      </c>
      <c r="AM123" s="183" t="s">
        <v>36</v>
      </c>
    </row>
    <row r="124" spans="1:39" x14ac:dyDescent="0.25">
      <c r="A124" s="97" t="s">
        <v>192</v>
      </c>
      <c r="B124" s="128">
        <v>137</v>
      </c>
      <c r="C124" s="77" t="s">
        <v>19</v>
      </c>
      <c r="D124" s="78">
        <v>1000</v>
      </c>
      <c r="E124" s="78">
        <f t="shared" ref="E124:E133" si="7">E125+10</f>
        <v>130</v>
      </c>
      <c r="F124" s="78">
        <v>0</v>
      </c>
      <c r="G124" s="79" t="s">
        <v>38</v>
      </c>
      <c r="H124" s="79" t="s">
        <v>38</v>
      </c>
      <c r="I124" s="80" t="s">
        <v>38</v>
      </c>
      <c r="J124" s="79"/>
      <c r="K124" s="593"/>
      <c r="L124" s="599"/>
      <c r="M124" s="576" t="s">
        <v>19</v>
      </c>
      <c r="N124" s="78">
        <v>1000</v>
      </c>
      <c r="O124" s="78">
        <v>10</v>
      </c>
      <c r="P124" s="78">
        <v>0</v>
      </c>
      <c r="Q124" s="79" t="s">
        <v>38</v>
      </c>
      <c r="R124" s="79" t="s">
        <v>38</v>
      </c>
      <c r="S124" s="80" t="s">
        <v>38</v>
      </c>
      <c r="T124" s="79"/>
      <c r="U124" s="593"/>
      <c r="V124" s="599"/>
      <c r="W124" s="576" t="s">
        <v>19</v>
      </c>
      <c r="X124" s="78">
        <v>1000</v>
      </c>
      <c r="Y124" s="78">
        <v>0</v>
      </c>
      <c r="Z124" s="78">
        <v>6000</v>
      </c>
      <c r="AA124" s="79" t="s">
        <v>38</v>
      </c>
      <c r="AB124" s="79">
        <v>1645</v>
      </c>
      <c r="AC124" s="175">
        <v>44577</v>
      </c>
      <c r="AD124" s="585"/>
      <c r="AE124" s="576" t="s">
        <v>19</v>
      </c>
      <c r="AF124" s="78">
        <v>1000</v>
      </c>
      <c r="AG124" s="78"/>
      <c r="AH124" s="78">
        <v>1000</v>
      </c>
      <c r="AI124" s="79" t="s">
        <v>924</v>
      </c>
      <c r="AJ124" s="79">
        <v>3170</v>
      </c>
      <c r="AK124" s="80">
        <v>44936</v>
      </c>
      <c r="AL124" s="177">
        <f>AF136+AG136-AH136</f>
        <v>790</v>
      </c>
      <c r="AM124" s="185" t="s">
        <v>1028</v>
      </c>
    </row>
    <row r="125" spans="1:39" ht="21" customHeight="1" x14ac:dyDescent="0.25">
      <c r="A125" s="82"/>
      <c r="B125" s="879" t="s">
        <v>194</v>
      </c>
      <c r="C125" s="77" t="s">
        <v>20</v>
      </c>
      <c r="D125" s="78">
        <v>1000</v>
      </c>
      <c r="E125" s="78">
        <f t="shared" si="7"/>
        <v>120</v>
      </c>
      <c r="F125" s="78">
        <v>0</v>
      </c>
      <c r="G125" s="79" t="s">
        <v>38</v>
      </c>
      <c r="H125" s="79" t="s">
        <v>38</v>
      </c>
      <c r="I125" s="80" t="s">
        <v>38</v>
      </c>
      <c r="J125" s="79"/>
      <c r="K125" s="593"/>
      <c r="L125" s="599"/>
      <c r="M125" s="576" t="s">
        <v>20</v>
      </c>
      <c r="N125" s="78">
        <v>1000</v>
      </c>
      <c r="O125" s="78">
        <v>0</v>
      </c>
      <c r="P125" s="78">
        <v>14120</v>
      </c>
      <c r="Q125" s="79" t="s">
        <v>38</v>
      </c>
      <c r="R125" s="79">
        <v>810</v>
      </c>
      <c r="S125" s="80">
        <v>44230</v>
      </c>
      <c r="T125" s="79"/>
      <c r="U125" s="593"/>
      <c r="V125" s="599"/>
      <c r="W125" s="576" t="s">
        <v>20</v>
      </c>
      <c r="X125" s="78">
        <v>1000</v>
      </c>
      <c r="Y125" s="78">
        <v>0</v>
      </c>
      <c r="Z125" s="78">
        <v>0</v>
      </c>
      <c r="AA125" s="79" t="s">
        <v>38</v>
      </c>
      <c r="AB125" s="79" t="s">
        <v>38</v>
      </c>
      <c r="AC125" s="175" t="s">
        <v>38</v>
      </c>
      <c r="AD125" s="585"/>
      <c r="AE125" s="576" t="s">
        <v>20</v>
      </c>
      <c r="AF125" s="78">
        <v>1000</v>
      </c>
      <c r="AG125" s="78"/>
      <c r="AH125" s="78">
        <v>1000</v>
      </c>
      <c r="AI125" s="79" t="s">
        <v>924</v>
      </c>
      <c r="AJ125" s="79">
        <v>3428</v>
      </c>
      <c r="AK125" s="80">
        <v>44965</v>
      </c>
      <c r="AL125" s="180"/>
      <c r="AM125" s="186"/>
    </row>
    <row r="126" spans="1:39" x14ac:dyDescent="0.25">
      <c r="A126" s="82"/>
      <c r="B126" s="879"/>
      <c r="C126" s="77" t="s">
        <v>21</v>
      </c>
      <c r="D126" s="78">
        <v>1000</v>
      </c>
      <c r="E126" s="78">
        <f t="shared" si="7"/>
        <v>110</v>
      </c>
      <c r="F126" s="78">
        <v>0</v>
      </c>
      <c r="G126" s="79" t="s">
        <v>38</v>
      </c>
      <c r="H126" s="79" t="s">
        <v>38</v>
      </c>
      <c r="I126" s="80" t="s">
        <v>38</v>
      </c>
      <c r="J126" s="79"/>
      <c r="K126" s="593"/>
      <c r="L126" s="599"/>
      <c r="M126" s="576" t="s">
        <v>21</v>
      </c>
      <c r="N126" s="78">
        <v>1000</v>
      </c>
      <c r="O126" s="78">
        <f t="shared" ref="O126:O131" si="8">O127+10</f>
        <v>60</v>
      </c>
      <c r="P126" s="78">
        <v>0</v>
      </c>
      <c r="Q126" s="79" t="s">
        <v>38</v>
      </c>
      <c r="R126" s="79" t="s">
        <v>38</v>
      </c>
      <c r="S126" s="80" t="s">
        <v>38</v>
      </c>
      <c r="T126" s="79"/>
      <c r="U126" s="593"/>
      <c r="V126" s="599"/>
      <c r="W126" s="576" t="s">
        <v>21</v>
      </c>
      <c r="X126" s="78">
        <v>1000</v>
      </c>
      <c r="Y126" s="78">
        <v>0</v>
      </c>
      <c r="Z126" s="78">
        <v>0</v>
      </c>
      <c r="AA126" s="79" t="s">
        <v>38</v>
      </c>
      <c r="AB126" s="79" t="s">
        <v>38</v>
      </c>
      <c r="AC126" s="175" t="s">
        <v>38</v>
      </c>
      <c r="AD126" s="585"/>
      <c r="AE126" s="576" t="s">
        <v>21</v>
      </c>
      <c r="AF126" s="78">
        <v>1000</v>
      </c>
      <c r="AG126" s="78"/>
      <c r="AH126" s="78">
        <v>1000</v>
      </c>
      <c r="AI126" s="79" t="s">
        <v>924</v>
      </c>
      <c r="AJ126" s="79">
        <v>3560</v>
      </c>
      <c r="AK126" s="80">
        <v>45016</v>
      </c>
      <c r="AL126" s="180"/>
      <c r="AM126" s="186"/>
    </row>
    <row r="127" spans="1:39" x14ac:dyDescent="0.25">
      <c r="A127" s="82"/>
      <c r="B127" s="879"/>
      <c r="C127" s="77" t="s">
        <v>22</v>
      </c>
      <c r="D127" s="78">
        <v>1000</v>
      </c>
      <c r="E127" s="78">
        <f t="shared" si="7"/>
        <v>100</v>
      </c>
      <c r="F127" s="78">
        <v>0</v>
      </c>
      <c r="G127" s="79" t="s">
        <v>38</v>
      </c>
      <c r="H127" s="79" t="s">
        <v>38</v>
      </c>
      <c r="I127" s="80" t="s">
        <v>38</v>
      </c>
      <c r="J127" s="79"/>
      <c r="K127" s="593"/>
      <c r="L127" s="599"/>
      <c r="M127" s="576" t="s">
        <v>22</v>
      </c>
      <c r="N127" s="78">
        <v>1000</v>
      </c>
      <c r="O127" s="78">
        <f t="shared" si="8"/>
        <v>50</v>
      </c>
      <c r="P127" s="78">
        <v>0</v>
      </c>
      <c r="Q127" s="79" t="s">
        <v>38</v>
      </c>
      <c r="R127" s="79" t="s">
        <v>38</v>
      </c>
      <c r="S127" s="80" t="s">
        <v>38</v>
      </c>
      <c r="T127" s="79"/>
      <c r="U127" s="593"/>
      <c r="V127" s="599"/>
      <c r="W127" s="576" t="s">
        <v>22</v>
      </c>
      <c r="X127" s="78">
        <v>1000</v>
      </c>
      <c r="Y127" s="78">
        <v>0</v>
      </c>
      <c r="Z127" s="78">
        <v>0</v>
      </c>
      <c r="AA127" s="79" t="s">
        <v>38</v>
      </c>
      <c r="AB127" s="79" t="s">
        <v>38</v>
      </c>
      <c r="AC127" s="175" t="s">
        <v>38</v>
      </c>
      <c r="AD127" s="585"/>
      <c r="AE127" s="576" t="s">
        <v>22</v>
      </c>
      <c r="AF127" s="78">
        <v>1000</v>
      </c>
      <c r="AG127" s="78"/>
      <c r="AH127" s="78">
        <v>1000</v>
      </c>
      <c r="AI127" s="79" t="s">
        <v>924</v>
      </c>
      <c r="AJ127" s="79">
        <v>3645</v>
      </c>
      <c r="AK127" s="80">
        <v>45042</v>
      </c>
      <c r="AL127" s="180"/>
      <c r="AM127" s="186" t="s">
        <v>964</v>
      </c>
    </row>
    <row r="128" spans="1:39" x14ac:dyDescent="0.25">
      <c r="A128" s="82"/>
      <c r="B128" s="879"/>
      <c r="C128" s="77" t="s">
        <v>23</v>
      </c>
      <c r="D128" s="78">
        <v>1000</v>
      </c>
      <c r="E128" s="78">
        <f t="shared" si="7"/>
        <v>90</v>
      </c>
      <c r="F128" s="78">
        <v>0</v>
      </c>
      <c r="G128" s="79" t="s">
        <v>38</v>
      </c>
      <c r="H128" s="79" t="s">
        <v>38</v>
      </c>
      <c r="I128" s="80" t="s">
        <v>38</v>
      </c>
      <c r="J128" s="79"/>
      <c r="K128" s="593"/>
      <c r="L128" s="599"/>
      <c r="M128" s="576" t="s">
        <v>23</v>
      </c>
      <c r="N128" s="78">
        <v>1000</v>
      </c>
      <c r="O128" s="78">
        <f t="shared" si="8"/>
        <v>40</v>
      </c>
      <c r="P128" s="78">
        <v>0</v>
      </c>
      <c r="Q128" s="79" t="s">
        <v>38</v>
      </c>
      <c r="R128" s="79" t="s">
        <v>38</v>
      </c>
      <c r="S128" s="80" t="s">
        <v>38</v>
      </c>
      <c r="T128" s="79"/>
      <c r="U128" s="593"/>
      <c r="V128" s="599"/>
      <c r="W128" s="576" t="s">
        <v>23</v>
      </c>
      <c r="X128" s="78">
        <v>1000</v>
      </c>
      <c r="Y128" s="78">
        <v>0</v>
      </c>
      <c r="Z128" s="78">
        <v>0</v>
      </c>
      <c r="AA128" s="79" t="s">
        <v>38</v>
      </c>
      <c r="AB128" s="79" t="s">
        <v>38</v>
      </c>
      <c r="AC128" s="175" t="s">
        <v>38</v>
      </c>
      <c r="AD128" s="585"/>
      <c r="AE128" s="576" t="s">
        <v>23</v>
      </c>
      <c r="AF128" s="78">
        <v>1000</v>
      </c>
      <c r="AG128" s="78">
        <v>10</v>
      </c>
      <c r="AH128" s="78"/>
      <c r="AI128" s="79"/>
      <c r="AJ128" s="79"/>
      <c r="AK128" s="80"/>
      <c r="AL128" s="180"/>
      <c r="AM128" s="186"/>
    </row>
    <row r="129" spans="1:39" x14ac:dyDescent="0.25">
      <c r="A129" s="82"/>
      <c r="B129" s="879"/>
      <c r="C129" s="77" t="s">
        <v>24</v>
      </c>
      <c r="D129" s="78">
        <v>1000</v>
      </c>
      <c r="E129" s="78">
        <f t="shared" si="7"/>
        <v>80</v>
      </c>
      <c r="F129" s="78">
        <v>0</v>
      </c>
      <c r="G129" s="79" t="s">
        <v>38</v>
      </c>
      <c r="H129" s="79" t="s">
        <v>38</v>
      </c>
      <c r="I129" s="80" t="s">
        <v>38</v>
      </c>
      <c r="J129" s="79"/>
      <c r="K129" s="593"/>
      <c r="L129" s="599"/>
      <c r="M129" s="576" t="s">
        <v>24</v>
      </c>
      <c r="N129" s="78">
        <v>1000</v>
      </c>
      <c r="O129" s="78">
        <f t="shared" si="8"/>
        <v>30</v>
      </c>
      <c r="P129" s="78">
        <v>0</v>
      </c>
      <c r="Q129" s="79" t="s">
        <v>38</v>
      </c>
      <c r="R129" s="79" t="s">
        <v>38</v>
      </c>
      <c r="S129" s="80" t="s">
        <v>38</v>
      </c>
      <c r="T129" s="79"/>
      <c r="U129" s="593"/>
      <c r="V129" s="599"/>
      <c r="W129" s="576" t="s">
        <v>24</v>
      </c>
      <c r="X129" s="78">
        <v>1000</v>
      </c>
      <c r="Y129" s="78">
        <v>0</v>
      </c>
      <c r="Z129" s="78">
        <v>0</v>
      </c>
      <c r="AA129" s="79" t="s">
        <v>38</v>
      </c>
      <c r="AB129" s="79" t="s">
        <v>38</v>
      </c>
      <c r="AC129" s="175" t="s">
        <v>38</v>
      </c>
      <c r="AD129" s="585"/>
      <c r="AE129" s="576" t="s">
        <v>24</v>
      </c>
      <c r="AF129" s="78">
        <v>1000</v>
      </c>
      <c r="AG129" s="78"/>
      <c r="AH129" s="78">
        <v>2010</v>
      </c>
      <c r="AI129" s="79" t="s">
        <v>942</v>
      </c>
      <c r="AJ129" s="79">
        <v>3802</v>
      </c>
      <c r="AK129" s="80">
        <v>45078</v>
      </c>
      <c r="AL129" s="180"/>
      <c r="AM129" s="186"/>
    </row>
    <row r="130" spans="1:39" x14ac:dyDescent="0.25">
      <c r="A130" s="82"/>
      <c r="B130" s="879"/>
      <c r="C130" s="77" t="s">
        <v>25</v>
      </c>
      <c r="D130" s="78">
        <v>1000</v>
      </c>
      <c r="E130" s="78">
        <f t="shared" si="7"/>
        <v>70</v>
      </c>
      <c r="F130" s="78">
        <v>0</v>
      </c>
      <c r="G130" s="79" t="s">
        <v>38</v>
      </c>
      <c r="H130" s="79" t="s">
        <v>38</v>
      </c>
      <c r="I130" s="80" t="s">
        <v>38</v>
      </c>
      <c r="J130" s="79"/>
      <c r="K130" s="593"/>
      <c r="L130" s="599"/>
      <c r="M130" s="576" t="s">
        <v>25</v>
      </c>
      <c r="N130" s="78">
        <v>1000</v>
      </c>
      <c r="O130" s="78">
        <f t="shared" si="8"/>
        <v>20</v>
      </c>
      <c r="P130" s="78">
        <v>0</v>
      </c>
      <c r="Q130" s="79" t="s">
        <v>38</v>
      </c>
      <c r="R130" s="79" t="s">
        <v>38</v>
      </c>
      <c r="S130" s="80" t="s">
        <v>38</v>
      </c>
      <c r="T130" s="79"/>
      <c r="U130" s="593"/>
      <c r="V130" s="599"/>
      <c r="W130" s="576" t="s">
        <v>25</v>
      </c>
      <c r="X130" s="78">
        <v>1000</v>
      </c>
      <c r="Y130" s="78">
        <v>0</v>
      </c>
      <c r="Z130" s="78">
        <v>2000</v>
      </c>
      <c r="AA130" s="79" t="s">
        <v>41</v>
      </c>
      <c r="AB130" s="79">
        <v>2567</v>
      </c>
      <c r="AC130" s="175">
        <v>44773</v>
      </c>
      <c r="AD130" s="585"/>
      <c r="AE130" s="576" t="s">
        <v>25</v>
      </c>
      <c r="AF130" s="78">
        <v>1000</v>
      </c>
      <c r="AG130" s="78"/>
      <c r="AH130" s="78">
        <v>1000</v>
      </c>
      <c r="AI130" s="79" t="s">
        <v>924</v>
      </c>
      <c r="AJ130" s="79">
        <v>3896</v>
      </c>
      <c r="AK130" s="80">
        <v>45117</v>
      </c>
      <c r="AL130" s="180"/>
      <c r="AM130" s="186"/>
    </row>
    <row r="131" spans="1:39" x14ac:dyDescent="0.25">
      <c r="A131" s="82"/>
      <c r="B131" s="879"/>
      <c r="C131" s="77" t="s">
        <v>26</v>
      </c>
      <c r="D131" s="78">
        <v>1000</v>
      </c>
      <c r="E131" s="78">
        <f t="shared" si="7"/>
        <v>60</v>
      </c>
      <c r="F131" s="78">
        <v>0</v>
      </c>
      <c r="G131" s="79" t="s">
        <v>38</v>
      </c>
      <c r="H131" s="79" t="s">
        <v>38</v>
      </c>
      <c r="I131" s="80" t="s">
        <v>38</v>
      </c>
      <c r="J131" s="79"/>
      <c r="K131" s="593"/>
      <c r="L131" s="599"/>
      <c r="M131" s="576" t="s">
        <v>26</v>
      </c>
      <c r="N131" s="78">
        <v>1000</v>
      </c>
      <c r="O131" s="78">
        <f t="shared" si="8"/>
        <v>10</v>
      </c>
      <c r="P131" s="78">
        <v>0</v>
      </c>
      <c r="Q131" s="79" t="s">
        <v>38</v>
      </c>
      <c r="R131" s="79" t="s">
        <v>38</v>
      </c>
      <c r="S131" s="80" t="s">
        <v>38</v>
      </c>
      <c r="T131" s="79"/>
      <c r="U131" s="593"/>
      <c r="V131" s="599"/>
      <c r="W131" s="576" t="s">
        <v>26</v>
      </c>
      <c r="X131" s="78">
        <v>1000</v>
      </c>
      <c r="Y131" s="78">
        <v>0</v>
      </c>
      <c r="Z131" s="78">
        <v>0</v>
      </c>
      <c r="AA131" s="79" t="s">
        <v>38</v>
      </c>
      <c r="AB131" s="79" t="s">
        <v>38</v>
      </c>
      <c r="AC131" s="175" t="s">
        <v>38</v>
      </c>
      <c r="AD131" s="585"/>
      <c r="AE131" s="576" t="s">
        <v>26</v>
      </c>
      <c r="AF131" s="78">
        <v>1000</v>
      </c>
      <c r="AG131" s="78"/>
      <c r="AH131" s="78">
        <v>1000</v>
      </c>
      <c r="AI131" s="79" t="s">
        <v>924</v>
      </c>
      <c r="AJ131" s="79">
        <v>4086</v>
      </c>
      <c r="AK131" s="80">
        <v>45156</v>
      </c>
      <c r="AL131" s="180"/>
      <c r="AM131" s="186"/>
    </row>
    <row r="132" spans="1:39" x14ac:dyDescent="0.25">
      <c r="A132" s="82"/>
      <c r="B132" s="879"/>
      <c r="C132" s="77" t="s">
        <v>27</v>
      </c>
      <c r="D132" s="78">
        <v>1000</v>
      </c>
      <c r="E132" s="78">
        <f t="shared" si="7"/>
        <v>50</v>
      </c>
      <c r="F132" s="78">
        <v>0</v>
      </c>
      <c r="G132" s="79" t="s">
        <v>38</v>
      </c>
      <c r="H132" s="79" t="s">
        <v>38</v>
      </c>
      <c r="I132" s="80" t="s">
        <v>38</v>
      </c>
      <c r="J132" s="79"/>
      <c r="K132" s="593"/>
      <c r="L132" s="599"/>
      <c r="M132" s="576" t="s">
        <v>27</v>
      </c>
      <c r="N132" s="78">
        <v>1000</v>
      </c>
      <c r="O132" s="78">
        <v>0</v>
      </c>
      <c r="P132" s="78">
        <v>7210</v>
      </c>
      <c r="Q132" s="79" t="s">
        <v>38</v>
      </c>
      <c r="R132" s="79">
        <v>1310</v>
      </c>
      <c r="S132" s="80">
        <v>44469</v>
      </c>
      <c r="T132" s="79"/>
      <c r="U132" s="593"/>
      <c r="V132" s="599"/>
      <c r="W132" s="576" t="s">
        <v>27</v>
      </c>
      <c r="X132" s="78">
        <v>1000</v>
      </c>
      <c r="Y132" s="78">
        <v>0</v>
      </c>
      <c r="Z132" s="78">
        <v>1000</v>
      </c>
      <c r="AA132" s="79" t="s">
        <v>41</v>
      </c>
      <c r="AB132" s="79">
        <v>2865</v>
      </c>
      <c r="AC132" s="175">
        <v>44834</v>
      </c>
      <c r="AD132" s="585"/>
      <c r="AE132" s="576" t="s">
        <v>27</v>
      </c>
      <c r="AF132" s="78"/>
      <c r="AG132" s="78"/>
      <c r="AH132" s="78"/>
      <c r="AI132" s="79"/>
      <c r="AJ132" s="79"/>
      <c r="AK132" s="80"/>
      <c r="AL132" s="180"/>
      <c r="AM132" s="186"/>
    </row>
    <row r="133" spans="1:39" x14ac:dyDescent="0.25">
      <c r="A133" s="82"/>
      <c r="B133" s="879"/>
      <c r="C133" s="77" t="s">
        <v>28</v>
      </c>
      <c r="D133" s="78">
        <v>1000</v>
      </c>
      <c r="E133" s="78">
        <f t="shared" si="7"/>
        <v>40</v>
      </c>
      <c r="F133" s="78">
        <v>0</v>
      </c>
      <c r="G133" s="79" t="s">
        <v>38</v>
      </c>
      <c r="H133" s="79" t="s">
        <v>38</v>
      </c>
      <c r="I133" s="80" t="s">
        <v>38</v>
      </c>
      <c r="J133" s="79"/>
      <c r="K133" s="593"/>
      <c r="L133" s="599"/>
      <c r="M133" s="576" t="s">
        <v>28</v>
      </c>
      <c r="N133" s="78">
        <v>1000</v>
      </c>
      <c r="O133" s="78">
        <v>0</v>
      </c>
      <c r="P133" s="78">
        <v>3000</v>
      </c>
      <c r="Q133" s="79" t="s">
        <v>38</v>
      </c>
      <c r="R133" s="79">
        <v>1387</v>
      </c>
      <c r="S133" s="80">
        <v>44500</v>
      </c>
      <c r="T133" s="79"/>
      <c r="U133" s="593"/>
      <c r="V133" s="599"/>
      <c r="W133" s="576" t="s">
        <v>28</v>
      </c>
      <c r="X133" s="78">
        <v>1000</v>
      </c>
      <c r="Y133" s="78">
        <v>10</v>
      </c>
      <c r="Z133" s="78">
        <v>1010</v>
      </c>
      <c r="AA133" s="79" t="s">
        <v>41</v>
      </c>
      <c r="AB133" s="79">
        <v>2976</v>
      </c>
      <c r="AC133" s="175">
        <v>44866</v>
      </c>
      <c r="AD133" s="585"/>
      <c r="AE133" s="576" t="s">
        <v>28</v>
      </c>
      <c r="AF133" s="78"/>
      <c r="AG133" s="78"/>
      <c r="AH133" s="78"/>
      <c r="AI133" s="79"/>
      <c r="AJ133" s="79"/>
      <c r="AK133" s="80"/>
      <c r="AL133" s="180"/>
      <c r="AM133" s="186"/>
    </row>
    <row r="134" spans="1:39" x14ac:dyDescent="0.25">
      <c r="A134" s="82"/>
      <c r="B134" s="879"/>
      <c r="C134" s="77" t="s">
        <v>29</v>
      </c>
      <c r="D134" s="78">
        <v>1000</v>
      </c>
      <c r="E134" s="78">
        <f>E135+10</f>
        <v>30</v>
      </c>
      <c r="F134" s="78">
        <v>0</v>
      </c>
      <c r="G134" s="79" t="s">
        <v>38</v>
      </c>
      <c r="H134" s="79" t="s">
        <v>38</v>
      </c>
      <c r="I134" s="80" t="s">
        <v>38</v>
      </c>
      <c r="J134" s="79"/>
      <c r="K134" s="593"/>
      <c r="L134" s="599"/>
      <c r="M134" s="576" t="s">
        <v>29</v>
      </c>
      <c r="N134" s="78">
        <v>1000</v>
      </c>
      <c r="O134" s="78">
        <v>0</v>
      </c>
      <c r="P134" s="78">
        <v>0</v>
      </c>
      <c r="Q134" s="79" t="s">
        <v>38</v>
      </c>
      <c r="R134" s="79" t="s">
        <v>38</v>
      </c>
      <c r="S134" s="80" t="s">
        <v>38</v>
      </c>
      <c r="T134" s="79"/>
      <c r="U134" s="593"/>
      <c r="V134" s="599"/>
      <c r="W134" s="576" t="s">
        <v>29</v>
      </c>
      <c r="X134" s="78">
        <v>1000</v>
      </c>
      <c r="Y134" s="78">
        <v>0</v>
      </c>
      <c r="Z134" s="78">
        <v>1000</v>
      </c>
      <c r="AA134" s="79" t="s">
        <v>41</v>
      </c>
      <c r="AB134" s="79">
        <v>3068</v>
      </c>
      <c r="AC134" s="175">
        <v>44895</v>
      </c>
      <c r="AD134" s="585"/>
      <c r="AE134" s="576" t="s">
        <v>29</v>
      </c>
      <c r="AF134" s="78"/>
      <c r="AG134" s="78"/>
      <c r="AH134" s="78"/>
      <c r="AI134" s="79"/>
      <c r="AJ134" s="79"/>
      <c r="AK134" s="80"/>
      <c r="AL134" s="180"/>
      <c r="AM134" s="186"/>
    </row>
    <row r="135" spans="1:39" x14ac:dyDescent="0.25">
      <c r="A135" s="82"/>
      <c r="B135" s="879"/>
      <c r="C135" s="83" t="s">
        <v>30</v>
      </c>
      <c r="D135" s="84">
        <v>1000</v>
      </c>
      <c r="E135" s="78">
        <f>O124+10</f>
        <v>20</v>
      </c>
      <c r="F135" s="78">
        <v>0</v>
      </c>
      <c r="G135" s="79" t="s">
        <v>38</v>
      </c>
      <c r="H135" s="79" t="s">
        <v>38</v>
      </c>
      <c r="I135" s="80" t="s">
        <v>38</v>
      </c>
      <c r="J135" s="85"/>
      <c r="K135" s="603"/>
      <c r="L135" s="600"/>
      <c r="M135" s="577" t="s">
        <v>30</v>
      </c>
      <c r="N135" s="84">
        <v>1000</v>
      </c>
      <c r="O135" s="78">
        <v>0</v>
      </c>
      <c r="P135" s="78">
        <v>0</v>
      </c>
      <c r="Q135" s="79" t="s">
        <v>38</v>
      </c>
      <c r="R135" s="79" t="s">
        <v>38</v>
      </c>
      <c r="S135" s="80" t="s">
        <v>38</v>
      </c>
      <c r="T135" s="79"/>
      <c r="U135" s="593"/>
      <c r="V135" s="600"/>
      <c r="W135" s="577" t="s">
        <v>30</v>
      </c>
      <c r="X135" s="84">
        <v>1000</v>
      </c>
      <c r="Y135" s="78">
        <v>0</v>
      </c>
      <c r="Z135" s="78">
        <v>1000</v>
      </c>
      <c r="AA135" s="79" t="s">
        <v>41</v>
      </c>
      <c r="AB135" s="79">
        <v>3072</v>
      </c>
      <c r="AC135" s="175">
        <v>44900</v>
      </c>
      <c r="AD135" s="586"/>
      <c r="AE135" s="577" t="s">
        <v>30</v>
      </c>
      <c r="AF135" s="84"/>
      <c r="AG135" s="78"/>
      <c r="AH135" s="78"/>
      <c r="AI135" s="79"/>
      <c r="AJ135" s="79"/>
      <c r="AK135" s="80"/>
      <c r="AL135" s="181"/>
      <c r="AM135" s="187"/>
    </row>
    <row r="136" spans="1:39" ht="21" x14ac:dyDescent="0.25">
      <c r="A136" s="88"/>
      <c r="B136" s="880"/>
      <c r="C136" s="89"/>
      <c r="D136" s="90">
        <f>SUM(D124:D135)</f>
        <v>12000</v>
      </c>
      <c r="E136" s="90">
        <f>SUM(E124:E135)</f>
        <v>900</v>
      </c>
      <c r="F136" s="90">
        <f>SUM(F124:F135)</f>
        <v>0</v>
      </c>
      <c r="G136" s="91"/>
      <c r="H136" s="91"/>
      <c r="I136" s="92"/>
      <c r="J136" s="91"/>
      <c r="K136" s="176"/>
      <c r="L136" s="587"/>
      <c r="M136" s="564"/>
      <c r="N136" s="90">
        <f>SUM(N123:N135)</f>
        <v>24000</v>
      </c>
      <c r="O136" s="90">
        <f>SUM(O123:O135)</f>
        <v>1120</v>
      </c>
      <c r="P136" s="90">
        <f>SUM(P123:P135)</f>
        <v>24330</v>
      </c>
      <c r="Q136" s="91"/>
      <c r="R136" s="91"/>
      <c r="S136" s="91"/>
      <c r="T136" s="91"/>
      <c r="U136" s="176"/>
      <c r="V136" s="587"/>
      <c r="W136" s="564"/>
      <c r="X136" s="90">
        <f>SUM(X123:X135)</f>
        <v>36000</v>
      </c>
      <c r="Y136" s="90">
        <f>SUM(Y123:Y135)</f>
        <v>1130</v>
      </c>
      <c r="Z136" s="90">
        <f>SUM(Z123:Z135)</f>
        <v>36340</v>
      </c>
      <c r="AA136" s="91"/>
      <c r="AB136" s="91"/>
      <c r="AC136" s="176"/>
      <c r="AD136" s="587"/>
      <c r="AE136" s="564"/>
      <c r="AF136" s="90">
        <f>SUM(AF123:AF135)</f>
        <v>44000</v>
      </c>
      <c r="AG136" s="90">
        <f>SUM(AG123:AG135)</f>
        <v>1140</v>
      </c>
      <c r="AH136" s="90">
        <f>SUM(AH123:AH135)</f>
        <v>44350</v>
      </c>
      <c r="AI136" s="91"/>
      <c r="AJ136" s="91"/>
      <c r="AK136" s="91"/>
      <c r="AL136" s="90"/>
      <c r="AM136" s="93"/>
    </row>
    <row r="137" spans="1:39" x14ac:dyDescent="0.25">
      <c r="A137" s="168"/>
      <c r="B137" s="192"/>
      <c r="C137" s="161"/>
      <c r="D137" s="155"/>
      <c r="E137" s="155"/>
      <c r="F137" s="155"/>
      <c r="G137" s="154"/>
      <c r="H137" s="154"/>
      <c r="I137" s="162"/>
      <c r="J137" s="154"/>
      <c r="K137" s="154"/>
      <c r="L137" s="588"/>
      <c r="M137" s="154"/>
      <c r="N137" s="155"/>
      <c r="O137" s="155"/>
      <c r="P137" s="155"/>
      <c r="Q137" s="154"/>
      <c r="R137" s="154"/>
      <c r="S137" s="154"/>
      <c r="T137" s="154"/>
      <c r="U137" s="154"/>
      <c r="V137" s="588"/>
      <c r="W137" s="154"/>
      <c r="X137" s="155"/>
      <c r="Y137" s="155"/>
      <c r="Z137" s="155"/>
      <c r="AA137" s="154"/>
      <c r="AB137" s="154"/>
      <c r="AC137" s="154"/>
      <c r="AD137" s="588"/>
      <c r="AE137" s="154"/>
      <c r="AF137" s="155"/>
      <c r="AG137" s="155"/>
      <c r="AH137" s="155"/>
      <c r="AI137" s="154"/>
      <c r="AJ137" s="154"/>
      <c r="AK137" s="154"/>
      <c r="AL137" s="777"/>
      <c r="AM137" s="123"/>
    </row>
    <row r="138" spans="1:39" ht="21" x14ac:dyDescent="0.25">
      <c r="A138" s="168"/>
      <c r="B138" s="193"/>
      <c r="C138" s="163"/>
      <c r="D138" s="164"/>
      <c r="E138" s="159"/>
      <c r="F138" s="160"/>
      <c r="G138" s="159"/>
      <c r="H138" s="160"/>
      <c r="I138" s="160"/>
      <c r="J138" s="160"/>
      <c r="K138" s="165"/>
      <c r="L138" s="598"/>
      <c r="M138" s="157" t="s">
        <v>42</v>
      </c>
      <c r="N138" s="158">
        <f>D151</f>
        <v>12000</v>
      </c>
      <c r="O138" s="158">
        <f>E151</f>
        <v>1860</v>
      </c>
      <c r="P138" s="158">
        <f>F151</f>
        <v>0</v>
      </c>
      <c r="Q138" s="159"/>
      <c r="R138" s="160"/>
      <c r="S138" s="160"/>
      <c r="T138" s="160"/>
      <c r="U138" s="165"/>
      <c r="V138" s="598"/>
      <c r="W138" s="157" t="s">
        <v>42</v>
      </c>
      <c r="X138" s="158">
        <f>N151</f>
        <v>24000</v>
      </c>
      <c r="Y138" s="158">
        <f>O151</f>
        <v>2340</v>
      </c>
      <c r="Z138" s="158">
        <f>P151</f>
        <v>24000</v>
      </c>
      <c r="AA138" s="159"/>
      <c r="AB138" s="160"/>
      <c r="AC138" s="160"/>
      <c r="AD138" s="584"/>
      <c r="AE138" s="157" t="s">
        <v>42</v>
      </c>
      <c r="AF138" s="158">
        <f>X151</f>
        <v>36000</v>
      </c>
      <c r="AG138" s="158">
        <f>Y151</f>
        <v>2340</v>
      </c>
      <c r="AH138" s="158">
        <f>Z151</f>
        <v>38340</v>
      </c>
      <c r="AI138" s="159"/>
      <c r="AJ138" s="160"/>
      <c r="AK138" s="160"/>
      <c r="AL138" s="776" t="s">
        <v>221</v>
      </c>
      <c r="AM138" s="183" t="s">
        <v>36</v>
      </c>
    </row>
    <row r="139" spans="1:39" x14ac:dyDescent="0.25">
      <c r="A139" s="169" t="s">
        <v>192</v>
      </c>
      <c r="B139" s="194">
        <v>138</v>
      </c>
      <c r="C139" s="134" t="s">
        <v>19</v>
      </c>
      <c r="D139" s="135">
        <v>1000</v>
      </c>
      <c r="E139" s="135">
        <f t="shared" ref="E139:E148" si="9">E140+10</f>
        <v>210</v>
      </c>
      <c r="F139" s="135">
        <v>0</v>
      </c>
      <c r="G139" s="136" t="s">
        <v>38</v>
      </c>
      <c r="H139" s="136" t="s">
        <v>38</v>
      </c>
      <c r="I139" s="137" t="s">
        <v>38</v>
      </c>
      <c r="J139" s="136"/>
      <c r="K139" s="594"/>
      <c r="L139" s="599"/>
      <c r="M139" s="581" t="s">
        <v>19</v>
      </c>
      <c r="N139" s="135">
        <v>1000</v>
      </c>
      <c r="O139" s="135">
        <f t="shared" ref="O139:O146" si="10">O140+10</f>
        <v>90</v>
      </c>
      <c r="P139" s="135">
        <v>0</v>
      </c>
      <c r="Q139" s="136" t="s">
        <v>38</v>
      </c>
      <c r="R139" s="136" t="s">
        <v>38</v>
      </c>
      <c r="S139" s="137" t="s">
        <v>38</v>
      </c>
      <c r="T139" s="136"/>
      <c r="U139" s="594"/>
      <c r="V139" s="599"/>
      <c r="W139" s="581" t="s">
        <v>19</v>
      </c>
      <c r="X139" s="135">
        <v>1000</v>
      </c>
      <c r="Y139" s="135">
        <v>0</v>
      </c>
      <c r="Z139" s="135">
        <v>3000</v>
      </c>
      <c r="AA139" s="136" t="s">
        <v>73</v>
      </c>
      <c r="AB139" s="136">
        <v>2036</v>
      </c>
      <c r="AC139" s="571">
        <v>44581</v>
      </c>
      <c r="AD139" s="585"/>
      <c r="AE139" s="581" t="s">
        <v>19</v>
      </c>
      <c r="AF139" s="135">
        <v>1000</v>
      </c>
      <c r="AG139" s="135">
        <v>20</v>
      </c>
      <c r="AH139" s="135"/>
      <c r="AI139" s="136"/>
      <c r="AJ139" s="136"/>
      <c r="AK139" s="137"/>
      <c r="AL139" s="177">
        <f>AF151+AG151-AH151</f>
        <v>0</v>
      </c>
      <c r="AM139" s="185" t="s">
        <v>979</v>
      </c>
    </row>
    <row r="140" spans="1:39" ht="21" customHeight="1" x14ac:dyDescent="0.25">
      <c r="A140" s="170"/>
      <c r="B140" s="879" t="s">
        <v>204</v>
      </c>
      <c r="C140" s="134" t="s">
        <v>20</v>
      </c>
      <c r="D140" s="135">
        <v>1000</v>
      </c>
      <c r="E140" s="135">
        <f t="shared" si="9"/>
        <v>200</v>
      </c>
      <c r="F140" s="135">
        <v>0</v>
      </c>
      <c r="G140" s="136" t="s">
        <v>38</v>
      </c>
      <c r="H140" s="136" t="s">
        <v>38</v>
      </c>
      <c r="I140" s="137" t="s">
        <v>38</v>
      </c>
      <c r="J140" s="136"/>
      <c r="K140" s="594"/>
      <c r="L140" s="599"/>
      <c r="M140" s="581" t="s">
        <v>20</v>
      </c>
      <c r="N140" s="135">
        <v>1000</v>
      </c>
      <c r="O140" s="135">
        <f t="shared" si="10"/>
        <v>80</v>
      </c>
      <c r="P140" s="135">
        <v>0</v>
      </c>
      <c r="Q140" s="136" t="s">
        <v>38</v>
      </c>
      <c r="R140" s="136" t="s">
        <v>38</v>
      </c>
      <c r="S140" s="137" t="s">
        <v>38</v>
      </c>
      <c r="T140" s="136"/>
      <c r="U140" s="594"/>
      <c r="V140" s="599"/>
      <c r="W140" s="581" t="s">
        <v>20</v>
      </c>
      <c r="X140" s="135">
        <v>1000</v>
      </c>
      <c r="Y140" s="135">
        <v>0</v>
      </c>
      <c r="Z140" s="135">
        <v>2000</v>
      </c>
      <c r="AA140" s="136" t="s">
        <v>38</v>
      </c>
      <c r="AB140" s="136">
        <v>2102</v>
      </c>
      <c r="AC140" s="571">
        <v>44620</v>
      </c>
      <c r="AD140" s="585"/>
      <c r="AE140" s="581" t="s">
        <v>20</v>
      </c>
      <c r="AF140" s="135">
        <v>1000</v>
      </c>
      <c r="AG140" s="135">
        <v>10</v>
      </c>
      <c r="AH140" s="135"/>
      <c r="AI140" s="136"/>
      <c r="AJ140" s="136"/>
      <c r="AK140" s="137"/>
      <c r="AL140" s="180"/>
      <c r="AM140" s="186" t="s">
        <v>250</v>
      </c>
    </row>
    <row r="141" spans="1:39" x14ac:dyDescent="0.25">
      <c r="A141" s="170"/>
      <c r="B141" s="879"/>
      <c r="C141" s="134" t="s">
        <v>21</v>
      </c>
      <c r="D141" s="135">
        <v>1000</v>
      </c>
      <c r="E141" s="135">
        <f t="shared" si="9"/>
        <v>190</v>
      </c>
      <c r="F141" s="135">
        <v>0</v>
      </c>
      <c r="G141" s="136" t="s">
        <v>38</v>
      </c>
      <c r="H141" s="136" t="s">
        <v>38</v>
      </c>
      <c r="I141" s="137" t="s">
        <v>38</v>
      </c>
      <c r="J141" s="136"/>
      <c r="K141" s="594"/>
      <c r="L141" s="599"/>
      <c r="M141" s="581" t="s">
        <v>21</v>
      </c>
      <c r="N141" s="135">
        <v>1000</v>
      </c>
      <c r="O141" s="135">
        <f t="shared" si="10"/>
        <v>70</v>
      </c>
      <c r="P141" s="135">
        <v>0</v>
      </c>
      <c r="Q141" s="136" t="s">
        <v>38</v>
      </c>
      <c r="R141" s="136" t="s">
        <v>38</v>
      </c>
      <c r="S141" s="137" t="s">
        <v>38</v>
      </c>
      <c r="T141" s="136"/>
      <c r="U141" s="594"/>
      <c r="V141" s="599"/>
      <c r="W141" s="581" t="s">
        <v>21</v>
      </c>
      <c r="X141" s="135">
        <v>1000</v>
      </c>
      <c r="Y141" s="135">
        <v>0</v>
      </c>
      <c r="Z141" s="202">
        <v>410</v>
      </c>
      <c r="AA141" s="139" t="s">
        <v>244</v>
      </c>
      <c r="AB141" s="139">
        <v>2186</v>
      </c>
      <c r="AC141" s="570">
        <v>44649</v>
      </c>
      <c r="AD141" s="589"/>
      <c r="AE141" s="581" t="s">
        <v>21</v>
      </c>
      <c r="AF141" s="135">
        <v>1000</v>
      </c>
      <c r="AG141" s="135"/>
      <c r="AH141" s="850">
        <v>3030</v>
      </c>
      <c r="AI141" s="799" t="s">
        <v>244</v>
      </c>
      <c r="AJ141" s="799">
        <v>3697</v>
      </c>
      <c r="AK141" s="800">
        <v>45015</v>
      </c>
      <c r="AL141" s="180"/>
      <c r="AM141" s="186"/>
    </row>
    <row r="142" spans="1:39" x14ac:dyDescent="0.25">
      <c r="A142" s="170"/>
      <c r="B142" s="879"/>
      <c r="C142" s="134" t="s">
        <v>22</v>
      </c>
      <c r="D142" s="135">
        <v>1000</v>
      </c>
      <c r="E142" s="135">
        <f t="shared" si="9"/>
        <v>180</v>
      </c>
      <c r="F142" s="135">
        <v>0</v>
      </c>
      <c r="G142" s="136" t="s">
        <v>38</v>
      </c>
      <c r="H142" s="136" t="s">
        <v>38</v>
      </c>
      <c r="I142" s="137" t="s">
        <v>38</v>
      </c>
      <c r="J142" s="136"/>
      <c r="K142" s="594"/>
      <c r="L142" s="599"/>
      <c r="M142" s="581" t="s">
        <v>22</v>
      </c>
      <c r="N142" s="135">
        <v>1000</v>
      </c>
      <c r="O142" s="135">
        <f t="shared" si="10"/>
        <v>60</v>
      </c>
      <c r="P142" s="135">
        <v>0</v>
      </c>
      <c r="Q142" s="136" t="s">
        <v>38</v>
      </c>
      <c r="R142" s="136" t="s">
        <v>38</v>
      </c>
      <c r="S142" s="137" t="s">
        <v>38</v>
      </c>
      <c r="T142" s="136"/>
      <c r="U142" s="594"/>
      <c r="V142" s="599"/>
      <c r="W142" s="581" t="s">
        <v>22</v>
      </c>
      <c r="X142" s="135">
        <v>1000</v>
      </c>
      <c r="Y142" s="135">
        <v>0</v>
      </c>
      <c r="Z142" s="135">
        <v>1000</v>
      </c>
      <c r="AA142" s="136" t="s">
        <v>38</v>
      </c>
      <c r="AB142" s="136">
        <v>2275</v>
      </c>
      <c r="AC142" s="571">
        <v>44681</v>
      </c>
      <c r="AD142" s="585"/>
      <c r="AE142" s="581" t="s">
        <v>22</v>
      </c>
      <c r="AF142" s="135">
        <v>1000</v>
      </c>
      <c r="AG142" s="135"/>
      <c r="AH142" s="135">
        <v>3000</v>
      </c>
      <c r="AI142" s="136" t="s">
        <v>244</v>
      </c>
      <c r="AJ142" s="136">
        <v>3687</v>
      </c>
      <c r="AK142" s="137">
        <v>45042</v>
      </c>
      <c r="AL142" s="809"/>
      <c r="AM142" s="810"/>
    </row>
    <row r="143" spans="1:39" x14ac:dyDescent="0.25">
      <c r="A143" s="170"/>
      <c r="B143" s="879"/>
      <c r="C143" s="134" t="s">
        <v>23</v>
      </c>
      <c r="D143" s="135">
        <v>1000</v>
      </c>
      <c r="E143" s="135">
        <f t="shared" si="9"/>
        <v>170</v>
      </c>
      <c r="F143" s="135">
        <v>0</v>
      </c>
      <c r="G143" s="136" t="s">
        <v>38</v>
      </c>
      <c r="H143" s="136" t="s">
        <v>38</v>
      </c>
      <c r="I143" s="137" t="s">
        <v>38</v>
      </c>
      <c r="J143" s="136"/>
      <c r="K143" s="594"/>
      <c r="L143" s="599"/>
      <c r="M143" s="581" t="s">
        <v>23</v>
      </c>
      <c r="N143" s="135">
        <v>1000</v>
      </c>
      <c r="O143" s="135">
        <f t="shared" si="10"/>
        <v>50</v>
      </c>
      <c r="P143" s="135">
        <v>0</v>
      </c>
      <c r="Q143" s="136" t="s">
        <v>38</v>
      </c>
      <c r="R143" s="136" t="s">
        <v>38</v>
      </c>
      <c r="S143" s="137" t="s">
        <v>38</v>
      </c>
      <c r="T143" s="136"/>
      <c r="U143" s="594"/>
      <c r="V143" s="599"/>
      <c r="W143" s="581" t="s">
        <v>23</v>
      </c>
      <c r="X143" s="135">
        <v>1000</v>
      </c>
      <c r="Y143" s="135">
        <v>0</v>
      </c>
      <c r="Z143" s="135">
        <v>1000</v>
      </c>
      <c r="AA143" s="136" t="s">
        <v>38</v>
      </c>
      <c r="AB143" s="136">
        <v>2343</v>
      </c>
      <c r="AC143" s="571">
        <v>44709</v>
      </c>
      <c r="AD143" s="585"/>
      <c r="AE143" s="581" t="s">
        <v>23</v>
      </c>
      <c r="AF143" s="135">
        <v>1000</v>
      </c>
      <c r="AG143" s="135"/>
      <c r="AH143" s="135"/>
      <c r="AI143" s="136"/>
      <c r="AJ143" s="136"/>
      <c r="AK143" s="137"/>
      <c r="AL143" s="809"/>
      <c r="AM143" s="810"/>
    </row>
    <row r="144" spans="1:39" x14ac:dyDescent="0.25">
      <c r="A144" s="170"/>
      <c r="B144" s="879"/>
      <c r="C144" s="134" t="s">
        <v>24</v>
      </c>
      <c r="D144" s="135">
        <v>1000</v>
      </c>
      <c r="E144" s="135">
        <f t="shared" si="9"/>
        <v>160</v>
      </c>
      <c r="F144" s="135">
        <v>0</v>
      </c>
      <c r="G144" s="136" t="s">
        <v>38</v>
      </c>
      <c r="H144" s="136" t="s">
        <v>38</v>
      </c>
      <c r="I144" s="137" t="s">
        <v>38</v>
      </c>
      <c r="J144" s="136"/>
      <c r="K144" s="594"/>
      <c r="L144" s="599"/>
      <c r="M144" s="581" t="s">
        <v>24</v>
      </c>
      <c r="N144" s="135">
        <v>1000</v>
      </c>
      <c r="O144" s="135">
        <f t="shared" si="10"/>
        <v>40</v>
      </c>
      <c r="P144" s="135">
        <v>0</v>
      </c>
      <c r="Q144" s="136" t="s">
        <v>38</v>
      </c>
      <c r="R144" s="136" t="s">
        <v>38</v>
      </c>
      <c r="S144" s="137" t="s">
        <v>38</v>
      </c>
      <c r="T144" s="136"/>
      <c r="U144" s="594"/>
      <c r="V144" s="599"/>
      <c r="W144" s="581" t="s">
        <v>24</v>
      </c>
      <c r="X144" s="135">
        <v>1000</v>
      </c>
      <c r="Y144" s="135">
        <v>0</v>
      </c>
      <c r="Z144" s="135">
        <v>1000</v>
      </c>
      <c r="AA144" s="136" t="s">
        <v>244</v>
      </c>
      <c r="AB144" s="136">
        <v>2459</v>
      </c>
      <c r="AC144" s="571">
        <v>44742</v>
      </c>
      <c r="AD144" s="585"/>
      <c r="AE144" s="581" t="s">
        <v>24</v>
      </c>
      <c r="AF144" s="135">
        <v>1000</v>
      </c>
      <c r="AG144" s="135"/>
      <c r="AH144" s="135"/>
      <c r="AI144" s="136"/>
      <c r="AJ144" s="136"/>
      <c r="AK144" s="137"/>
      <c r="AL144" s="180"/>
      <c r="AM144" s="186"/>
    </row>
    <row r="145" spans="1:39" x14ac:dyDescent="0.25">
      <c r="A145" s="170"/>
      <c r="B145" s="879"/>
      <c r="C145" s="134" t="s">
        <v>25</v>
      </c>
      <c r="D145" s="135">
        <v>1000</v>
      </c>
      <c r="E145" s="135">
        <f t="shared" si="9"/>
        <v>150</v>
      </c>
      <c r="F145" s="135">
        <v>0</v>
      </c>
      <c r="G145" s="136" t="s">
        <v>38</v>
      </c>
      <c r="H145" s="136" t="s">
        <v>38</v>
      </c>
      <c r="I145" s="137" t="s">
        <v>38</v>
      </c>
      <c r="J145" s="136"/>
      <c r="K145" s="594"/>
      <c r="L145" s="599"/>
      <c r="M145" s="581" t="s">
        <v>25</v>
      </c>
      <c r="N145" s="135">
        <v>1000</v>
      </c>
      <c r="O145" s="135">
        <f t="shared" si="10"/>
        <v>30</v>
      </c>
      <c r="P145" s="135">
        <v>0</v>
      </c>
      <c r="Q145" s="136" t="s">
        <v>38</v>
      </c>
      <c r="R145" s="136" t="s">
        <v>38</v>
      </c>
      <c r="S145" s="137" t="s">
        <v>38</v>
      </c>
      <c r="T145" s="136"/>
      <c r="U145" s="594"/>
      <c r="V145" s="599"/>
      <c r="W145" s="581" t="s">
        <v>25</v>
      </c>
      <c r="X145" s="135">
        <v>1000</v>
      </c>
      <c r="Y145" s="135">
        <v>0</v>
      </c>
      <c r="Z145" s="135">
        <v>1000</v>
      </c>
      <c r="AA145" s="136" t="s">
        <v>244</v>
      </c>
      <c r="AB145" s="136">
        <v>2561</v>
      </c>
      <c r="AC145" s="571">
        <v>44773</v>
      </c>
      <c r="AD145" s="585"/>
      <c r="AE145" s="581" t="s">
        <v>25</v>
      </c>
      <c r="AF145" s="135">
        <v>1000</v>
      </c>
      <c r="AG145" s="135"/>
      <c r="AH145" s="135">
        <v>3000</v>
      </c>
      <c r="AI145" s="136" t="s">
        <v>244</v>
      </c>
      <c r="AJ145" s="136">
        <v>4029</v>
      </c>
      <c r="AK145" s="137">
        <v>45137</v>
      </c>
      <c r="AL145" s="180"/>
      <c r="AM145" s="186"/>
    </row>
    <row r="146" spans="1:39" x14ac:dyDescent="0.25">
      <c r="A146" s="170"/>
      <c r="B146" s="879"/>
      <c r="C146" s="134" t="s">
        <v>26</v>
      </c>
      <c r="D146" s="135">
        <v>1000</v>
      </c>
      <c r="E146" s="135">
        <f t="shared" si="9"/>
        <v>140</v>
      </c>
      <c r="F146" s="135">
        <v>0</v>
      </c>
      <c r="G146" s="136" t="s">
        <v>38</v>
      </c>
      <c r="H146" s="136" t="s">
        <v>38</v>
      </c>
      <c r="I146" s="137" t="s">
        <v>38</v>
      </c>
      <c r="J146" s="136"/>
      <c r="K146" s="594"/>
      <c r="L146" s="599"/>
      <c r="M146" s="581" t="s">
        <v>26</v>
      </c>
      <c r="N146" s="135">
        <v>1000</v>
      </c>
      <c r="O146" s="135">
        <f t="shared" si="10"/>
        <v>20</v>
      </c>
      <c r="P146" s="135">
        <v>0</v>
      </c>
      <c r="Q146" s="136" t="s">
        <v>38</v>
      </c>
      <c r="R146" s="136" t="s">
        <v>38</v>
      </c>
      <c r="S146" s="137" t="s">
        <v>38</v>
      </c>
      <c r="T146" s="136"/>
      <c r="U146" s="594"/>
      <c r="V146" s="599"/>
      <c r="W146" s="581" t="s">
        <v>26</v>
      </c>
      <c r="X146" s="135">
        <v>1000</v>
      </c>
      <c r="Y146" s="135">
        <v>0</v>
      </c>
      <c r="Z146" s="135">
        <v>1000</v>
      </c>
      <c r="AA146" s="136" t="s">
        <v>244</v>
      </c>
      <c r="AB146" s="136">
        <v>2678</v>
      </c>
      <c r="AC146" s="571">
        <v>44804</v>
      </c>
      <c r="AD146" s="585"/>
      <c r="AE146" s="581" t="s">
        <v>26</v>
      </c>
      <c r="AF146" s="135">
        <v>1000</v>
      </c>
      <c r="AG146" s="135"/>
      <c r="AH146" s="135"/>
      <c r="AI146" s="136"/>
      <c r="AJ146" s="136"/>
      <c r="AK146" s="137"/>
      <c r="AL146" s="180"/>
      <c r="AM146" s="186"/>
    </row>
    <row r="147" spans="1:39" x14ac:dyDescent="0.25">
      <c r="A147" s="170"/>
      <c r="B147" s="879"/>
      <c r="C147" s="134" t="s">
        <v>27</v>
      </c>
      <c r="D147" s="135">
        <v>1000</v>
      </c>
      <c r="E147" s="135">
        <f t="shared" si="9"/>
        <v>130</v>
      </c>
      <c r="F147" s="135">
        <v>0</v>
      </c>
      <c r="G147" s="136" t="s">
        <v>38</v>
      </c>
      <c r="H147" s="136" t="s">
        <v>38</v>
      </c>
      <c r="I147" s="137" t="s">
        <v>38</v>
      </c>
      <c r="J147" s="136"/>
      <c r="K147" s="594"/>
      <c r="L147" s="599"/>
      <c r="M147" s="581" t="s">
        <v>27</v>
      </c>
      <c r="N147" s="135">
        <v>1000</v>
      </c>
      <c r="O147" s="184">
        <f>O148+10</f>
        <v>10</v>
      </c>
      <c r="P147" s="135">
        <v>0</v>
      </c>
      <c r="Q147" s="136" t="s">
        <v>38</v>
      </c>
      <c r="R147" s="136" t="s">
        <v>38</v>
      </c>
      <c r="S147" s="137" t="s">
        <v>38</v>
      </c>
      <c r="T147" s="136"/>
      <c r="U147" s="594"/>
      <c r="V147" s="599"/>
      <c r="W147" s="581" t="s">
        <v>27</v>
      </c>
      <c r="X147" s="135">
        <v>1000</v>
      </c>
      <c r="Y147" s="135">
        <v>0</v>
      </c>
      <c r="Z147" s="135">
        <v>970</v>
      </c>
      <c r="AA147" s="136" t="s">
        <v>244</v>
      </c>
      <c r="AB147" s="136">
        <v>2868</v>
      </c>
      <c r="AC147" s="571">
        <v>44831</v>
      </c>
      <c r="AD147" s="585"/>
      <c r="AE147" s="581" t="s">
        <v>27</v>
      </c>
      <c r="AF147" s="135">
        <v>1000</v>
      </c>
      <c r="AG147" s="135"/>
      <c r="AH147" s="135"/>
      <c r="AI147" s="136"/>
      <c r="AJ147" s="136"/>
      <c r="AK147" s="137"/>
      <c r="AL147" s="180"/>
      <c r="AM147" s="186"/>
    </row>
    <row r="148" spans="1:39" x14ac:dyDescent="0.25">
      <c r="A148" s="170"/>
      <c r="B148" s="879"/>
      <c r="C148" s="134" t="s">
        <v>28</v>
      </c>
      <c r="D148" s="135">
        <v>1000</v>
      </c>
      <c r="E148" s="135">
        <f t="shared" si="9"/>
        <v>120</v>
      </c>
      <c r="F148" s="135">
        <v>0</v>
      </c>
      <c r="G148" s="136" t="s">
        <v>38</v>
      </c>
      <c r="H148" s="136" t="s">
        <v>38</v>
      </c>
      <c r="I148" s="137" t="s">
        <v>38</v>
      </c>
      <c r="J148" s="136"/>
      <c r="K148" s="594"/>
      <c r="L148" s="599"/>
      <c r="M148" s="581" t="s">
        <v>28</v>
      </c>
      <c r="N148" s="135">
        <v>1000</v>
      </c>
      <c r="O148" s="135">
        <v>0</v>
      </c>
      <c r="P148" s="135">
        <v>24000</v>
      </c>
      <c r="Q148" s="136" t="s">
        <v>38</v>
      </c>
      <c r="R148" s="136">
        <v>1341</v>
      </c>
      <c r="S148" s="137">
        <v>44473</v>
      </c>
      <c r="T148" s="136"/>
      <c r="U148" s="594"/>
      <c r="V148" s="599"/>
      <c r="W148" s="581" t="s">
        <v>28</v>
      </c>
      <c r="X148" s="135">
        <v>1000</v>
      </c>
      <c r="Y148" s="135">
        <v>0</v>
      </c>
      <c r="Z148" s="135">
        <v>960</v>
      </c>
      <c r="AA148" s="136" t="s">
        <v>244</v>
      </c>
      <c r="AB148" s="136">
        <v>2958</v>
      </c>
      <c r="AC148" s="571">
        <v>44852</v>
      </c>
      <c r="AD148" s="585"/>
      <c r="AE148" s="581" t="s">
        <v>28</v>
      </c>
      <c r="AF148" s="135"/>
      <c r="AG148" s="135"/>
      <c r="AH148" s="135"/>
      <c r="AI148" s="136"/>
      <c r="AJ148" s="136"/>
      <c r="AK148" s="137"/>
      <c r="AL148" s="180"/>
      <c r="AM148" s="186"/>
    </row>
    <row r="149" spans="1:39" x14ac:dyDescent="0.25">
      <c r="A149" s="170"/>
      <c r="B149" s="879"/>
      <c r="C149" s="134" t="s">
        <v>29</v>
      </c>
      <c r="D149" s="135">
        <v>1000</v>
      </c>
      <c r="E149" s="135">
        <f>E150+10</f>
        <v>110</v>
      </c>
      <c r="F149" s="135">
        <v>0</v>
      </c>
      <c r="G149" s="136" t="s">
        <v>38</v>
      </c>
      <c r="H149" s="136" t="s">
        <v>38</v>
      </c>
      <c r="I149" s="137" t="s">
        <v>38</v>
      </c>
      <c r="J149" s="136"/>
      <c r="K149" s="594"/>
      <c r="L149" s="599"/>
      <c r="M149" s="581" t="s">
        <v>29</v>
      </c>
      <c r="N149" s="135">
        <v>1000</v>
      </c>
      <c r="O149" s="184">
        <f>O150+10</f>
        <v>20</v>
      </c>
      <c r="P149" s="135">
        <v>0</v>
      </c>
      <c r="Q149" s="136" t="s">
        <v>38</v>
      </c>
      <c r="R149" s="136" t="s">
        <v>38</v>
      </c>
      <c r="S149" s="137" t="s">
        <v>38</v>
      </c>
      <c r="T149" s="136"/>
      <c r="U149" s="594"/>
      <c r="V149" s="599"/>
      <c r="W149" s="581" t="s">
        <v>29</v>
      </c>
      <c r="X149" s="135">
        <v>1000</v>
      </c>
      <c r="Y149" s="135">
        <v>0</v>
      </c>
      <c r="Z149" s="135">
        <v>1000</v>
      </c>
      <c r="AA149" s="136" t="s">
        <v>244</v>
      </c>
      <c r="AB149" s="136">
        <v>3058</v>
      </c>
      <c r="AC149" s="571">
        <v>44894</v>
      </c>
      <c r="AD149" s="585"/>
      <c r="AE149" s="581" t="s">
        <v>29</v>
      </c>
      <c r="AF149" s="135"/>
      <c r="AG149" s="135"/>
      <c r="AH149" s="135"/>
      <c r="AI149" s="136"/>
      <c r="AJ149" s="136"/>
      <c r="AK149" s="137"/>
      <c r="AL149" s="180"/>
      <c r="AM149" s="186"/>
    </row>
    <row r="150" spans="1:39" x14ac:dyDescent="0.25">
      <c r="A150" s="170"/>
      <c r="B150" s="879"/>
      <c r="C150" s="148" t="s">
        <v>30</v>
      </c>
      <c r="D150" s="149">
        <v>1000</v>
      </c>
      <c r="E150" s="135">
        <f>O139+10</f>
        <v>100</v>
      </c>
      <c r="F150" s="135">
        <v>0</v>
      </c>
      <c r="G150" s="136" t="s">
        <v>38</v>
      </c>
      <c r="H150" s="136" t="s">
        <v>38</v>
      </c>
      <c r="I150" s="137" t="s">
        <v>38</v>
      </c>
      <c r="J150" s="195"/>
      <c r="K150" s="605"/>
      <c r="L150" s="600"/>
      <c r="M150" s="578" t="s">
        <v>30</v>
      </c>
      <c r="N150" s="149">
        <v>1000</v>
      </c>
      <c r="O150" s="135">
        <v>10</v>
      </c>
      <c r="P150" s="135">
        <v>0</v>
      </c>
      <c r="Q150" s="136" t="s">
        <v>38</v>
      </c>
      <c r="R150" s="136" t="s">
        <v>38</v>
      </c>
      <c r="S150" s="137" t="s">
        <v>38</v>
      </c>
      <c r="T150" s="136"/>
      <c r="U150" s="594"/>
      <c r="V150" s="600"/>
      <c r="W150" s="578" t="s">
        <v>30</v>
      </c>
      <c r="X150" s="135">
        <v>1000</v>
      </c>
      <c r="Y150" s="135">
        <v>0</v>
      </c>
      <c r="Z150" s="135">
        <v>1000</v>
      </c>
      <c r="AA150" s="136" t="s">
        <v>244</v>
      </c>
      <c r="AB150" s="136">
        <v>3426</v>
      </c>
      <c r="AC150" s="571">
        <v>45290</v>
      </c>
      <c r="AD150" s="586"/>
      <c r="AE150" s="578" t="s">
        <v>30</v>
      </c>
      <c r="AF150" s="149"/>
      <c r="AG150" s="135"/>
      <c r="AH150" s="135"/>
      <c r="AI150" s="136"/>
      <c r="AJ150" s="136"/>
      <c r="AK150" s="137"/>
      <c r="AL150" s="181"/>
      <c r="AM150" s="187"/>
    </row>
    <row r="151" spans="1:39" ht="21" x14ac:dyDescent="0.25">
      <c r="A151" s="171"/>
      <c r="B151" s="880"/>
      <c r="C151" s="150"/>
      <c r="D151" s="151">
        <f>SUM(D139:D150)</f>
        <v>12000</v>
      </c>
      <c r="E151" s="151">
        <f>SUM(E139:E150)</f>
        <v>1860</v>
      </c>
      <c r="F151" s="151">
        <f>SUM(F139:F150)</f>
        <v>0</v>
      </c>
      <c r="G151" s="152"/>
      <c r="H151" s="152"/>
      <c r="I151" s="197"/>
      <c r="J151" s="152"/>
      <c r="K151" s="572"/>
      <c r="L151" s="587"/>
      <c r="M151" s="566"/>
      <c r="N151" s="151">
        <f>SUM(N138:N150)</f>
        <v>24000</v>
      </c>
      <c r="O151" s="151">
        <f>SUM(O138:O150)</f>
        <v>2340</v>
      </c>
      <c r="P151" s="151">
        <f>SUM(P138:P150)</f>
        <v>24000</v>
      </c>
      <c r="Q151" s="152"/>
      <c r="R151" s="152"/>
      <c r="S151" s="152"/>
      <c r="T151" s="152"/>
      <c r="U151" s="572"/>
      <c r="V151" s="587"/>
      <c r="W151" s="566"/>
      <c r="X151" s="151">
        <f>SUM(X138:X150)</f>
        <v>36000</v>
      </c>
      <c r="Y151" s="151">
        <f>SUM(Y138:Y150)</f>
        <v>2340</v>
      </c>
      <c r="Z151" s="151">
        <f>SUM(Z138:Z150)</f>
        <v>38340</v>
      </c>
      <c r="AA151" s="152"/>
      <c r="AB151" s="152"/>
      <c r="AC151" s="572"/>
      <c r="AD151" s="587"/>
      <c r="AE151" s="566"/>
      <c r="AF151" s="151">
        <f>SUM(AF138:AF150)</f>
        <v>45000</v>
      </c>
      <c r="AG151" s="151">
        <f>SUM(AG138:AG150)</f>
        <v>2370</v>
      </c>
      <c r="AH151" s="151">
        <f>SUM(AH138:AH150)</f>
        <v>47370</v>
      </c>
      <c r="AI151" s="152"/>
      <c r="AJ151" s="152"/>
      <c r="AK151" s="152"/>
      <c r="AL151" s="90"/>
      <c r="AM151" s="93"/>
    </row>
    <row r="152" spans="1:39" x14ac:dyDescent="0.25">
      <c r="A152" s="168"/>
      <c r="B152" s="192"/>
      <c r="C152" s="161"/>
      <c r="D152" s="155"/>
      <c r="E152" s="155"/>
      <c r="F152" s="155"/>
      <c r="G152" s="154"/>
      <c r="H152" s="154"/>
      <c r="I152" s="162"/>
      <c r="J152" s="154"/>
      <c r="K152" s="154"/>
      <c r="L152" s="588"/>
      <c r="M152" s="154"/>
      <c r="N152" s="155"/>
      <c r="O152" s="155"/>
      <c r="P152" s="155"/>
      <c r="Q152" s="154"/>
      <c r="R152" s="154"/>
      <c r="S152" s="154"/>
      <c r="T152" s="154"/>
      <c r="U152" s="154"/>
      <c r="V152" s="588"/>
      <c r="W152" s="154"/>
      <c r="X152" s="155"/>
      <c r="Y152" s="155"/>
      <c r="Z152" s="155"/>
      <c r="AA152" s="154"/>
      <c r="AB152" s="154"/>
      <c r="AC152" s="154"/>
      <c r="AD152" s="588"/>
      <c r="AE152" s="154"/>
      <c r="AF152" s="155"/>
      <c r="AG152" s="155"/>
      <c r="AH152" s="155"/>
      <c r="AI152" s="154"/>
      <c r="AJ152" s="154"/>
      <c r="AK152" s="154"/>
      <c r="AL152" s="779"/>
      <c r="AM152" s="156"/>
    </row>
    <row r="153" spans="1:39" ht="21" x14ac:dyDescent="0.25">
      <c r="A153" s="168"/>
      <c r="B153" s="193"/>
      <c r="C153" s="163"/>
      <c r="D153" s="164"/>
      <c r="E153" s="159"/>
      <c r="F153" s="160"/>
      <c r="G153" s="159"/>
      <c r="H153" s="160"/>
      <c r="I153" s="160"/>
      <c r="J153" s="160"/>
      <c r="K153" s="165"/>
      <c r="L153" s="598"/>
      <c r="M153" s="157" t="s">
        <v>42</v>
      </c>
      <c r="N153" s="158">
        <f>D166</f>
        <v>12000</v>
      </c>
      <c r="O153" s="158">
        <f>E166</f>
        <v>660</v>
      </c>
      <c r="P153" s="158">
        <f>F166</f>
        <v>12000</v>
      </c>
      <c r="Q153" s="159"/>
      <c r="R153" s="160"/>
      <c r="S153" s="160"/>
      <c r="T153" s="160"/>
      <c r="U153" s="165"/>
      <c r="V153" s="598"/>
      <c r="W153" s="157" t="s">
        <v>42</v>
      </c>
      <c r="X153" s="158">
        <f>N166</f>
        <v>24000</v>
      </c>
      <c r="Y153" s="158">
        <f>O166</f>
        <v>840</v>
      </c>
      <c r="Z153" s="158">
        <f>P166</f>
        <v>20000</v>
      </c>
      <c r="AA153" s="159"/>
      <c r="AB153" s="160"/>
      <c r="AC153" s="160"/>
      <c r="AD153" s="584"/>
      <c r="AE153" s="157" t="s">
        <v>42</v>
      </c>
      <c r="AF153" s="158">
        <f>X166</f>
        <v>36000</v>
      </c>
      <c r="AG153" s="158">
        <f>Y166</f>
        <v>880</v>
      </c>
      <c r="AH153" s="158">
        <f>Z166</f>
        <v>35000</v>
      </c>
      <c r="AI153" s="159"/>
      <c r="AJ153" s="160"/>
      <c r="AK153" s="160"/>
      <c r="AL153" s="780" t="s">
        <v>221</v>
      </c>
      <c r="AM153" s="485" t="s">
        <v>36</v>
      </c>
    </row>
    <row r="154" spans="1:39" x14ac:dyDescent="0.25">
      <c r="A154" s="169" t="s">
        <v>192</v>
      </c>
      <c r="B154" s="128">
        <v>139</v>
      </c>
      <c r="C154" s="134" t="s">
        <v>19</v>
      </c>
      <c r="D154" s="135">
        <v>1000</v>
      </c>
      <c r="E154" s="135">
        <f t="shared" ref="E154:E163" si="11">E155+10</f>
        <v>110</v>
      </c>
      <c r="F154" s="135">
        <v>0</v>
      </c>
      <c r="G154" s="136" t="s">
        <v>38</v>
      </c>
      <c r="H154" s="136" t="s">
        <v>38</v>
      </c>
      <c r="I154" s="137" t="s">
        <v>38</v>
      </c>
      <c r="J154" s="136"/>
      <c r="K154" s="594"/>
      <c r="L154" s="599"/>
      <c r="M154" s="581" t="s">
        <v>19</v>
      </c>
      <c r="N154" s="135">
        <v>1000</v>
      </c>
      <c r="O154" s="135">
        <v>0</v>
      </c>
      <c r="P154" s="135">
        <v>2000</v>
      </c>
      <c r="Q154" s="136" t="s">
        <v>38</v>
      </c>
      <c r="R154" s="136">
        <v>785</v>
      </c>
      <c r="S154" s="137">
        <v>44225</v>
      </c>
      <c r="T154" s="136"/>
      <c r="U154" s="594"/>
      <c r="V154" s="599"/>
      <c r="W154" s="581" t="s">
        <v>19</v>
      </c>
      <c r="X154" s="135">
        <v>1000</v>
      </c>
      <c r="Y154" s="135">
        <f>Y155+10</f>
        <v>10</v>
      </c>
      <c r="Z154" s="135">
        <v>0</v>
      </c>
      <c r="AA154" s="136" t="s">
        <v>38</v>
      </c>
      <c r="AB154" s="136" t="s">
        <v>38</v>
      </c>
      <c r="AC154" s="571" t="s">
        <v>38</v>
      </c>
      <c r="AD154" s="585"/>
      <c r="AE154" s="581" t="s">
        <v>19</v>
      </c>
      <c r="AF154" s="135">
        <v>1000</v>
      </c>
      <c r="AG154" s="135"/>
      <c r="AH154" s="135">
        <v>1000</v>
      </c>
      <c r="AI154" s="136" t="s">
        <v>47</v>
      </c>
      <c r="AJ154" s="136">
        <v>3192</v>
      </c>
      <c r="AK154" s="137">
        <v>44927</v>
      </c>
      <c r="AL154" s="207">
        <f>AF166+AG166-AH166</f>
        <v>1880</v>
      </c>
      <c r="AM154" s="185" t="s">
        <v>979</v>
      </c>
    </row>
    <row r="155" spans="1:39" ht="21" customHeight="1" x14ac:dyDescent="0.25">
      <c r="A155" s="170"/>
      <c r="B155" s="879" t="s">
        <v>199</v>
      </c>
      <c r="C155" s="134" t="s">
        <v>20</v>
      </c>
      <c r="D155" s="135">
        <v>1000</v>
      </c>
      <c r="E155" s="135">
        <f t="shared" si="11"/>
        <v>100</v>
      </c>
      <c r="F155" s="135">
        <v>0</v>
      </c>
      <c r="G155" s="136" t="s">
        <v>38</v>
      </c>
      <c r="H155" s="136" t="s">
        <v>38</v>
      </c>
      <c r="I155" s="137" t="s">
        <v>38</v>
      </c>
      <c r="J155" s="136"/>
      <c r="K155" s="594"/>
      <c r="L155" s="599"/>
      <c r="M155" s="581" t="s">
        <v>20</v>
      </c>
      <c r="N155" s="135">
        <v>1000</v>
      </c>
      <c r="O155" s="135">
        <v>0</v>
      </c>
      <c r="P155" s="135">
        <v>0</v>
      </c>
      <c r="Q155" s="136" t="s">
        <v>38</v>
      </c>
      <c r="R155" s="136" t="s">
        <v>38</v>
      </c>
      <c r="S155" s="137" t="s">
        <v>38</v>
      </c>
      <c r="T155" s="136"/>
      <c r="U155" s="594"/>
      <c r="V155" s="599"/>
      <c r="W155" s="581" t="s">
        <v>20</v>
      </c>
      <c r="X155" s="135">
        <v>1000</v>
      </c>
      <c r="Y155" s="135">
        <v>0</v>
      </c>
      <c r="Z155" s="135">
        <v>7000</v>
      </c>
      <c r="AA155" s="136" t="s">
        <v>38</v>
      </c>
      <c r="AB155" s="136">
        <v>2098</v>
      </c>
      <c r="AC155" s="571">
        <v>44620</v>
      </c>
      <c r="AD155" s="585"/>
      <c r="AE155" s="581" t="s">
        <v>20</v>
      </c>
      <c r="AF155" s="135">
        <v>1000</v>
      </c>
      <c r="AG155" s="135"/>
      <c r="AH155" s="135">
        <v>1000</v>
      </c>
      <c r="AI155" s="136" t="s">
        <v>50</v>
      </c>
      <c r="AJ155" s="136">
        <v>3358</v>
      </c>
      <c r="AK155" s="137">
        <v>44958</v>
      </c>
      <c r="AL155" s="218"/>
      <c r="AM155" s="214" t="s">
        <v>250</v>
      </c>
    </row>
    <row r="156" spans="1:39" x14ac:dyDescent="0.25">
      <c r="A156" s="170"/>
      <c r="B156" s="879"/>
      <c r="C156" s="134" t="s">
        <v>21</v>
      </c>
      <c r="D156" s="135">
        <v>1000</v>
      </c>
      <c r="E156" s="135">
        <f t="shared" si="11"/>
        <v>90</v>
      </c>
      <c r="F156" s="135">
        <v>0</v>
      </c>
      <c r="G156" s="136" t="s">
        <v>38</v>
      </c>
      <c r="H156" s="136" t="s">
        <v>38</v>
      </c>
      <c r="I156" s="137" t="s">
        <v>38</v>
      </c>
      <c r="J156" s="136"/>
      <c r="K156" s="594"/>
      <c r="L156" s="599"/>
      <c r="M156" s="581" t="s">
        <v>21</v>
      </c>
      <c r="N156" s="135">
        <v>1000</v>
      </c>
      <c r="O156" s="135">
        <f>O157+10</f>
        <v>20</v>
      </c>
      <c r="P156" s="135">
        <v>0</v>
      </c>
      <c r="Q156" s="136" t="s">
        <v>38</v>
      </c>
      <c r="R156" s="136" t="s">
        <v>38</v>
      </c>
      <c r="S156" s="137" t="s">
        <v>38</v>
      </c>
      <c r="T156" s="136"/>
      <c r="U156" s="594"/>
      <c r="V156" s="599"/>
      <c r="W156" s="581" t="s">
        <v>21</v>
      </c>
      <c r="X156" s="135">
        <v>1000</v>
      </c>
      <c r="Y156" s="135">
        <v>0</v>
      </c>
      <c r="Z156" s="511">
        <v>0</v>
      </c>
      <c r="AA156" s="512" t="s">
        <v>38</v>
      </c>
      <c r="AB156" s="139">
        <v>2186</v>
      </c>
      <c r="AC156" s="570">
        <v>44649</v>
      </c>
      <c r="AD156" s="589"/>
      <c r="AE156" s="581" t="s">
        <v>21</v>
      </c>
      <c r="AF156" s="135">
        <v>1000</v>
      </c>
      <c r="AG156" s="135"/>
      <c r="AH156" s="135">
        <v>1000</v>
      </c>
      <c r="AI156" s="798" t="s">
        <v>47</v>
      </c>
      <c r="AJ156" s="799">
        <v>3463</v>
      </c>
      <c r="AK156" s="800">
        <v>44986</v>
      </c>
      <c r="AL156" s="218"/>
      <c r="AM156" s="214"/>
    </row>
    <row r="157" spans="1:39" x14ac:dyDescent="0.25">
      <c r="A157" s="170"/>
      <c r="B157" s="879"/>
      <c r="C157" s="134" t="s">
        <v>22</v>
      </c>
      <c r="D157" s="135">
        <v>1000</v>
      </c>
      <c r="E157" s="135">
        <f t="shared" si="11"/>
        <v>80</v>
      </c>
      <c r="F157" s="135">
        <v>0</v>
      </c>
      <c r="G157" s="136" t="s">
        <v>38</v>
      </c>
      <c r="H157" s="136" t="s">
        <v>38</v>
      </c>
      <c r="I157" s="137" t="s">
        <v>38</v>
      </c>
      <c r="J157" s="136"/>
      <c r="K157" s="594"/>
      <c r="L157" s="599"/>
      <c r="M157" s="581" t="s">
        <v>22</v>
      </c>
      <c r="N157" s="135">
        <v>1000</v>
      </c>
      <c r="O157" s="135">
        <f>O158+10</f>
        <v>10</v>
      </c>
      <c r="P157" s="135">
        <v>0</v>
      </c>
      <c r="Q157" s="136" t="s">
        <v>38</v>
      </c>
      <c r="R157" s="136" t="s">
        <v>38</v>
      </c>
      <c r="S157" s="137" t="s">
        <v>38</v>
      </c>
      <c r="T157" s="136"/>
      <c r="U157" s="594"/>
      <c r="V157" s="599"/>
      <c r="W157" s="581" t="s">
        <v>22</v>
      </c>
      <c r="X157" s="135">
        <v>1000</v>
      </c>
      <c r="Y157" s="135">
        <v>0</v>
      </c>
      <c r="Z157" s="135">
        <v>1000</v>
      </c>
      <c r="AA157" s="136" t="s">
        <v>38</v>
      </c>
      <c r="AB157" s="136">
        <v>2209</v>
      </c>
      <c r="AC157" s="571">
        <v>44664</v>
      </c>
      <c r="AD157" s="585"/>
      <c r="AE157" s="581" t="s">
        <v>22</v>
      </c>
      <c r="AF157" s="135">
        <v>1000</v>
      </c>
      <c r="AG157" s="135"/>
      <c r="AH157" s="135">
        <v>3000</v>
      </c>
      <c r="AI157" s="136" t="s">
        <v>47</v>
      </c>
      <c r="AJ157" s="136">
        <v>3568</v>
      </c>
      <c r="AK157" s="137">
        <v>45018</v>
      </c>
      <c r="AL157" s="218"/>
      <c r="AM157" s="214"/>
    </row>
    <row r="158" spans="1:39" x14ac:dyDescent="0.25">
      <c r="A158" s="170"/>
      <c r="B158" s="879"/>
      <c r="C158" s="134" t="s">
        <v>23</v>
      </c>
      <c r="D158" s="135">
        <v>1000</v>
      </c>
      <c r="E158" s="135">
        <f t="shared" si="11"/>
        <v>70</v>
      </c>
      <c r="F158" s="135">
        <v>0</v>
      </c>
      <c r="G158" s="136" t="s">
        <v>38</v>
      </c>
      <c r="H158" s="136" t="s">
        <v>38</v>
      </c>
      <c r="I158" s="137" t="s">
        <v>38</v>
      </c>
      <c r="J158" s="136"/>
      <c r="K158" s="594"/>
      <c r="L158" s="599"/>
      <c r="M158" s="581" t="s">
        <v>23</v>
      </c>
      <c r="N158" s="135">
        <v>1000</v>
      </c>
      <c r="O158" s="135">
        <v>0</v>
      </c>
      <c r="P158" s="135">
        <v>4000</v>
      </c>
      <c r="Q158" s="136" t="s">
        <v>38</v>
      </c>
      <c r="R158" s="136">
        <v>1013</v>
      </c>
      <c r="S158" s="137">
        <v>44346</v>
      </c>
      <c r="T158" s="136"/>
      <c r="U158" s="594"/>
      <c r="V158" s="599"/>
      <c r="W158" s="581" t="s">
        <v>23</v>
      </c>
      <c r="X158" s="135">
        <v>1000</v>
      </c>
      <c r="Y158" s="135">
        <v>20</v>
      </c>
      <c r="Z158" s="135">
        <v>0</v>
      </c>
      <c r="AA158" s="136" t="s">
        <v>38</v>
      </c>
      <c r="AB158" s="136" t="s">
        <v>38</v>
      </c>
      <c r="AC158" s="571" t="s">
        <v>38</v>
      </c>
      <c r="AD158" s="585"/>
      <c r="AE158" s="581" t="s">
        <v>23</v>
      </c>
      <c r="AF158" s="135">
        <v>1000</v>
      </c>
      <c r="AG158" s="135"/>
      <c r="AH158" s="135"/>
      <c r="AI158" s="136"/>
      <c r="AJ158" s="136"/>
      <c r="AK158" s="137"/>
      <c r="AL158" s="218">
        <v>410</v>
      </c>
      <c r="AM158" s="214" t="s">
        <v>960</v>
      </c>
    </row>
    <row r="159" spans="1:39" x14ac:dyDescent="0.25">
      <c r="A159" s="170"/>
      <c r="B159" s="879"/>
      <c r="C159" s="134" t="s">
        <v>24</v>
      </c>
      <c r="D159" s="135">
        <v>1000</v>
      </c>
      <c r="E159" s="135">
        <f t="shared" si="11"/>
        <v>60</v>
      </c>
      <c r="F159" s="135">
        <v>0</v>
      </c>
      <c r="G159" s="136" t="s">
        <v>38</v>
      </c>
      <c r="H159" s="136" t="s">
        <v>38</v>
      </c>
      <c r="I159" s="137" t="s">
        <v>38</v>
      </c>
      <c r="J159" s="136"/>
      <c r="K159" s="594"/>
      <c r="L159" s="599"/>
      <c r="M159" s="581" t="s">
        <v>24</v>
      </c>
      <c r="N159" s="135">
        <v>1000</v>
      </c>
      <c r="O159" s="135">
        <v>0</v>
      </c>
      <c r="P159" s="135">
        <v>0</v>
      </c>
      <c r="Q159" s="136" t="s">
        <v>38</v>
      </c>
      <c r="R159" s="136" t="s">
        <v>38</v>
      </c>
      <c r="S159" s="137" t="s">
        <v>38</v>
      </c>
      <c r="T159" s="136"/>
      <c r="U159" s="594"/>
      <c r="V159" s="599"/>
      <c r="W159" s="581" t="s">
        <v>24</v>
      </c>
      <c r="X159" s="135">
        <v>1000</v>
      </c>
      <c r="Y159" s="135">
        <v>10</v>
      </c>
      <c r="Z159" s="135">
        <v>0</v>
      </c>
      <c r="AA159" s="136" t="s">
        <v>38</v>
      </c>
      <c r="AB159" s="136" t="s">
        <v>38</v>
      </c>
      <c r="AC159" s="571" t="s">
        <v>38</v>
      </c>
      <c r="AD159" s="585"/>
      <c r="AE159" s="581" t="s">
        <v>24</v>
      </c>
      <c r="AF159" s="135">
        <v>1000</v>
      </c>
      <c r="AG159" s="135"/>
      <c r="AH159" s="135"/>
      <c r="AI159" s="136"/>
      <c r="AJ159" s="136"/>
      <c r="AK159" s="137"/>
      <c r="AL159" s="218"/>
      <c r="AM159" s="214"/>
    </row>
    <row r="160" spans="1:39" x14ac:dyDescent="0.25">
      <c r="A160" s="170"/>
      <c r="B160" s="879"/>
      <c r="C160" s="134" t="s">
        <v>25</v>
      </c>
      <c r="D160" s="135">
        <v>1000</v>
      </c>
      <c r="E160" s="135">
        <f t="shared" si="11"/>
        <v>50</v>
      </c>
      <c r="F160" s="135">
        <v>0</v>
      </c>
      <c r="G160" s="136" t="s">
        <v>38</v>
      </c>
      <c r="H160" s="136" t="s">
        <v>38</v>
      </c>
      <c r="I160" s="137" t="s">
        <v>38</v>
      </c>
      <c r="J160" s="136"/>
      <c r="K160" s="594"/>
      <c r="L160" s="599"/>
      <c r="M160" s="581" t="s">
        <v>25</v>
      </c>
      <c r="N160" s="135">
        <v>1000</v>
      </c>
      <c r="O160" s="135">
        <v>10</v>
      </c>
      <c r="P160" s="135">
        <v>0</v>
      </c>
      <c r="Q160" s="136" t="s">
        <v>38</v>
      </c>
      <c r="R160" s="136" t="s">
        <v>38</v>
      </c>
      <c r="S160" s="137" t="s">
        <v>38</v>
      </c>
      <c r="T160" s="136"/>
      <c r="U160" s="594"/>
      <c r="V160" s="599"/>
      <c r="W160" s="581" t="s">
        <v>25</v>
      </c>
      <c r="X160" s="135">
        <v>1000</v>
      </c>
      <c r="Y160" s="135">
        <v>0</v>
      </c>
      <c r="Z160" s="135">
        <v>3000</v>
      </c>
      <c r="AA160" s="136" t="s">
        <v>50</v>
      </c>
      <c r="AB160" s="136">
        <v>2495</v>
      </c>
      <c r="AC160" s="571">
        <v>44748</v>
      </c>
      <c r="AD160" s="585"/>
      <c r="AE160" s="581" t="s">
        <v>25</v>
      </c>
      <c r="AF160" s="135">
        <v>1000</v>
      </c>
      <c r="AG160" s="135"/>
      <c r="AH160" s="135">
        <v>3000</v>
      </c>
      <c r="AI160" s="136" t="s">
        <v>50</v>
      </c>
      <c r="AJ160" s="136">
        <v>3899</v>
      </c>
      <c r="AK160" s="137">
        <v>45108</v>
      </c>
      <c r="AL160" s="218"/>
      <c r="AM160" s="214"/>
    </row>
    <row r="161" spans="1:39" x14ac:dyDescent="0.25">
      <c r="A161" s="170"/>
      <c r="B161" s="879"/>
      <c r="C161" s="134" t="s">
        <v>26</v>
      </c>
      <c r="D161" s="135">
        <v>1000</v>
      </c>
      <c r="E161" s="135">
        <f t="shared" si="11"/>
        <v>40</v>
      </c>
      <c r="F161" s="135">
        <v>0</v>
      </c>
      <c r="G161" s="136" t="s">
        <v>38</v>
      </c>
      <c r="H161" s="136" t="s">
        <v>38</v>
      </c>
      <c r="I161" s="137" t="s">
        <v>38</v>
      </c>
      <c r="J161" s="136"/>
      <c r="K161" s="594"/>
      <c r="L161" s="599"/>
      <c r="M161" s="581" t="s">
        <v>26</v>
      </c>
      <c r="N161" s="135">
        <v>1000</v>
      </c>
      <c r="O161" s="135">
        <v>0</v>
      </c>
      <c r="P161" s="135">
        <v>2000</v>
      </c>
      <c r="Q161" s="136" t="s">
        <v>38</v>
      </c>
      <c r="R161" s="136">
        <v>1172</v>
      </c>
      <c r="S161" s="137">
        <v>44409</v>
      </c>
      <c r="T161" s="136"/>
      <c r="U161" s="594"/>
      <c r="V161" s="599"/>
      <c r="W161" s="581" t="s">
        <v>26</v>
      </c>
      <c r="X161" s="135">
        <v>1000</v>
      </c>
      <c r="Y161" s="135">
        <v>0</v>
      </c>
      <c r="Z161" s="135">
        <v>1000</v>
      </c>
      <c r="AA161" s="136" t="s">
        <v>47</v>
      </c>
      <c r="AB161" s="136">
        <v>2571</v>
      </c>
      <c r="AC161" s="571">
        <v>44774</v>
      </c>
      <c r="AD161" s="585"/>
      <c r="AE161" s="581" t="s">
        <v>26</v>
      </c>
      <c r="AF161" s="135">
        <v>1000</v>
      </c>
      <c r="AG161" s="135"/>
      <c r="AH161" s="135"/>
      <c r="AI161" s="136"/>
      <c r="AJ161" s="136"/>
      <c r="AK161" s="137"/>
      <c r="AL161" s="218"/>
      <c r="AM161" s="214"/>
    </row>
    <row r="162" spans="1:39" x14ac:dyDescent="0.25">
      <c r="A162" s="170"/>
      <c r="B162" s="879"/>
      <c r="C162" s="134" t="s">
        <v>27</v>
      </c>
      <c r="D162" s="135">
        <v>1000</v>
      </c>
      <c r="E162" s="135">
        <f t="shared" si="11"/>
        <v>30</v>
      </c>
      <c r="F162" s="135">
        <v>0</v>
      </c>
      <c r="G162" s="136" t="s">
        <v>38</v>
      </c>
      <c r="H162" s="136" t="s">
        <v>38</v>
      </c>
      <c r="I162" s="137" t="s">
        <v>38</v>
      </c>
      <c r="J162" s="136"/>
      <c r="K162" s="594"/>
      <c r="L162" s="599"/>
      <c r="M162" s="581" t="s">
        <v>27</v>
      </c>
      <c r="N162" s="135">
        <v>1000</v>
      </c>
      <c r="O162" s="135">
        <f>O163+10</f>
        <v>50</v>
      </c>
      <c r="P162" s="135">
        <v>0</v>
      </c>
      <c r="Q162" s="136" t="s">
        <v>38</v>
      </c>
      <c r="R162" s="136" t="s">
        <v>38</v>
      </c>
      <c r="S162" s="137" t="s">
        <v>38</v>
      </c>
      <c r="T162" s="136"/>
      <c r="U162" s="594"/>
      <c r="V162" s="599"/>
      <c r="W162" s="581" t="s">
        <v>27</v>
      </c>
      <c r="X162" s="135">
        <v>1000</v>
      </c>
      <c r="Y162" s="135">
        <v>0</v>
      </c>
      <c r="Z162" s="135" t="s">
        <v>1012</v>
      </c>
      <c r="AA162" s="136" t="s">
        <v>50</v>
      </c>
      <c r="AB162" s="136">
        <v>2680</v>
      </c>
      <c r="AC162" s="571">
        <v>44805</v>
      </c>
      <c r="AD162" s="585"/>
      <c r="AE162" s="581" t="s">
        <v>27</v>
      </c>
      <c r="AF162" s="135">
        <v>1000</v>
      </c>
      <c r="AG162" s="135"/>
      <c r="AH162" s="135"/>
      <c r="AI162" s="136"/>
      <c r="AJ162" s="136"/>
      <c r="AK162" s="137"/>
      <c r="AL162" s="218"/>
      <c r="AM162" s="214"/>
    </row>
    <row r="163" spans="1:39" x14ac:dyDescent="0.25">
      <c r="A163" s="170"/>
      <c r="B163" s="879"/>
      <c r="C163" s="134" t="s">
        <v>28</v>
      </c>
      <c r="D163" s="135">
        <v>1000</v>
      </c>
      <c r="E163" s="135">
        <f t="shared" si="11"/>
        <v>20</v>
      </c>
      <c r="F163" s="135">
        <v>0</v>
      </c>
      <c r="G163" s="136" t="s">
        <v>38</v>
      </c>
      <c r="H163" s="136" t="s">
        <v>38</v>
      </c>
      <c r="I163" s="137" t="s">
        <v>38</v>
      </c>
      <c r="J163" s="136"/>
      <c r="K163" s="594"/>
      <c r="L163" s="599"/>
      <c r="M163" s="581" t="s">
        <v>28</v>
      </c>
      <c r="N163" s="135">
        <v>1000</v>
      </c>
      <c r="O163" s="135">
        <f>O164+10</f>
        <v>40</v>
      </c>
      <c r="P163" s="135">
        <v>0</v>
      </c>
      <c r="Q163" s="136" t="s">
        <v>38</v>
      </c>
      <c r="R163" s="136" t="s">
        <v>38</v>
      </c>
      <c r="S163" s="137" t="s">
        <v>38</v>
      </c>
      <c r="T163" s="136"/>
      <c r="U163" s="594"/>
      <c r="V163" s="599"/>
      <c r="W163" s="581" t="s">
        <v>28</v>
      </c>
      <c r="X163" s="135">
        <v>1000</v>
      </c>
      <c r="Y163" s="135">
        <v>0</v>
      </c>
      <c r="Z163" s="135">
        <v>1000</v>
      </c>
      <c r="AA163" s="136" t="s">
        <v>50</v>
      </c>
      <c r="AB163" s="136">
        <v>2885</v>
      </c>
      <c r="AC163" s="571" t="s">
        <v>899</v>
      </c>
      <c r="AD163" s="585"/>
      <c r="AE163" s="581" t="s">
        <v>28</v>
      </c>
      <c r="AF163" s="135"/>
      <c r="AG163" s="135"/>
      <c r="AH163" s="135"/>
      <c r="AI163" s="136"/>
      <c r="AJ163" s="136"/>
      <c r="AK163" s="137"/>
      <c r="AL163" s="218"/>
      <c r="AM163" s="214"/>
    </row>
    <row r="164" spans="1:39" x14ac:dyDescent="0.25">
      <c r="A164" s="170"/>
      <c r="B164" s="879"/>
      <c r="C164" s="134" t="s">
        <v>29</v>
      </c>
      <c r="D164" s="135">
        <v>1000</v>
      </c>
      <c r="E164" s="135">
        <f>E165+10</f>
        <v>10</v>
      </c>
      <c r="F164" s="135">
        <v>0</v>
      </c>
      <c r="G164" s="136" t="s">
        <v>38</v>
      </c>
      <c r="H164" s="136" t="s">
        <v>38</v>
      </c>
      <c r="I164" s="137" t="s">
        <v>38</v>
      </c>
      <c r="J164" s="136"/>
      <c r="K164" s="594"/>
      <c r="L164" s="599"/>
      <c r="M164" s="581" t="s">
        <v>29</v>
      </c>
      <c r="N164" s="135">
        <v>1000</v>
      </c>
      <c r="O164" s="135">
        <f>O165+10</f>
        <v>30</v>
      </c>
      <c r="P164" s="135">
        <v>0</v>
      </c>
      <c r="Q164" s="136" t="s">
        <v>38</v>
      </c>
      <c r="R164" s="136" t="s">
        <v>38</v>
      </c>
      <c r="S164" s="137" t="s">
        <v>38</v>
      </c>
      <c r="T164" s="136"/>
      <c r="U164" s="594"/>
      <c r="V164" s="599"/>
      <c r="W164" s="581" t="s">
        <v>29</v>
      </c>
      <c r="X164" s="135">
        <v>1000</v>
      </c>
      <c r="Y164" s="135">
        <v>0</v>
      </c>
      <c r="Z164" s="135">
        <v>1000</v>
      </c>
      <c r="AA164" s="136" t="s">
        <v>922</v>
      </c>
      <c r="AB164" s="136">
        <v>2979</v>
      </c>
      <c r="AC164" s="571">
        <v>44866</v>
      </c>
      <c r="AD164" s="585"/>
      <c r="AE164" s="581" t="s">
        <v>29</v>
      </c>
      <c r="AF164" s="135"/>
      <c r="AG164" s="135"/>
      <c r="AH164" s="135"/>
      <c r="AI164" s="136"/>
      <c r="AJ164" s="136"/>
      <c r="AK164" s="137"/>
      <c r="AL164" s="218"/>
      <c r="AM164" s="214"/>
    </row>
    <row r="165" spans="1:39" x14ac:dyDescent="0.25">
      <c r="A165" s="170"/>
      <c r="B165" s="879"/>
      <c r="C165" s="148" t="s">
        <v>30</v>
      </c>
      <c r="D165" s="149">
        <v>1000</v>
      </c>
      <c r="E165" s="135">
        <v>0</v>
      </c>
      <c r="F165" s="135">
        <v>12000</v>
      </c>
      <c r="G165" s="136" t="s">
        <v>38</v>
      </c>
      <c r="H165" s="136">
        <v>678</v>
      </c>
      <c r="I165" s="137">
        <v>44194</v>
      </c>
      <c r="J165" s="195"/>
      <c r="K165" s="605"/>
      <c r="L165" s="600"/>
      <c r="M165" s="578" t="s">
        <v>30</v>
      </c>
      <c r="N165" s="149">
        <v>1000</v>
      </c>
      <c r="O165" s="135">
        <f>Y154+10</f>
        <v>20</v>
      </c>
      <c r="P165" s="135">
        <v>0</v>
      </c>
      <c r="Q165" s="136" t="s">
        <v>38</v>
      </c>
      <c r="R165" s="136" t="s">
        <v>38</v>
      </c>
      <c r="S165" s="137" t="s">
        <v>38</v>
      </c>
      <c r="T165" s="136"/>
      <c r="U165" s="594"/>
      <c r="V165" s="600"/>
      <c r="W165" s="578" t="s">
        <v>30</v>
      </c>
      <c r="X165" s="149">
        <v>1000</v>
      </c>
      <c r="Y165" s="135">
        <v>0</v>
      </c>
      <c r="Z165" s="135">
        <v>1000</v>
      </c>
      <c r="AA165" s="136" t="s">
        <v>50</v>
      </c>
      <c r="AB165" s="136">
        <v>3076</v>
      </c>
      <c r="AC165" s="571">
        <v>44866</v>
      </c>
      <c r="AD165" s="586"/>
      <c r="AE165" s="578" t="s">
        <v>30</v>
      </c>
      <c r="AF165" s="149"/>
      <c r="AG165" s="135"/>
      <c r="AH165" s="135"/>
      <c r="AI165" s="136"/>
      <c r="AJ165" s="136"/>
      <c r="AK165" s="137"/>
      <c r="AL165" s="215"/>
      <c r="AM165" s="216"/>
    </row>
    <row r="166" spans="1:39" ht="21" x14ac:dyDescent="0.25">
      <c r="A166" s="171"/>
      <c r="B166" s="880"/>
      <c r="C166" s="150"/>
      <c r="D166" s="151">
        <f>SUM(D154:D165)</f>
        <v>12000</v>
      </c>
      <c r="E166" s="151">
        <f>SUM(E154:E165)</f>
        <v>660</v>
      </c>
      <c r="F166" s="151">
        <f>SUM(F154:F165)</f>
        <v>12000</v>
      </c>
      <c r="G166" s="152"/>
      <c r="H166" s="152"/>
      <c r="I166" s="197"/>
      <c r="J166" s="152"/>
      <c r="K166" s="572"/>
      <c r="L166" s="587"/>
      <c r="M166" s="566"/>
      <c r="N166" s="151">
        <f>SUM(N153:N165)</f>
        <v>24000</v>
      </c>
      <c r="O166" s="151">
        <f>SUM(O153:O165)</f>
        <v>840</v>
      </c>
      <c r="P166" s="151">
        <f>SUM(P153:P165)</f>
        <v>20000</v>
      </c>
      <c r="Q166" s="152"/>
      <c r="R166" s="152"/>
      <c r="S166" s="152"/>
      <c r="T166" s="152"/>
      <c r="U166" s="572"/>
      <c r="V166" s="587"/>
      <c r="W166" s="566"/>
      <c r="X166" s="151">
        <f>SUM(X153:X165)</f>
        <v>36000</v>
      </c>
      <c r="Y166" s="151">
        <f>SUM(Y153:Y165)</f>
        <v>880</v>
      </c>
      <c r="Z166" s="151">
        <f>SUM(Z153:Z165)</f>
        <v>35000</v>
      </c>
      <c r="AA166" s="152"/>
      <c r="AB166" s="152"/>
      <c r="AC166" s="572"/>
      <c r="AD166" s="587"/>
      <c r="AE166" s="566"/>
      <c r="AF166" s="151">
        <f>SUM(AF153:AF165)</f>
        <v>45000</v>
      </c>
      <c r="AG166" s="151">
        <f>SUM(AG153:AG165)</f>
        <v>880</v>
      </c>
      <c r="AH166" s="151">
        <f>SUM(AH153:AH165)</f>
        <v>44000</v>
      </c>
      <c r="AI166" s="152"/>
      <c r="AJ166" s="152"/>
      <c r="AK166" s="152"/>
      <c r="AL166" s="151"/>
      <c r="AM166" s="153"/>
    </row>
    <row r="167" spans="1:39" x14ac:dyDescent="0.25">
      <c r="B167" s="106"/>
      <c r="C167" s="65"/>
      <c r="D167" s="66"/>
      <c r="E167" s="66"/>
      <c r="F167" s="66"/>
      <c r="G167" s="67"/>
      <c r="H167" s="67"/>
      <c r="I167" s="68"/>
      <c r="J167" s="67"/>
      <c r="K167" s="67"/>
      <c r="L167" s="588"/>
      <c r="M167" s="67"/>
      <c r="N167" s="66"/>
      <c r="O167" s="66"/>
      <c r="P167" s="66"/>
      <c r="Q167" s="67"/>
      <c r="R167" s="67"/>
      <c r="S167" s="67"/>
      <c r="T167" s="67"/>
      <c r="U167" s="67"/>
      <c r="V167" s="588"/>
      <c r="W167" s="67"/>
      <c r="X167" s="66"/>
      <c r="Y167" s="66"/>
      <c r="Z167" s="66"/>
      <c r="AA167" s="67"/>
      <c r="AB167" s="67"/>
      <c r="AC167" s="67"/>
      <c r="AD167" s="588"/>
      <c r="AE167" s="67"/>
      <c r="AF167" s="66"/>
      <c r="AG167" s="66"/>
      <c r="AH167" s="66"/>
      <c r="AI167" s="67"/>
      <c r="AJ167" s="67"/>
      <c r="AK167" s="67"/>
      <c r="AL167" s="777"/>
      <c r="AM167" s="123"/>
    </row>
    <row r="168" spans="1:39" ht="21" x14ac:dyDescent="0.25">
      <c r="B168" s="107"/>
      <c r="C168" s="70"/>
      <c r="D168" s="71"/>
      <c r="E168" s="72"/>
      <c r="F168" s="73"/>
      <c r="G168" s="72"/>
      <c r="H168" s="73"/>
      <c r="I168" s="73"/>
      <c r="J168" s="73"/>
      <c r="K168" s="74"/>
      <c r="L168" s="598"/>
      <c r="M168" s="75" t="s">
        <v>42</v>
      </c>
      <c r="N168" s="76">
        <f>D181</f>
        <v>12000</v>
      </c>
      <c r="O168" s="76">
        <f>E181</f>
        <v>0</v>
      </c>
      <c r="P168" s="76">
        <f>F181</f>
        <v>12000</v>
      </c>
      <c r="Q168" s="72"/>
      <c r="R168" s="73"/>
      <c r="S168" s="73"/>
      <c r="T168" s="73"/>
      <c r="U168" s="74"/>
      <c r="V168" s="598"/>
      <c r="W168" s="75" t="s">
        <v>42</v>
      </c>
      <c r="X168" s="76">
        <f>N181</f>
        <v>23500</v>
      </c>
      <c r="Y168" s="76">
        <f>O181</f>
        <v>0</v>
      </c>
      <c r="Z168" s="76">
        <f>P181</f>
        <v>23500</v>
      </c>
      <c r="AA168" s="72"/>
      <c r="AB168" s="73"/>
      <c r="AC168" s="73"/>
      <c r="AD168" s="584"/>
      <c r="AE168" s="75" t="s">
        <v>42</v>
      </c>
      <c r="AF168" s="76">
        <f>X181</f>
        <v>35000</v>
      </c>
      <c r="AG168" s="76">
        <f>Y181</f>
        <v>0</v>
      </c>
      <c r="AH168" s="76">
        <f>Z181</f>
        <v>35000</v>
      </c>
      <c r="AI168" s="72"/>
      <c r="AJ168" s="73"/>
      <c r="AK168" s="73"/>
      <c r="AL168" s="776" t="s">
        <v>221</v>
      </c>
      <c r="AM168" s="183" t="s">
        <v>36</v>
      </c>
    </row>
    <row r="169" spans="1:39" x14ac:dyDescent="0.25">
      <c r="A169" s="97" t="s">
        <v>192</v>
      </c>
      <c r="B169" s="108">
        <v>140</v>
      </c>
      <c r="C169" s="77" t="s">
        <v>19</v>
      </c>
      <c r="D169" s="78">
        <v>1000</v>
      </c>
      <c r="E169" s="78">
        <v>0</v>
      </c>
      <c r="F169" s="78">
        <v>1000</v>
      </c>
      <c r="G169" s="79" t="s">
        <v>38</v>
      </c>
      <c r="H169" s="79">
        <v>42</v>
      </c>
      <c r="I169" s="80">
        <v>43861</v>
      </c>
      <c r="J169" s="79"/>
      <c r="K169" s="593"/>
      <c r="L169" s="599"/>
      <c r="M169" s="576" t="s">
        <v>19</v>
      </c>
      <c r="N169" s="78">
        <v>1000</v>
      </c>
      <c r="O169" s="78">
        <v>0</v>
      </c>
      <c r="P169" s="78">
        <v>11500</v>
      </c>
      <c r="Q169" s="79" t="s">
        <v>38</v>
      </c>
      <c r="R169" s="79">
        <v>781</v>
      </c>
      <c r="S169" s="80">
        <v>44225</v>
      </c>
      <c r="T169" s="79"/>
      <c r="U169" s="593"/>
      <c r="V169" s="599"/>
      <c r="W169" s="576" t="s">
        <v>19</v>
      </c>
      <c r="X169" s="78">
        <v>1000</v>
      </c>
      <c r="Y169" s="78">
        <v>0</v>
      </c>
      <c r="Z169" s="78">
        <v>11500</v>
      </c>
      <c r="AA169" s="79" t="s">
        <v>38</v>
      </c>
      <c r="AB169" s="79">
        <v>1805</v>
      </c>
      <c r="AC169" s="175">
        <v>44568</v>
      </c>
      <c r="AD169" s="585"/>
      <c r="AE169" s="576" t="s">
        <v>19</v>
      </c>
      <c r="AF169" s="78">
        <v>1000</v>
      </c>
      <c r="AG169" s="78"/>
      <c r="AH169" s="78">
        <v>1000</v>
      </c>
      <c r="AI169" s="79" t="s">
        <v>47</v>
      </c>
      <c r="AJ169" s="79">
        <v>3332</v>
      </c>
      <c r="AK169" s="80">
        <v>44950</v>
      </c>
      <c r="AL169" s="177">
        <f>AF181+AG181-AH181</f>
        <v>0</v>
      </c>
      <c r="AM169" s="185" t="s">
        <v>1032</v>
      </c>
    </row>
    <row r="170" spans="1:39" ht="21" customHeight="1" x14ac:dyDescent="0.25">
      <c r="A170" s="82"/>
      <c r="B170" s="879" t="s">
        <v>198</v>
      </c>
      <c r="C170" s="77" t="s">
        <v>20</v>
      </c>
      <c r="D170" s="78">
        <v>1000</v>
      </c>
      <c r="E170" s="78">
        <v>0</v>
      </c>
      <c r="F170" s="78">
        <v>1000</v>
      </c>
      <c r="G170" s="79" t="s">
        <v>38</v>
      </c>
      <c r="H170" s="79">
        <v>126</v>
      </c>
      <c r="I170" s="80">
        <v>43889</v>
      </c>
      <c r="J170" s="79"/>
      <c r="K170" s="593"/>
      <c r="L170" s="599"/>
      <c r="M170" s="576" t="s">
        <v>20</v>
      </c>
      <c r="N170" s="78">
        <v>1000</v>
      </c>
      <c r="O170" s="78">
        <v>0</v>
      </c>
      <c r="P170" s="78">
        <v>0</v>
      </c>
      <c r="Q170" s="79" t="s">
        <v>38</v>
      </c>
      <c r="R170" s="79" t="s">
        <v>38</v>
      </c>
      <c r="S170" s="80" t="s">
        <v>38</v>
      </c>
      <c r="T170" s="79"/>
      <c r="U170" s="593"/>
      <c r="V170" s="599"/>
      <c r="W170" s="576" t="s">
        <v>20</v>
      </c>
      <c r="X170" s="78">
        <v>1000</v>
      </c>
      <c r="Y170" s="78">
        <v>0</v>
      </c>
      <c r="Z170" s="78">
        <v>0</v>
      </c>
      <c r="AA170" s="79" t="s">
        <v>38</v>
      </c>
      <c r="AB170" s="79" t="s">
        <v>38</v>
      </c>
      <c r="AC170" s="175" t="s">
        <v>38</v>
      </c>
      <c r="AD170" s="585"/>
      <c r="AE170" s="576" t="s">
        <v>20</v>
      </c>
      <c r="AF170" s="78">
        <v>1000</v>
      </c>
      <c r="AG170" s="78"/>
      <c r="AH170" s="78">
        <v>1000</v>
      </c>
      <c r="AI170" s="79" t="s">
        <v>47</v>
      </c>
      <c r="AJ170" s="79">
        <v>3438</v>
      </c>
      <c r="AK170" s="80">
        <v>44983</v>
      </c>
      <c r="AL170" s="180"/>
      <c r="AM170" s="186"/>
    </row>
    <row r="171" spans="1:39" x14ac:dyDescent="0.25">
      <c r="A171" s="82"/>
      <c r="B171" s="879"/>
      <c r="C171" s="77" t="s">
        <v>21</v>
      </c>
      <c r="D171" s="78">
        <v>1000</v>
      </c>
      <c r="E171" s="78"/>
      <c r="F171" s="78">
        <v>1000</v>
      </c>
      <c r="G171" s="79" t="s">
        <v>38</v>
      </c>
      <c r="H171" s="79">
        <v>126</v>
      </c>
      <c r="I171" s="80">
        <v>43921</v>
      </c>
      <c r="J171" s="79"/>
      <c r="K171" s="593"/>
      <c r="L171" s="599"/>
      <c r="M171" s="576" t="s">
        <v>21</v>
      </c>
      <c r="N171" s="78">
        <v>1000</v>
      </c>
      <c r="O171" s="78">
        <v>0</v>
      </c>
      <c r="P171" s="78">
        <v>0</v>
      </c>
      <c r="Q171" s="79" t="s">
        <v>38</v>
      </c>
      <c r="R171" s="79" t="s">
        <v>38</v>
      </c>
      <c r="S171" s="80" t="s">
        <v>38</v>
      </c>
      <c r="T171" s="79"/>
      <c r="U171" s="593"/>
      <c r="V171" s="599"/>
      <c r="W171" s="576" t="s">
        <v>21</v>
      </c>
      <c r="X171" s="78">
        <v>1000</v>
      </c>
      <c r="Y171" s="78">
        <v>0</v>
      </c>
      <c r="Z171" s="78">
        <v>0</v>
      </c>
      <c r="AA171" s="79" t="s">
        <v>38</v>
      </c>
      <c r="AB171" s="79" t="s">
        <v>38</v>
      </c>
      <c r="AC171" s="175" t="s">
        <v>38</v>
      </c>
      <c r="AD171" s="585"/>
      <c r="AE171" s="576" t="s">
        <v>21</v>
      </c>
      <c r="AF171" s="78">
        <v>1000</v>
      </c>
      <c r="AG171" s="78"/>
      <c r="AH171" s="78">
        <v>1000</v>
      </c>
      <c r="AI171" s="79" t="s">
        <v>47</v>
      </c>
      <c r="AJ171" s="79">
        <v>3512</v>
      </c>
      <c r="AK171" s="80">
        <v>45003</v>
      </c>
      <c r="AL171" s="180"/>
      <c r="AM171" s="186"/>
    </row>
    <row r="172" spans="1:39" x14ac:dyDescent="0.25">
      <c r="A172" s="82"/>
      <c r="B172" s="879"/>
      <c r="C172" s="77" t="s">
        <v>22</v>
      </c>
      <c r="D172" s="78">
        <v>1000</v>
      </c>
      <c r="E172" s="78"/>
      <c r="F172" s="78">
        <v>1000</v>
      </c>
      <c r="G172" s="79" t="s">
        <v>38</v>
      </c>
      <c r="H172" s="79">
        <v>236</v>
      </c>
      <c r="I172" s="80">
        <v>43951</v>
      </c>
      <c r="J172" s="79"/>
      <c r="K172" s="593"/>
      <c r="L172" s="599"/>
      <c r="M172" s="576" t="s">
        <v>22</v>
      </c>
      <c r="N172" s="78">
        <v>1000</v>
      </c>
      <c r="O172" s="78">
        <v>0</v>
      </c>
      <c r="P172" s="78">
        <v>0</v>
      </c>
      <c r="Q172" s="79" t="s">
        <v>38</v>
      </c>
      <c r="R172" s="79" t="s">
        <v>38</v>
      </c>
      <c r="S172" s="80" t="s">
        <v>38</v>
      </c>
      <c r="T172" s="79"/>
      <c r="U172" s="593"/>
      <c r="V172" s="599"/>
      <c r="W172" s="576" t="s">
        <v>22</v>
      </c>
      <c r="X172" s="78">
        <v>1000</v>
      </c>
      <c r="Y172" s="78">
        <v>0</v>
      </c>
      <c r="Z172" s="78">
        <v>0</v>
      </c>
      <c r="AA172" s="79" t="s">
        <v>38</v>
      </c>
      <c r="AB172" s="79" t="s">
        <v>38</v>
      </c>
      <c r="AC172" s="175" t="s">
        <v>38</v>
      </c>
      <c r="AD172" s="585"/>
      <c r="AE172" s="576" t="s">
        <v>22</v>
      </c>
      <c r="AF172" s="78">
        <v>1000</v>
      </c>
      <c r="AG172" s="78"/>
      <c r="AH172" s="78">
        <v>1000</v>
      </c>
      <c r="AI172" s="79" t="s">
        <v>47</v>
      </c>
      <c r="AJ172" s="79">
        <v>3658</v>
      </c>
      <c r="AK172" s="80">
        <v>45031</v>
      </c>
      <c r="AL172" s="180"/>
      <c r="AM172" s="186"/>
    </row>
    <row r="173" spans="1:39" x14ac:dyDescent="0.25">
      <c r="A173" s="82"/>
      <c r="B173" s="879"/>
      <c r="C173" s="77" t="s">
        <v>23</v>
      </c>
      <c r="D173" s="78">
        <v>1000</v>
      </c>
      <c r="E173" s="78"/>
      <c r="F173" s="78">
        <v>1000</v>
      </c>
      <c r="G173" s="79" t="s">
        <v>38</v>
      </c>
      <c r="H173" s="122">
        <v>236</v>
      </c>
      <c r="I173" s="130">
        <v>43982</v>
      </c>
      <c r="J173" s="79"/>
      <c r="K173" s="593"/>
      <c r="L173" s="599"/>
      <c r="M173" s="576" t="s">
        <v>23</v>
      </c>
      <c r="N173" s="78">
        <v>1000</v>
      </c>
      <c r="O173" s="78">
        <v>0</v>
      </c>
      <c r="P173" s="78">
        <v>0</v>
      </c>
      <c r="Q173" s="79" t="s">
        <v>38</v>
      </c>
      <c r="R173" s="79" t="s">
        <v>38</v>
      </c>
      <c r="S173" s="80" t="s">
        <v>38</v>
      </c>
      <c r="T173" s="79"/>
      <c r="U173" s="593"/>
      <c r="V173" s="599"/>
      <c r="W173" s="576" t="s">
        <v>23</v>
      </c>
      <c r="X173" s="78">
        <v>1000</v>
      </c>
      <c r="Y173" s="78">
        <v>0</v>
      </c>
      <c r="Z173" s="78">
        <v>0</v>
      </c>
      <c r="AA173" s="79" t="s">
        <v>38</v>
      </c>
      <c r="AB173" s="79" t="s">
        <v>38</v>
      </c>
      <c r="AC173" s="175" t="s">
        <v>38</v>
      </c>
      <c r="AD173" s="585"/>
      <c r="AE173" s="576" t="s">
        <v>23</v>
      </c>
      <c r="AF173" s="78">
        <v>1000</v>
      </c>
      <c r="AG173" s="78"/>
      <c r="AH173" s="78">
        <v>1000</v>
      </c>
      <c r="AI173" s="79" t="s">
        <v>942</v>
      </c>
      <c r="AJ173" s="79">
        <v>3767</v>
      </c>
      <c r="AK173" s="80">
        <v>45064</v>
      </c>
      <c r="AL173" s="180"/>
      <c r="AM173" s="186"/>
    </row>
    <row r="174" spans="1:39" x14ac:dyDescent="0.25">
      <c r="A174" s="82"/>
      <c r="B174" s="879"/>
      <c r="C174" s="77" t="s">
        <v>24</v>
      </c>
      <c r="D174" s="78">
        <v>1000</v>
      </c>
      <c r="E174" s="78"/>
      <c r="F174" s="78">
        <v>1000</v>
      </c>
      <c r="G174" s="79" t="s">
        <v>38</v>
      </c>
      <c r="H174" s="79">
        <v>318</v>
      </c>
      <c r="I174" s="80">
        <v>44012</v>
      </c>
      <c r="J174" s="79"/>
      <c r="K174" s="593"/>
      <c r="L174" s="599"/>
      <c r="M174" s="576" t="s">
        <v>24</v>
      </c>
      <c r="N174" s="78">
        <v>1000</v>
      </c>
      <c r="O174" s="78">
        <v>0</v>
      </c>
      <c r="P174" s="78">
        <v>0</v>
      </c>
      <c r="Q174" s="79" t="s">
        <v>38</v>
      </c>
      <c r="R174" s="79" t="s">
        <v>38</v>
      </c>
      <c r="S174" s="80" t="s">
        <v>38</v>
      </c>
      <c r="T174" s="79"/>
      <c r="U174" s="593"/>
      <c r="V174" s="599"/>
      <c r="W174" s="576" t="s">
        <v>24</v>
      </c>
      <c r="X174" s="78">
        <v>1000</v>
      </c>
      <c r="Y174" s="78">
        <v>0</v>
      </c>
      <c r="Z174" s="78">
        <v>0</v>
      </c>
      <c r="AA174" s="79" t="s">
        <v>38</v>
      </c>
      <c r="AB174" s="79" t="s">
        <v>38</v>
      </c>
      <c r="AC174" s="175" t="s">
        <v>38</v>
      </c>
      <c r="AD174" s="585"/>
      <c r="AE174" s="576" t="s">
        <v>24</v>
      </c>
      <c r="AF174" s="78">
        <v>1000</v>
      </c>
      <c r="AG174" s="78"/>
      <c r="AH174" s="78">
        <v>1000</v>
      </c>
      <c r="AI174" s="79" t="s">
        <v>47</v>
      </c>
      <c r="AJ174" s="79">
        <v>3850</v>
      </c>
      <c r="AK174" s="80">
        <v>45092</v>
      </c>
      <c r="AL174" s="180"/>
      <c r="AM174" s="186"/>
    </row>
    <row r="175" spans="1:39" x14ac:dyDescent="0.25">
      <c r="A175" s="82"/>
      <c r="B175" s="879"/>
      <c r="C175" s="77" t="s">
        <v>25</v>
      </c>
      <c r="D175" s="78">
        <v>1000</v>
      </c>
      <c r="E175" s="78"/>
      <c r="F175" s="78">
        <v>1000</v>
      </c>
      <c r="G175" s="79" t="s">
        <v>38</v>
      </c>
      <c r="H175" s="79">
        <v>452</v>
      </c>
      <c r="I175" s="80">
        <v>44043</v>
      </c>
      <c r="J175" s="79"/>
      <c r="K175" s="593"/>
      <c r="L175" s="599"/>
      <c r="M175" s="576" t="s">
        <v>25</v>
      </c>
      <c r="N175" s="78">
        <v>1000</v>
      </c>
      <c r="O175" s="78">
        <v>0</v>
      </c>
      <c r="P175" s="78">
        <v>0</v>
      </c>
      <c r="Q175" s="79" t="s">
        <v>38</v>
      </c>
      <c r="R175" s="79" t="s">
        <v>38</v>
      </c>
      <c r="S175" s="80" t="s">
        <v>38</v>
      </c>
      <c r="T175" s="79"/>
      <c r="U175" s="593"/>
      <c r="V175" s="599"/>
      <c r="W175" s="576" t="s">
        <v>25</v>
      </c>
      <c r="X175" s="78">
        <v>1000</v>
      </c>
      <c r="Y175" s="78">
        <v>0</v>
      </c>
      <c r="Z175" s="78">
        <v>0</v>
      </c>
      <c r="AA175" s="79" t="s">
        <v>38</v>
      </c>
      <c r="AB175" s="79" t="s">
        <v>38</v>
      </c>
      <c r="AC175" s="175" t="s">
        <v>38</v>
      </c>
      <c r="AD175" s="585"/>
      <c r="AE175" s="576" t="s">
        <v>25</v>
      </c>
      <c r="AF175" s="78">
        <v>1000</v>
      </c>
      <c r="AG175" s="78"/>
      <c r="AH175" s="78">
        <v>1000</v>
      </c>
      <c r="AI175" s="79" t="s">
        <v>47</v>
      </c>
      <c r="AJ175" s="79">
        <v>3991</v>
      </c>
      <c r="AK175" s="80">
        <v>45125</v>
      </c>
      <c r="AL175" s="180"/>
      <c r="AM175" s="186"/>
    </row>
    <row r="176" spans="1:39" x14ac:dyDescent="0.25">
      <c r="A176" s="82"/>
      <c r="B176" s="879"/>
      <c r="C176" s="77" t="s">
        <v>26</v>
      </c>
      <c r="D176" s="78">
        <v>1000</v>
      </c>
      <c r="E176" s="78">
        <v>0</v>
      </c>
      <c r="F176" s="78">
        <v>1000</v>
      </c>
      <c r="G176" s="79" t="s">
        <v>38</v>
      </c>
      <c r="H176" s="79">
        <v>452</v>
      </c>
      <c r="I176" s="80">
        <v>44074</v>
      </c>
      <c r="J176" s="79"/>
      <c r="K176" s="593"/>
      <c r="L176" s="599"/>
      <c r="M176" s="576" t="s">
        <v>26</v>
      </c>
      <c r="N176" s="78">
        <v>1000</v>
      </c>
      <c r="O176" s="78">
        <v>0</v>
      </c>
      <c r="P176" s="78">
        <v>0</v>
      </c>
      <c r="Q176" s="79" t="s">
        <v>38</v>
      </c>
      <c r="R176" s="79" t="s">
        <v>38</v>
      </c>
      <c r="S176" s="80" t="s">
        <v>38</v>
      </c>
      <c r="T176" s="79"/>
      <c r="U176" s="593"/>
      <c r="V176" s="599"/>
      <c r="W176" s="576" t="s">
        <v>26</v>
      </c>
      <c r="X176" s="78">
        <v>1000</v>
      </c>
      <c r="Y176" s="78">
        <v>0</v>
      </c>
      <c r="Z176" s="78">
        <v>0</v>
      </c>
      <c r="AA176" s="79" t="s">
        <v>38</v>
      </c>
      <c r="AB176" s="79" t="s">
        <v>38</v>
      </c>
      <c r="AC176" s="175" t="s">
        <v>38</v>
      </c>
      <c r="AD176" s="585"/>
      <c r="AE176" s="576" t="s">
        <v>26</v>
      </c>
      <c r="AF176" s="78">
        <v>1000</v>
      </c>
      <c r="AG176" s="78"/>
      <c r="AH176" s="78">
        <v>1000</v>
      </c>
      <c r="AI176" s="79" t="s">
        <v>47</v>
      </c>
      <c r="AJ176" s="79">
        <v>4095</v>
      </c>
      <c r="AK176" s="80">
        <v>45158</v>
      </c>
      <c r="AL176" s="180"/>
      <c r="AM176" s="186"/>
    </row>
    <row r="177" spans="1:39" ht="21.75" customHeight="1" x14ac:dyDescent="0.25">
      <c r="A177" s="82"/>
      <c r="B177" s="879"/>
      <c r="C177" s="77" t="s">
        <v>27</v>
      </c>
      <c r="D177" s="78">
        <v>1000</v>
      </c>
      <c r="E177" s="78">
        <v>0</v>
      </c>
      <c r="F177" s="78">
        <v>1000</v>
      </c>
      <c r="G177" s="79" t="s">
        <v>38</v>
      </c>
      <c r="H177" s="79">
        <v>547</v>
      </c>
      <c r="I177" s="80">
        <v>44104</v>
      </c>
      <c r="J177" s="79"/>
      <c r="K177" s="593"/>
      <c r="L177" s="599"/>
      <c r="M177" s="576" t="s">
        <v>27</v>
      </c>
      <c r="N177" s="78">
        <v>1000</v>
      </c>
      <c r="O177" s="78">
        <v>0</v>
      </c>
      <c r="P177" s="78">
        <v>0</v>
      </c>
      <c r="Q177" s="79" t="s">
        <v>38</v>
      </c>
      <c r="R177" s="79" t="s">
        <v>38</v>
      </c>
      <c r="S177" s="80" t="s">
        <v>38</v>
      </c>
      <c r="T177" s="79"/>
      <c r="U177" s="593"/>
      <c r="V177" s="599"/>
      <c r="W177" s="576" t="s">
        <v>27</v>
      </c>
      <c r="X177" s="78">
        <v>1000</v>
      </c>
      <c r="Y177" s="78">
        <v>0</v>
      </c>
      <c r="Z177" s="78">
        <v>0</v>
      </c>
      <c r="AA177" s="79" t="s">
        <v>38</v>
      </c>
      <c r="AB177" s="79" t="s">
        <v>38</v>
      </c>
      <c r="AC177" s="175" t="s">
        <v>38</v>
      </c>
      <c r="AD177" s="585"/>
      <c r="AE177" s="576" t="s">
        <v>27</v>
      </c>
      <c r="AF177" s="78"/>
      <c r="AG177" s="78"/>
      <c r="AH177" s="78"/>
      <c r="AI177" s="79"/>
      <c r="AJ177" s="79"/>
      <c r="AK177" s="80"/>
      <c r="AL177" s="180"/>
      <c r="AM177" s="186"/>
    </row>
    <row r="178" spans="1:39" x14ac:dyDescent="0.25">
      <c r="A178" s="82"/>
      <c r="B178" s="879"/>
      <c r="C178" s="77" t="s">
        <v>28</v>
      </c>
      <c r="D178" s="78">
        <v>1000</v>
      </c>
      <c r="E178" s="78">
        <v>0</v>
      </c>
      <c r="F178" s="78">
        <v>1000</v>
      </c>
      <c r="G178" s="79" t="s">
        <v>38</v>
      </c>
      <c r="H178" s="79">
        <v>570</v>
      </c>
      <c r="I178" s="80">
        <v>44134</v>
      </c>
      <c r="J178" s="79"/>
      <c r="K178" s="593"/>
      <c r="L178" s="599"/>
      <c r="M178" s="576" t="s">
        <v>28</v>
      </c>
      <c r="N178" s="78">
        <v>1000</v>
      </c>
      <c r="O178" s="78">
        <v>0</v>
      </c>
      <c r="P178" s="78">
        <v>0</v>
      </c>
      <c r="Q178" s="79" t="s">
        <v>38</v>
      </c>
      <c r="R178" s="79" t="s">
        <v>38</v>
      </c>
      <c r="S178" s="80" t="s">
        <v>38</v>
      </c>
      <c r="T178" s="79"/>
      <c r="U178" s="593"/>
      <c r="V178" s="599"/>
      <c r="W178" s="576" t="s">
        <v>28</v>
      </c>
      <c r="X178" s="78">
        <v>1000</v>
      </c>
      <c r="Y178" s="78">
        <v>0</v>
      </c>
      <c r="Z178" s="78">
        <v>0</v>
      </c>
      <c r="AA178" s="79" t="s">
        <v>38</v>
      </c>
      <c r="AB178" s="79" t="s">
        <v>38</v>
      </c>
      <c r="AC178" s="175" t="s">
        <v>38</v>
      </c>
      <c r="AD178" s="585"/>
      <c r="AE178" s="576" t="s">
        <v>28</v>
      </c>
      <c r="AF178" s="78"/>
      <c r="AG178" s="78"/>
      <c r="AH178" s="78"/>
      <c r="AI178" s="79"/>
      <c r="AJ178" s="79"/>
      <c r="AK178" s="80"/>
      <c r="AL178" s="180"/>
      <c r="AM178" s="186"/>
    </row>
    <row r="179" spans="1:39" x14ac:dyDescent="0.25">
      <c r="A179" s="82"/>
      <c r="B179" s="879"/>
      <c r="C179" s="77" t="s">
        <v>29</v>
      </c>
      <c r="D179" s="78">
        <v>1000</v>
      </c>
      <c r="E179" s="78">
        <v>0</v>
      </c>
      <c r="F179" s="78">
        <v>1000</v>
      </c>
      <c r="G179" s="79" t="s">
        <v>38</v>
      </c>
      <c r="H179" s="79">
        <v>622</v>
      </c>
      <c r="I179" s="80">
        <v>44165</v>
      </c>
      <c r="J179" s="79"/>
      <c r="K179" s="593"/>
      <c r="L179" s="599"/>
      <c r="M179" s="576" t="s">
        <v>29</v>
      </c>
      <c r="N179" s="78">
        <v>1000</v>
      </c>
      <c r="O179" s="78">
        <v>0</v>
      </c>
      <c r="P179" s="78">
        <v>0</v>
      </c>
      <c r="Q179" s="79" t="s">
        <v>38</v>
      </c>
      <c r="R179" s="79" t="s">
        <v>38</v>
      </c>
      <c r="S179" s="80" t="s">
        <v>38</v>
      </c>
      <c r="T179" s="79"/>
      <c r="U179" s="593"/>
      <c r="V179" s="599"/>
      <c r="W179" s="576" t="s">
        <v>29</v>
      </c>
      <c r="X179" s="78">
        <v>1000</v>
      </c>
      <c r="Y179" s="78">
        <v>0</v>
      </c>
      <c r="Z179" s="78">
        <v>0</v>
      </c>
      <c r="AA179" s="79" t="s">
        <v>38</v>
      </c>
      <c r="AB179" s="79" t="s">
        <v>38</v>
      </c>
      <c r="AC179" s="175" t="s">
        <v>38</v>
      </c>
      <c r="AD179" s="585"/>
      <c r="AE179" s="576" t="s">
        <v>29</v>
      </c>
      <c r="AF179" s="78"/>
      <c r="AG179" s="78"/>
      <c r="AH179" s="78"/>
      <c r="AI179" s="79"/>
      <c r="AJ179" s="79"/>
      <c r="AK179" s="80"/>
      <c r="AL179" s="180"/>
      <c r="AM179" s="186"/>
    </row>
    <row r="180" spans="1:39" x14ac:dyDescent="0.25">
      <c r="A180" s="82"/>
      <c r="B180" s="879"/>
      <c r="C180" s="83" t="s">
        <v>30</v>
      </c>
      <c r="D180" s="84">
        <v>1000</v>
      </c>
      <c r="E180" s="78">
        <v>0</v>
      </c>
      <c r="F180" s="78">
        <v>1000</v>
      </c>
      <c r="G180" s="79" t="s">
        <v>38</v>
      </c>
      <c r="H180" s="79">
        <v>771</v>
      </c>
      <c r="I180" s="80">
        <v>44196</v>
      </c>
      <c r="J180" s="85"/>
      <c r="K180" s="603"/>
      <c r="L180" s="600"/>
      <c r="M180" s="577" t="s">
        <v>30</v>
      </c>
      <c r="N180" s="42">
        <v>500</v>
      </c>
      <c r="O180" s="78">
        <v>0</v>
      </c>
      <c r="P180" s="78">
        <v>0</v>
      </c>
      <c r="Q180" s="79" t="s">
        <v>38</v>
      </c>
      <c r="R180" s="79" t="s">
        <v>38</v>
      </c>
      <c r="S180" s="80" t="s">
        <v>38</v>
      </c>
      <c r="T180" s="79"/>
      <c r="U180" s="593"/>
      <c r="V180" s="600"/>
      <c r="W180" s="577" t="s">
        <v>30</v>
      </c>
      <c r="X180" s="42">
        <v>500</v>
      </c>
      <c r="Y180" s="78">
        <v>0</v>
      </c>
      <c r="Z180" s="78">
        <v>0</v>
      </c>
      <c r="AA180" s="79" t="s">
        <v>38</v>
      </c>
      <c r="AB180" s="79" t="s">
        <v>38</v>
      </c>
      <c r="AC180" s="175" t="s">
        <v>38</v>
      </c>
      <c r="AD180" s="586"/>
      <c r="AE180" s="577" t="s">
        <v>30</v>
      </c>
      <c r="AF180" s="42"/>
      <c r="AG180" s="78"/>
      <c r="AH180" s="78"/>
      <c r="AI180" s="79"/>
      <c r="AJ180" s="79"/>
      <c r="AK180" s="80"/>
      <c r="AL180" s="181"/>
      <c r="AM180" s="187"/>
    </row>
    <row r="181" spans="1:39" ht="21" x14ac:dyDescent="0.25">
      <c r="A181" s="88"/>
      <c r="B181" s="880"/>
      <c r="C181" s="89"/>
      <c r="D181" s="90">
        <f>SUM(D169:D180)</f>
        <v>12000</v>
      </c>
      <c r="E181" s="90">
        <f>SUM(E169:E180)</f>
        <v>0</v>
      </c>
      <c r="F181" s="90">
        <f>SUM(F169:F180)</f>
        <v>12000</v>
      </c>
      <c r="G181" s="91"/>
      <c r="H181" s="91"/>
      <c r="I181" s="92"/>
      <c r="J181" s="91"/>
      <c r="K181" s="176"/>
      <c r="L181" s="587"/>
      <c r="M181" s="564"/>
      <c r="N181" s="90">
        <f>SUM(N168:N180)</f>
        <v>23500</v>
      </c>
      <c r="O181" s="90">
        <f>SUM(O168:O180)</f>
        <v>0</v>
      </c>
      <c r="P181" s="90">
        <f>SUM(P168:P180)</f>
        <v>23500</v>
      </c>
      <c r="Q181" s="91"/>
      <c r="R181" s="91"/>
      <c r="S181" s="91"/>
      <c r="T181" s="91"/>
      <c r="U181" s="176"/>
      <c r="V181" s="587"/>
      <c r="W181" s="564"/>
      <c r="X181" s="90">
        <f>SUM(X168:X180)</f>
        <v>35000</v>
      </c>
      <c r="Y181" s="90">
        <f>SUM(Y168:Y180)</f>
        <v>0</v>
      </c>
      <c r="Z181" s="90">
        <f>SUM(Z168:Z180)</f>
        <v>35000</v>
      </c>
      <c r="AA181" s="91"/>
      <c r="AB181" s="91"/>
      <c r="AC181" s="176"/>
      <c r="AD181" s="587"/>
      <c r="AE181" s="564"/>
      <c r="AF181" s="90">
        <f>SUM(AF168:AF180)</f>
        <v>43000</v>
      </c>
      <c r="AG181" s="90">
        <f>SUM(AG168:AG180)</f>
        <v>0</v>
      </c>
      <c r="AH181" s="90">
        <f>SUM(AH168:AH180)</f>
        <v>43000</v>
      </c>
      <c r="AI181" s="91"/>
      <c r="AJ181" s="91"/>
      <c r="AK181" s="91"/>
      <c r="AL181" s="90"/>
      <c r="AM181" s="93"/>
    </row>
    <row r="182" spans="1:39" x14ac:dyDescent="0.25">
      <c r="A182" s="168"/>
      <c r="B182" s="192"/>
      <c r="C182" s="161"/>
      <c r="D182" s="155"/>
      <c r="E182" s="155"/>
      <c r="F182" s="155"/>
      <c r="G182" s="154"/>
      <c r="H182" s="154"/>
      <c r="I182" s="162"/>
      <c r="J182" s="154"/>
      <c r="K182" s="154"/>
      <c r="L182" s="588"/>
      <c r="M182" s="154"/>
      <c r="N182" s="155"/>
      <c r="O182" s="155"/>
      <c r="P182" s="155"/>
      <c r="Q182" s="154"/>
      <c r="R182" s="154"/>
      <c r="S182" s="154"/>
      <c r="T182" s="154"/>
      <c r="U182" s="154"/>
      <c r="V182" s="588"/>
      <c r="W182" s="154"/>
      <c r="X182" s="155"/>
      <c r="Y182" s="155"/>
      <c r="Z182" s="155"/>
      <c r="AA182" s="154"/>
      <c r="AB182" s="154"/>
      <c r="AC182" s="154"/>
      <c r="AD182" s="588"/>
      <c r="AE182" s="154"/>
      <c r="AF182" s="155"/>
      <c r="AG182" s="155"/>
      <c r="AH182" s="155"/>
      <c r="AI182" s="154"/>
      <c r="AJ182" s="154"/>
      <c r="AK182" s="154"/>
      <c r="AL182" s="779"/>
      <c r="AM182" s="156"/>
    </row>
    <row r="183" spans="1:39" ht="21" x14ac:dyDescent="0.25">
      <c r="A183" s="168"/>
      <c r="B183" s="193"/>
      <c r="C183" s="163"/>
      <c r="D183" s="164"/>
      <c r="E183" s="159"/>
      <c r="F183" s="160"/>
      <c r="G183" s="159"/>
      <c r="H183" s="160"/>
      <c r="I183" s="160"/>
      <c r="J183" s="160"/>
      <c r="K183" s="165"/>
      <c r="L183" s="598"/>
      <c r="M183" s="157" t="s">
        <v>42</v>
      </c>
      <c r="N183" s="158">
        <f>D196</f>
        <v>12000</v>
      </c>
      <c r="O183" s="158">
        <f>E196</f>
        <v>260</v>
      </c>
      <c r="P183" s="158">
        <f>F196</f>
        <v>9000</v>
      </c>
      <c r="Q183" s="159"/>
      <c r="R183" s="160"/>
      <c r="S183" s="160"/>
      <c r="T183" s="160"/>
      <c r="U183" s="165"/>
      <c r="V183" s="598"/>
      <c r="W183" s="157" t="s">
        <v>42</v>
      </c>
      <c r="X183" s="158">
        <f>N196</f>
        <v>24000</v>
      </c>
      <c r="Y183" s="158">
        <f>O196</f>
        <v>360</v>
      </c>
      <c r="Z183" s="158">
        <f>P196</f>
        <v>24030</v>
      </c>
      <c r="AA183" s="159"/>
      <c r="AB183" s="160"/>
      <c r="AC183" s="160"/>
      <c r="AD183" s="584"/>
      <c r="AE183" s="157" t="s">
        <v>42</v>
      </c>
      <c r="AF183" s="158">
        <f>X196</f>
        <v>36000</v>
      </c>
      <c r="AG183" s="158">
        <f>Y196</f>
        <v>370</v>
      </c>
      <c r="AH183" s="158">
        <f>Z196</f>
        <v>36040</v>
      </c>
      <c r="AI183" s="159"/>
      <c r="AJ183" s="160"/>
      <c r="AK183" s="160"/>
      <c r="AL183" s="780" t="s">
        <v>221</v>
      </c>
      <c r="AM183" s="485" t="s">
        <v>36</v>
      </c>
    </row>
    <row r="184" spans="1:39" x14ac:dyDescent="0.25">
      <c r="A184" s="169" t="s">
        <v>192</v>
      </c>
      <c r="B184" s="128">
        <v>141</v>
      </c>
      <c r="C184" s="134" t="s">
        <v>19</v>
      </c>
      <c r="D184" s="135">
        <v>1000</v>
      </c>
      <c r="E184" s="135">
        <f>E185+10</f>
        <v>40</v>
      </c>
      <c r="F184" s="135">
        <v>0</v>
      </c>
      <c r="G184" s="136" t="s">
        <v>38</v>
      </c>
      <c r="H184" s="136" t="s">
        <v>38</v>
      </c>
      <c r="I184" s="137" t="s">
        <v>38</v>
      </c>
      <c r="J184" s="136"/>
      <c r="K184" s="594"/>
      <c r="L184" s="599"/>
      <c r="M184" s="581" t="s">
        <v>19</v>
      </c>
      <c r="N184" s="135">
        <v>1000</v>
      </c>
      <c r="O184" s="135">
        <f>O185+10</f>
        <v>20</v>
      </c>
      <c r="P184" s="135">
        <v>0</v>
      </c>
      <c r="Q184" s="136" t="s">
        <v>38</v>
      </c>
      <c r="R184" s="136" t="s">
        <v>38</v>
      </c>
      <c r="S184" s="137" t="s">
        <v>38</v>
      </c>
      <c r="T184" s="136"/>
      <c r="U184" s="594"/>
      <c r="V184" s="599"/>
      <c r="W184" s="581" t="s">
        <v>19</v>
      </c>
      <c r="X184" s="135">
        <v>1000</v>
      </c>
      <c r="Y184" s="135">
        <v>10</v>
      </c>
      <c r="Z184" s="135">
        <v>0</v>
      </c>
      <c r="AA184" s="136" t="s">
        <v>38</v>
      </c>
      <c r="AB184" s="136" t="s">
        <v>38</v>
      </c>
      <c r="AC184" s="571" t="s">
        <v>38</v>
      </c>
      <c r="AD184" s="585"/>
      <c r="AE184" s="581" t="s">
        <v>19</v>
      </c>
      <c r="AF184" s="135">
        <v>1000</v>
      </c>
      <c r="AG184" s="135"/>
      <c r="AH184" s="135">
        <v>1000</v>
      </c>
      <c r="AI184" s="136" t="s">
        <v>50</v>
      </c>
      <c r="AJ184" s="136">
        <v>3319</v>
      </c>
      <c r="AK184" s="137">
        <v>44940</v>
      </c>
      <c r="AL184" s="207">
        <f>AF196+AG196-AH196</f>
        <v>340</v>
      </c>
      <c r="AM184" s="804" t="s">
        <v>1029</v>
      </c>
    </row>
    <row r="185" spans="1:39" ht="21" customHeight="1" x14ac:dyDescent="0.25">
      <c r="A185" s="170"/>
      <c r="B185" s="879" t="s">
        <v>205</v>
      </c>
      <c r="C185" s="134" t="s">
        <v>20</v>
      </c>
      <c r="D185" s="135">
        <v>1000</v>
      </c>
      <c r="E185" s="135">
        <f>E186+10</f>
        <v>30</v>
      </c>
      <c r="F185" s="135">
        <v>0</v>
      </c>
      <c r="G185" s="136" t="s">
        <v>38</v>
      </c>
      <c r="H185" s="136" t="s">
        <v>38</v>
      </c>
      <c r="I185" s="137" t="s">
        <v>38</v>
      </c>
      <c r="J185" s="136"/>
      <c r="K185" s="594"/>
      <c r="L185" s="599"/>
      <c r="M185" s="581" t="s">
        <v>20</v>
      </c>
      <c r="N185" s="135">
        <v>1000</v>
      </c>
      <c r="O185" s="135">
        <f>O186+10</f>
        <v>10</v>
      </c>
      <c r="P185" s="135">
        <v>0</v>
      </c>
      <c r="Q185" s="136" t="s">
        <v>38</v>
      </c>
      <c r="R185" s="136" t="s">
        <v>38</v>
      </c>
      <c r="S185" s="137" t="s">
        <v>38</v>
      </c>
      <c r="T185" s="136"/>
      <c r="U185" s="594"/>
      <c r="V185" s="599"/>
      <c r="W185" s="581" t="s">
        <v>20</v>
      </c>
      <c r="X185" s="135">
        <v>1000</v>
      </c>
      <c r="Y185" s="135">
        <v>0</v>
      </c>
      <c r="Z185" s="135">
        <v>2000</v>
      </c>
      <c r="AA185" s="136" t="s">
        <v>38</v>
      </c>
      <c r="AB185" s="136">
        <v>2118</v>
      </c>
      <c r="AC185" s="571">
        <v>44594</v>
      </c>
      <c r="AD185" s="585"/>
      <c r="AE185" s="581" t="s">
        <v>20</v>
      </c>
      <c r="AF185" s="135">
        <v>1000</v>
      </c>
      <c r="AG185" s="135">
        <v>10</v>
      </c>
      <c r="AH185" s="135"/>
      <c r="AI185" s="136"/>
      <c r="AJ185" s="136"/>
      <c r="AK185" s="137"/>
      <c r="AL185" s="218"/>
      <c r="AM185" s="214"/>
    </row>
    <row r="186" spans="1:39" x14ac:dyDescent="0.25">
      <c r="A186" s="170"/>
      <c r="B186" s="879"/>
      <c r="C186" s="134" t="s">
        <v>21</v>
      </c>
      <c r="D186" s="135">
        <v>1000</v>
      </c>
      <c r="E186" s="135">
        <f>E187+10</f>
        <v>20</v>
      </c>
      <c r="F186" s="135">
        <v>0</v>
      </c>
      <c r="G186" s="136" t="s">
        <v>38</v>
      </c>
      <c r="H186" s="136" t="s">
        <v>38</v>
      </c>
      <c r="I186" s="137" t="s">
        <v>38</v>
      </c>
      <c r="J186" s="136"/>
      <c r="K186" s="594"/>
      <c r="L186" s="599"/>
      <c r="M186" s="581" t="s">
        <v>21</v>
      </c>
      <c r="N186" s="135">
        <v>1000</v>
      </c>
      <c r="O186" s="135">
        <v>0</v>
      </c>
      <c r="P186" s="135">
        <v>6030</v>
      </c>
      <c r="Q186" s="136" t="s">
        <v>38</v>
      </c>
      <c r="R186" s="136">
        <v>910</v>
      </c>
      <c r="S186" s="137">
        <v>44283</v>
      </c>
      <c r="T186" s="136"/>
      <c r="U186" s="594"/>
      <c r="V186" s="599"/>
      <c r="W186" s="581" t="s">
        <v>21</v>
      </c>
      <c r="X186" s="135">
        <v>1000</v>
      </c>
      <c r="Y186" s="135">
        <v>0</v>
      </c>
      <c r="Z186" s="135">
        <v>1000</v>
      </c>
      <c r="AA186" s="136" t="s">
        <v>38</v>
      </c>
      <c r="AB186" s="136">
        <v>2119</v>
      </c>
      <c r="AC186" s="571">
        <v>44629</v>
      </c>
      <c r="AD186" s="585"/>
      <c r="AE186" s="581" t="s">
        <v>21</v>
      </c>
      <c r="AF186" s="135">
        <v>1000</v>
      </c>
      <c r="AG186" s="135"/>
      <c r="AH186" s="135">
        <v>2000</v>
      </c>
      <c r="AI186" s="136" t="s">
        <v>50</v>
      </c>
      <c r="AJ186" s="136">
        <v>3510</v>
      </c>
      <c r="AK186" s="137">
        <v>45000</v>
      </c>
      <c r="AL186" s="218"/>
      <c r="AM186" s="214"/>
    </row>
    <row r="187" spans="1:39" x14ac:dyDescent="0.25">
      <c r="A187" s="170"/>
      <c r="B187" s="879"/>
      <c r="C187" s="134" t="s">
        <v>22</v>
      </c>
      <c r="D187" s="135">
        <v>1000</v>
      </c>
      <c r="E187" s="135">
        <f>E188+10</f>
        <v>10</v>
      </c>
      <c r="F187" s="135">
        <v>0</v>
      </c>
      <c r="G187" s="136" t="s">
        <v>38</v>
      </c>
      <c r="H187" s="136" t="s">
        <v>38</v>
      </c>
      <c r="I187" s="137" t="s">
        <v>38</v>
      </c>
      <c r="J187" s="136"/>
      <c r="K187" s="594"/>
      <c r="L187" s="599"/>
      <c r="M187" s="581" t="s">
        <v>22</v>
      </c>
      <c r="N187" s="135">
        <v>1000</v>
      </c>
      <c r="O187" s="135">
        <f>O188+10</f>
        <v>20</v>
      </c>
      <c r="P187" s="135">
        <v>0</v>
      </c>
      <c r="Q187" s="136" t="s">
        <v>38</v>
      </c>
      <c r="R187" s="136" t="s">
        <v>38</v>
      </c>
      <c r="S187" s="137" t="s">
        <v>38</v>
      </c>
      <c r="T187" s="136"/>
      <c r="U187" s="594"/>
      <c r="V187" s="599"/>
      <c r="W187" s="581" t="s">
        <v>22</v>
      </c>
      <c r="X187" s="135">
        <v>1000</v>
      </c>
      <c r="Y187" s="135">
        <v>0</v>
      </c>
      <c r="Z187" s="135">
        <v>1010</v>
      </c>
      <c r="AA187" s="136" t="s">
        <v>38</v>
      </c>
      <c r="AB187" s="136">
        <v>2228</v>
      </c>
      <c r="AC187" s="571">
        <v>44658</v>
      </c>
      <c r="AD187" s="585"/>
      <c r="AE187" s="581" t="s">
        <v>22</v>
      </c>
      <c r="AF187" s="135">
        <v>1000</v>
      </c>
      <c r="AG187" s="135"/>
      <c r="AH187" s="135">
        <v>1000</v>
      </c>
      <c r="AI187" s="136" t="s">
        <v>50</v>
      </c>
      <c r="AJ187" s="136">
        <v>3654</v>
      </c>
      <c r="AK187" s="137">
        <v>45031</v>
      </c>
      <c r="AL187" s="218">
        <v>340</v>
      </c>
      <c r="AM187" s="214" t="s">
        <v>960</v>
      </c>
    </row>
    <row r="188" spans="1:39" x14ac:dyDescent="0.25">
      <c r="A188" s="170"/>
      <c r="B188" s="879"/>
      <c r="C188" s="134" t="s">
        <v>23</v>
      </c>
      <c r="D188" s="135">
        <v>1000</v>
      </c>
      <c r="E188" s="135">
        <v>0</v>
      </c>
      <c r="F188" s="135">
        <v>5000</v>
      </c>
      <c r="G188" s="136" t="s">
        <v>38</v>
      </c>
      <c r="H188" s="136">
        <v>230</v>
      </c>
      <c r="I188" s="137">
        <v>43963</v>
      </c>
      <c r="J188" s="136"/>
      <c r="K188" s="594"/>
      <c r="L188" s="599"/>
      <c r="M188" s="581" t="s">
        <v>23</v>
      </c>
      <c r="N188" s="135">
        <v>1000</v>
      </c>
      <c r="O188" s="135">
        <f>O189+10</f>
        <v>10</v>
      </c>
      <c r="P188" s="135">
        <v>0</v>
      </c>
      <c r="Q188" s="136" t="s">
        <v>38</v>
      </c>
      <c r="R188" s="136" t="s">
        <v>38</v>
      </c>
      <c r="S188" s="137" t="s">
        <v>38</v>
      </c>
      <c r="T188" s="136"/>
      <c r="U188" s="594"/>
      <c r="V188" s="599"/>
      <c r="W188" s="581" t="s">
        <v>23</v>
      </c>
      <c r="X188" s="135">
        <v>1000</v>
      </c>
      <c r="Y188" s="135">
        <v>0</v>
      </c>
      <c r="Z188" s="135">
        <v>1000</v>
      </c>
      <c r="AA188" s="136" t="s">
        <v>38</v>
      </c>
      <c r="AB188" s="136">
        <v>2315</v>
      </c>
      <c r="AC188" s="571">
        <v>44689</v>
      </c>
      <c r="AD188" s="585"/>
      <c r="AE188" s="581" t="s">
        <v>23</v>
      </c>
      <c r="AF188" s="135">
        <v>1000</v>
      </c>
      <c r="AG188" s="135"/>
      <c r="AH188" s="135">
        <v>1000</v>
      </c>
      <c r="AI188" s="136" t="s">
        <v>50</v>
      </c>
      <c r="AJ188" s="136">
        <v>3744</v>
      </c>
      <c r="AK188" s="137">
        <v>45053</v>
      </c>
      <c r="AL188" s="218"/>
      <c r="AM188" s="214"/>
    </row>
    <row r="189" spans="1:39" x14ac:dyDescent="0.25">
      <c r="A189" s="170"/>
      <c r="B189" s="879"/>
      <c r="C189" s="134" t="s">
        <v>24</v>
      </c>
      <c r="D189" s="135">
        <v>1000</v>
      </c>
      <c r="E189" s="135">
        <v>0</v>
      </c>
      <c r="F189" s="135">
        <v>1000</v>
      </c>
      <c r="G189" s="136" t="s">
        <v>38</v>
      </c>
      <c r="H189" s="136">
        <v>309</v>
      </c>
      <c r="I189" s="137">
        <v>44006</v>
      </c>
      <c r="J189" s="136"/>
      <c r="K189" s="594"/>
      <c r="L189" s="599"/>
      <c r="M189" s="581" t="s">
        <v>24</v>
      </c>
      <c r="N189" s="135">
        <v>1000</v>
      </c>
      <c r="O189" s="135">
        <v>0</v>
      </c>
      <c r="P189" s="135">
        <v>3000</v>
      </c>
      <c r="Q189" s="136" t="s">
        <v>38</v>
      </c>
      <c r="R189" s="136">
        <v>1029</v>
      </c>
      <c r="S189" s="137">
        <v>44352</v>
      </c>
      <c r="T189" s="136"/>
      <c r="U189" s="594"/>
      <c r="V189" s="599"/>
      <c r="W189" s="581" t="s">
        <v>24</v>
      </c>
      <c r="X189" s="135">
        <v>1000</v>
      </c>
      <c r="Y189" s="135">
        <v>0</v>
      </c>
      <c r="Z189" s="135">
        <v>1000</v>
      </c>
      <c r="AA189" s="136" t="s">
        <v>50</v>
      </c>
      <c r="AB189" s="136">
        <v>2394</v>
      </c>
      <c r="AC189" s="571">
        <v>44719</v>
      </c>
      <c r="AD189" s="585"/>
      <c r="AE189" s="581" t="s">
        <v>24</v>
      </c>
      <c r="AF189" s="135">
        <v>1000</v>
      </c>
      <c r="AG189" s="135"/>
      <c r="AH189" s="135">
        <v>1000</v>
      </c>
      <c r="AI189" s="136" t="s">
        <v>50</v>
      </c>
      <c r="AJ189" s="136">
        <v>3872</v>
      </c>
      <c r="AK189" s="137">
        <v>45101</v>
      </c>
      <c r="AL189" s="218"/>
      <c r="AM189" s="214"/>
    </row>
    <row r="190" spans="1:39" x14ac:dyDescent="0.25">
      <c r="A190" s="170"/>
      <c r="B190" s="879"/>
      <c r="C190" s="134" t="s">
        <v>25</v>
      </c>
      <c r="D190" s="135">
        <v>1000</v>
      </c>
      <c r="E190" s="135">
        <v>10</v>
      </c>
      <c r="F190" s="135">
        <v>0</v>
      </c>
      <c r="G190" s="136" t="s">
        <v>38</v>
      </c>
      <c r="H190" s="136" t="s">
        <v>38</v>
      </c>
      <c r="I190" s="137" t="s">
        <v>38</v>
      </c>
      <c r="J190" s="136"/>
      <c r="K190" s="594"/>
      <c r="L190" s="599"/>
      <c r="M190" s="581" t="s">
        <v>25</v>
      </c>
      <c r="N190" s="135">
        <v>1000</v>
      </c>
      <c r="O190" s="135">
        <v>10</v>
      </c>
      <c r="P190" s="135">
        <v>0</v>
      </c>
      <c r="Q190" s="136" t="s">
        <v>38</v>
      </c>
      <c r="R190" s="136" t="s">
        <v>38</v>
      </c>
      <c r="S190" s="137" t="s">
        <v>38</v>
      </c>
      <c r="T190" s="136"/>
      <c r="U190" s="594"/>
      <c r="V190" s="599"/>
      <c r="W190" s="581" t="s">
        <v>25</v>
      </c>
      <c r="X190" s="135">
        <v>1000</v>
      </c>
      <c r="Y190" s="135">
        <v>0</v>
      </c>
      <c r="Z190" s="135">
        <v>1000</v>
      </c>
      <c r="AA190" s="136" t="s">
        <v>50</v>
      </c>
      <c r="AB190" s="136">
        <v>2529</v>
      </c>
      <c r="AC190" s="571">
        <v>44754</v>
      </c>
      <c r="AD190" s="585"/>
      <c r="AE190" s="581" t="s">
        <v>25</v>
      </c>
      <c r="AF190" s="135">
        <v>1000</v>
      </c>
      <c r="AG190" s="135"/>
      <c r="AH190" s="135">
        <v>3000</v>
      </c>
      <c r="AI190" s="136" t="s">
        <v>50</v>
      </c>
      <c r="AJ190" s="136">
        <v>3999</v>
      </c>
      <c r="AK190" s="137">
        <v>45129</v>
      </c>
      <c r="AL190" s="218"/>
      <c r="AM190" s="214"/>
    </row>
    <row r="191" spans="1:39" x14ac:dyDescent="0.25">
      <c r="A191" s="170"/>
      <c r="B191" s="879"/>
      <c r="C191" s="134" t="s">
        <v>26</v>
      </c>
      <c r="D191" s="135">
        <v>1000</v>
      </c>
      <c r="E191" s="135">
        <v>20</v>
      </c>
      <c r="F191" s="135">
        <v>1000</v>
      </c>
      <c r="G191" s="136" t="s">
        <v>38</v>
      </c>
      <c r="H191" s="136">
        <v>413</v>
      </c>
      <c r="I191" s="137">
        <v>44058</v>
      </c>
      <c r="J191" s="136"/>
      <c r="K191" s="594"/>
      <c r="L191" s="599"/>
      <c r="M191" s="581" t="s">
        <v>26</v>
      </c>
      <c r="N191" s="135">
        <v>1000</v>
      </c>
      <c r="O191" s="135">
        <v>0</v>
      </c>
      <c r="P191" s="135">
        <v>2000</v>
      </c>
      <c r="Q191" s="136" t="s">
        <v>38</v>
      </c>
      <c r="R191" s="136">
        <v>1221</v>
      </c>
      <c r="S191" s="137">
        <v>44424</v>
      </c>
      <c r="T191" s="136"/>
      <c r="U191" s="594"/>
      <c r="V191" s="599"/>
      <c r="W191" s="581" t="s">
        <v>26</v>
      </c>
      <c r="X191" s="135">
        <v>1000</v>
      </c>
      <c r="Y191" s="135">
        <v>0</v>
      </c>
      <c r="Z191" s="135">
        <v>1000</v>
      </c>
      <c r="AA191" s="136" t="s">
        <v>50</v>
      </c>
      <c r="AB191" s="136">
        <v>2585</v>
      </c>
      <c r="AC191" s="571">
        <v>44776</v>
      </c>
      <c r="AD191" s="585"/>
      <c r="AE191" s="581" t="s">
        <v>26</v>
      </c>
      <c r="AF191" s="135">
        <v>1000</v>
      </c>
      <c r="AG191" s="135"/>
      <c r="AH191" s="135"/>
      <c r="AI191" s="136"/>
      <c r="AJ191" s="136"/>
      <c r="AK191" s="137"/>
      <c r="AL191" s="218"/>
      <c r="AM191" s="214"/>
    </row>
    <row r="192" spans="1:39" x14ac:dyDescent="0.25">
      <c r="A192" s="170"/>
      <c r="B192" s="879"/>
      <c r="C192" s="134" t="s">
        <v>27</v>
      </c>
      <c r="D192" s="135">
        <v>1000</v>
      </c>
      <c r="E192" s="184">
        <v>10</v>
      </c>
      <c r="F192" s="135">
        <v>0</v>
      </c>
      <c r="G192" s="136" t="s">
        <v>38</v>
      </c>
      <c r="H192" s="136" t="s">
        <v>38</v>
      </c>
      <c r="I192" s="137" t="s">
        <v>38</v>
      </c>
      <c r="J192" s="136"/>
      <c r="K192" s="594"/>
      <c r="L192" s="599"/>
      <c r="M192" s="581" t="s">
        <v>27</v>
      </c>
      <c r="N192" s="135">
        <v>1000</v>
      </c>
      <c r="O192" s="135">
        <f>O193+10</f>
        <v>20</v>
      </c>
      <c r="P192" s="135">
        <v>0</v>
      </c>
      <c r="Q192" s="136" t="s">
        <v>38</v>
      </c>
      <c r="R192" s="136" t="s">
        <v>38</v>
      </c>
      <c r="S192" s="137" t="s">
        <v>38</v>
      </c>
      <c r="T192" s="136"/>
      <c r="U192" s="594"/>
      <c r="V192" s="599"/>
      <c r="W192" s="581" t="s">
        <v>27</v>
      </c>
      <c r="X192" s="135">
        <v>1000</v>
      </c>
      <c r="Y192" s="135">
        <v>0</v>
      </c>
      <c r="Z192" s="135">
        <v>1000</v>
      </c>
      <c r="AA192" s="136" t="s">
        <v>50</v>
      </c>
      <c r="AB192" s="136">
        <v>2817</v>
      </c>
      <c r="AC192" s="571">
        <v>44811</v>
      </c>
      <c r="AD192" s="585"/>
      <c r="AE192" s="581" t="s">
        <v>27</v>
      </c>
      <c r="AF192" s="135">
        <v>1000</v>
      </c>
      <c r="AG192" s="135"/>
      <c r="AH192" s="135"/>
      <c r="AI192" s="136"/>
      <c r="AJ192" s="136"/>
      <c r="AK192" s="137"/>
      <c r="AL192" s="218"/>
      <c r="AM192" s="214"/>
    </row>
    <row r="193" spans="1:39" x14ac:dyDescent="0.25">
      <c r="A193" s="170"/>
      <c r="B193" s="879"/>
      <c r="C193" s="134" t="s">
        <v>28</v>
      </c>
      <c r="D193" s="135">
        <v>1000</v>
      </c>
      <c r="E193" s="135">
        <f>E194+10</f>
        <v>50</v>
      </c>
      <c r="F193" s="135">
        <v>2000</v>
      </c>
      <c r="G193" s="136" t="s">
        <v>38</v>
      </c>
      <c r="H193" s="136">
        <v>540</v>
      </c>
      <c r="I193" s="137">
        <v>44116</v>
      </c>
      <c r="J193" s="136"/>
      <c r="K193" s="594"/>
      <c r="L193" s="599"/>
      <c r="M193" s="581" t="s">
        <v>28</v>
      </c>
      <c r="N193" s="135">
        <v>1000</v>
      </c>
      <c r="O193" s="135">
        <v>10</v>
      </c>
      <c r="P193" s="135">
        <v>0</v>
      </c>
      <c r="Q193" s="136" t="s">
        <v>38</v>
      </c>
      <c r="R193" s="136" t="s">
        <v>38</v>
      </c>
      <c r="S193" s="137" t="s">
        <v>38</v>
      </c>
      <c r="T193" s="136"/>
      <c r="U193" s="594"/>
      <c r="V193" s="599"/>
      <c r="W193" s="581" t="s">
        <v>28</v>
      </c>
      <c r="X193" s="135">
        <v>1000</v>
      </c>
      <c r="Y193" s="135">
        <v>0</v>
      </c>
      <c r="Z193" s="135">
        <v>1000</v>
      </c>
      <c r="AA193" s="136" t="s">
        <v>50</v>
      </c>
      <c r="AB193" s="136">
        <v>2934</v>
      </c>
      <c r="AC193" s="571">
        <v>44842</v>
      </c>
      <c r="AD193" s="585"/>
      <c r="AE193" s="581" t="s">
        <v>28</v>
      </c>
      <c r="AF193" s="135"/>
      <c r="AG193" s="135"/>
      <c r="AH193" s="135"/>
      <c r="AI193" s="136"/>
      <c r="AJ193" s="136"/>
      <c r="AK193" s="137"/>
      <c r="AL193" s="218"/>
      <c r="AM193" s="214"/>
    </row>
    <row r="194" spans="1:39" x14ac:dyDescent="0.25">
      <c r="A194" s="170"/>
      <c r="B194" s="879"/>
      <c r="C194" s="134" t="s">
        <v>29</v>
      </c>
      <c r="D194" s="135">
        <v>1000</v>
      </c>
      <c r="E194" s="135">
        <f>E195+10</f>
        <v>40</v>
      </c>
      <c r="F194" s="135">
        <v>0</v>
      </c>
      <c r="G194" s="136" t="s">
        <v>38</v>
      </c>
      <c r="H194" s="136" t="s">
        <v>38</v>
      </c>
      <c r="I194" s="137" t="s">
        <v>38</v>
      </c>
      <c r="J194" s="136"/>
      <c r="K194" s="594"/>
      <c r="L194" s="599"/>
      <c r="M194" s="581" t="s">
        <v>29</v>
      </c>
      <c r="N194" s="135">
        <v>1000</v>
      </c>
      <c r="O194" s="135">
        <v>0</v>
      </c>
      <c r="P194" s="135">
        <v>3000</v>
      </c>
      <c r="Q194" s="136" t="s">
        <v>38</v>
      </c>
      <c r="R194" s="136">
        <v>1531</v>
      </c>
      <c r="S194" s="137">
        <v>44509</v>
      </c>
      <c r="T194" s="136"/>
      <c r="U194" s="594"/>
      <c r="V194" s="599"/>
      <c r="W194" s="581" t="s">
        <v>29</v>
      </c>
      <c r="X194" s="135">
        <v>1000</v>
      </c>
      <c r="Y194" s="135">
        <v>0</v>
      </c>
      <c r="Z194" s="135">
        <v>1000</v>
      </c>
      <c r="AA194" s="136" t="s">
        <v>50</v>
      </c>
      <c r="AB194" s="136">
        <v>3034</v>
      </c>
      <c r="AC194" s="571">
        <v>44876</v>
      </c>
      <c r="AD194" s="585"/>
      <c r="AE194" s="581" t="s">
        <v>29</v>
      </c>
      <c r="AF194" s="135"/>
      <c r="AG194" s="135"/>
      <c r="AH194" s="135"/>
      <c r="AI194" s="136"/>
      <c r="AJ194" s="136"/>
      <c r="AK194" s="137"/>
      <c r="AL194" s="218"/>
      <c r="AM194" s="214"/>
    </row>
    <row r="195" spans="1:39" x14ac:dyDescent="0.25">
      <c r="A195" s="170"/>
      <c r="B195" s="879"/>
      <c r="C195" s="148" t="s">
        <v>30</v>
      </c>
      <c r="D195" s="149">
        <v>1000</v>
      </c>
      <c r="E195" s="135">
        <f>O184+10</f>
        <v>30</v>
      </c>
      <c r="F195" s="135">
        <v>0</v>
      </c>
      <c r="G195" s="136" t="s">
        <v>38</v>
      </c>
      <c r="H195" s="136" t="s">
        <v>38</v>
      </c>
      <c r="I195" s="137" t="s">
        <v>38</v>
      </c>
      <c r="J195" s="195"/>
      <c r="K195" s="605"/>
      <c r="L195" s="600"/>
      <c r="M195" s="578" t="s">
        <v>30</v>
      </c>
      <c r="N195" s="149">
        <v>1000</v>
      </c>
      <c r="O195" s="135">
        <v>0</v>
      </c>
      <c r="P195" s="135">
        <v>1000</v>
      </c>
      <c r="Q195" s="136" t="s">
        <v>38</v>
      </c>
      <c r="R195" s="136">
        <v>1598</v>
      </c>
      <c r="S195" s="137">
        <v>44535</v>
      </c>
      <c r="T195" s="136"/>
      <c r="U195" s="594"/>
      <c r="V195" s="600"/>
      <c r="W195" s="578" t="s">
        <v>30</v>
      </c>
      <c r="X195" s="149">
        <v>1000</v>
      </c>
      <c r="Y195" s="135">
        <v>0</v>
      </c>
      <c r="Z195" s="135">
        <v>1000</v>
      </c>
      <c r="AA195" s="136" t="s">
        <v>50</v>
      </c>
      <c r="AB195" s="136">
        <v>3123</v>
      </c>
      <c r="AC195" s="571">
        <v>44904</v>
      </c>
      <c r="AD195" s="586"/>
      <c r="AE195" s="578" t="s">
        <v>30</v>
      </c>
      <c r="AF195" s="149"/>
      <c r="AG195" s="135"/>
      <c r="AH195" s="135"/>
      <c r="AI195" s="136"/>
      <c r="AJ195" s="136"/>
      <c r="AK195" s="137"/>
      <c r="AL195" s="215"/>
      <c r="AM195" s="216"/>
    </row>
    <row r="196" spans="1:39" ht="21" x14ac:dyDescent="0.25">
      <c r="A196" s="171"/>
      <c r="B196" s="880"/>
      <c r="C196" s="150"/>
      <c r="D196" s="151">
        <f>SUM(D184:D195)</f>
        <v>12000</v>
      </c>
      <c r="E196" s="151">
        <f>SUM(E184:E195)</f>
        <v>260</v>
      </c>
      <c r="F196" s="151">
        <f>SUM(F184:F195)</f>
        <v>9000</v>
      </c>
      <c r="G196" s="152"/>
      <c r="H196" s="152"/>
      <c r="I196" s="197"/>
      <c r="J196" s="152"/>
      <c r="K196" s="572"/>
      <c r="L196" s="587"/>
      <c r="M196" s="566"/>
      <c r="N196" s="151">
        <f>SUM(N183:N195)</f>
        <v>24000</v>
      </c>
      <c r="O196" s="151">
        <f>SUM(O183:O195)</f>
        <v>360</v>
      </c>
      <c r="P196" s="151">
        <f>SUM(P183:P195)</f>
        <v>24030</v>
      </c>
      <c r="Q196" s="152"/>
      <c r="R196" s="152"/>
      <c r="S196" s="152"/>
      <c r="T196" s="152"/>
      <c r="U196" s="572"/>
      <c r="V196" s="587"/>
      <c r="W196" s="566"/>
      <c r="X196" s="151">
        <f>SUM(X183:X195)</f>
        <v>36000</v>
      </c>
      <c r="Y196" s="151">
        <f>SUM(Y183:Y195)</f>
        <v>370</v>
      </c>
      <c r="Z196" s="151">
        <f>SUM(Z183:Z195)</f>
        <v>36040</v>
      </c>
      <c r="AA196" s="152"/>
      <c r="AB196" s="152"/>
      <c r="AC196" s="572"/>
      <c r="AD196" s="587"/>
      <c r="AE196" s="566"/>
      <c r="AF196" s="151">
        <f>SUM(AF183:AF195)</f>
        <v>45000</v>
      </c>
      <c r="AG196" s="151">
        <f>SUM(AG183:AG195)</f>
        <v>380</v>
      </c>
      <c r="AH196" s="151">
        <f>SUM(AH183:AH195)</f>
        <v>45040</v>
      </c>
      <c r="AI196" s="152"/>
      <c r="AJ196" s="152"/>
      <c r="AK196" s="152"/>
      <c r="AL196" s="151"/>
      <c r="AM196" s="153"/>
    </row>
    <row r="197" spans="1:39" x14ac:dyDescent="0.25">
      <c r="A197" s="337"/>
      <c r="B197" s="330"/>
      <c r="C197" s="344"/>
      <c r="D197" s="345"/>
      <c r="E197" s="345"/>
      <c r="F197" s="345"/>
      <c r="G197" s="346"/>
      <c r="H197" s="346"/>
      <c r="I197" s="347"/>
      <c r="J197" s="346"/>
      <c r="K197" s="346"/>
      <c r="L197" s="588"/>
      <c r="M197" s="346"/>
      <c r="N197" s="345"/>
      <c r="O197" s="345"/>
      <c r="P197" s="345"/>
      <c r="Q197" s="346"/>
      <c r="R197" s="346"/>
      <c r="S197" s="346"/>
      <c r="T197" s="346"/>
      <c r="U197" s="346"/>
      <c r="V197" s="588"/>
      <c r="W197" s="346"/>
      <c r="X197" s="345"/>
      <c r="Y197" s="345"/>
      <c r="Z197" s="345"/>
      <c r="AA197" s="346"/>
      <c r="AB197" s="346"/>
      <c r="AC197" s="346"/>
      <c r="AD197" s="588"/>
      <c r="AE197" s="346"/>
      <c r="AF197" s="345"/>
      <c r="AG197" s="345"/>
      <c r="AH197" s="345"/>
      <c r="AI197" s="346"/>
      <c r="AJ197" s="346"/>
      <c r="AK197" s="346"/>
      <c r="AL197" s="778"/>
      <c r="AM197" s="348"/>
    </row>
    <row r="198" spans="1:39" ht="21" x14ac:dyDescent="0.25">
      <c r="A198" s="337"/>
      <c r="B198" s="331"/>
      <c r="C198" s="350"/>
      <c r="D198" s="351"/>
      <c r="E198" s="352"/>
      <c r="F198" s="353"/>
      <c r="G198" s="352"/>
      <c r="H198" s="353"/>
      <c r="I198" s="353"/>
      <c r="J198" s="353"/>
      <c r="K198" s="354"/>
      <c r="L198" s="598"/>
      <c r="M198" s="355" t="s">
        <v>42</v>
      </c>
      <c r="N198" s="356">
        <f>D211</f>
        <v>12000</v>
      </c>
      <c r="O198" s="356">
        <f>E211</f>
        <v>10</v>
      </c>
      <c r="P198" s="356">
        <f>F211</f>
        <v>12000</v>
      </c>
      <c r="Q198" s="352"/>
      <c r="R198" s="353"/>
      <c r="S198" s="353"/>
      <c r="T198" s="353"/>
      <c r="U198" s="354"/>
      <c r="V198" s="598"/>
      <c r="W198" s="355" t="s">
        <v>42</v>
      </c>
      <c r="X198" s="356">
        <f>N211</f>
        <v>24000</v>
      </c>
      <c r="Y198" s="356">
        <f>O211</f>
        <v>50</v>
      </c>
      <c r="Z198" s="356">
        <f>P211</f>
        <v>24010</v>
      </c>
      <c r="AA198" s="352"/>
      <c r="AB198" s="353"/>
      <c r="AC198" s="353"/>
      <c r="AD198" s="584"/>
      <c r="AE198" s="355" t="s">
        <v>42</v>
      </c>
      <c r="AF198" s="356">
        <f>X211</f>
        <v>36000</v>
      </c>
      <c r="AG198" s="356">
        <f>Y211</f>
        <v>60</v>
      </c>
      <c r="AH198" s="356">
        <f>Z211</f>
        <v>36060</v>
      </c>
      <c r="AI198" s="352"/>
      <c r="AJ198" s="353"/>
      <c r="AK198" s="353"/>
      <c r="AL198" s="776" t="s">
        <v>221</v>
      </c>
      <c r="AM198" s="183" t="s">
        <v>36</v>
      </c>
    </row>
    <row r="199" spans="1:39" x14ac:dyDescent="0.25">
      <c r="A199" s="368" t="s">
        <v>192</v>
      </c>
      <c r="B199" s="332">
        <v>142</v>
      </c>
      <c r="C199" s="357" t="s">
        <v>19</v>
      </c>
      <c r="D199" s="124">
        <v>1000</v>
      </c>
      <c r="E199" s="124">
        <v>0</v>
      </c>
      <c r="F199" s="124">
        <v>1000</v>
      </c>
      <c r="G199" s="125" t="s">
        <v>38</v>
      </c>
      <c r="H199" s="125">
        <v>2</v>
      </c>
      <c r="I199" s="129">
        <v>43859</v>
      </c>
      <c r="J199" s="125"/>
      <c r="K199" s="595"/>
      <c r="L199" s="599"/>
      <c r="M199" s="579" t="s">
        <v>19</v>
      </c>
      <c r="N199" s="124">
        <v>1000</v>
      </c>
      <c r="O199" s="124">
        <f>O200+10</f>
        <v>20</v>
      </c>
      <c r="P199" s="124">
        <v>0</v>
      </c>
      <c r="Q199" s="125" t="s">
        <v>38</v>
      </c>
      <c r="R199" s="125" t="s">
        <v>38</v>
      </c>
      <c r="S199" s="129" t="s">
        <v>38</v>
      </c>
      <c r="T199" s="125"/>
      <c r="U199" s="595"/>
      <c r="V199" s="599"/>
      <c r="W199" s="579" t="s">
        <v>19</v>
      </c>
      <c r="X199" s="124">
        <v>1000</v>
      </c>
      <c r="Y199" s="124">
        <v>0</v>
      </c>
      <c r="Z199" s="124">
        <v>1000</v>
      </c>
      <c r="AA199" s="125" t="s">
        <v>38</v>
      </c>
      <c r="AB199" s="125">
        <v>2002</v>
      </c>
      <c r="AC199" s="568">
        <v>44592</v>
      </c>
      <c r="AD199" s="585"/>
      <c r="AE199" s="579" t="s">
        <v>19</v>
      </c>
      <c r="AF199" s="124">
        <v>1000</v>
      </c>
      <c r="AG199" s="124"/>
      <c r="AH199" s="124">
        <v>11500</v>
      </c>
      <c r="AI199" s="125" t="s">
        <v>47</v>
      </c>
      <c r="AJ199" s="125">
        <v>3305</v>
      </c>
      <c r="AK199" s="129">
        <v>44937</v>
      </c>
      <c r="AL199" s="341">
        <f>AF211+AG211-AH211</f>
        <v>-500</v>
      </c>
      <c r="AM199" s="415" t="s">
        <v>976</v>
      </c>
    </row>
    <row r="200" spans="1:39" ht="21" customHeight="1" x14ac:dyDescent="0.25">
      <c r="A200" s="369"/>
      <c r="B200" s="877" t="s">
        <v>197</v>
      </c>
      <c r="C200" s="357" t="s">
        <v>20</v>
      </c>
      <c r="D200" s="124">
        <v>1000</v>
      </c>
      <c r="E200" s="124">
        <v>0</v>
      </c>
      <c r="F200" s="124">
        <v>1000</v>
      </c>
      <c r="G200" s="125" t="s">
        <v>38</v>
      </c>
      <c r="H200" s="125">
        <v>59</v>
      </c>
      <c r="I200" s="129">
        <v>43867</v>
      </c>
      <c r="J200" s="125"/>
      <c r="K200" s="595"/>
      <c r="L200" s="599"/>
      <c r="M200" s="579" t="s">
        <v>20</v>
      </c>
      <c r="N200" s="124">
        <v>1000</v>
      </c>
      <c r="O200" s="124">
        <v>10</v>
      </c>
      <c r="P200" s="124">
        <v>0</v>
      </c>
      <c r="Q200" s="125" t="s">
        <v>38</v>
      </c>
      <c r="R200" s="125" t="s">
        <v>38</v>
      </c>
      <c r="S200" s="129" t="s">
        <v>38</v>
      </c>
      <c r="T200" s="125"/>
      <c r="U200" s="595"/>
      <c r="V200" s="599"/>
      <c r="W200" s="579" t="s">
        <v>20</v>
      </c>
      <c r="X200" s="124">
        <v>1000</v>
      </c>
      <c r="Y200" s="124">
        <v>0</v>
      </c>
      <c r="Z200" s="124">
        <v>1000</v>
      </c>
      <c r="AA200" s="125" t="s">
        <v>38</v>
      </c>
      <c r="AB200" s="125">
        <v>2101</v>
      </c>
      <c r="AC200" s="568">
        <v>44679</v>
      </c>
      <c r="AD200" s="585"/>
      <c r="AE200" s="579" t="s">
        <v>20</v>
      </c>
      <c r="AF200" s="124">
        <v>1000</v>
      </c>
      <c r="AG200" s="124"/>
      <c r="AH200" s="124"/>
      <c r="AI200" s="125"/>
      <c r="AJ200" s="125"/>
      <c r="AK200" s="129"/>
      <c r="AL200" s="336"/>
      <c r="AM200" s="416"/>
    </row>
    <row r="201" spans="1:39" x14ac:dyDescent="0.25">
      <c r="A201" s="369"/>
      <c r="B201" s="877"/>
      <c r="C201" s="357" t="s">
        <v>21</v>
      </c>
      <c r="D201" s="124">
        <v>1000</v>
      </c>
      <c r="E201" s="124">
        <v>0</v>
      </c>
      <c r="F201" s="124">
        <v>1000</v>
      </c>
      <c r="G201" s="125" t="s">
        <v>38</v>
      </c>
      <c r="H201" s="125">
        <v>156</v>
      </c>
      <c r="I201" s="129">
        <v>43892</v>
      </c>
      <c r="J201" s="125"/>
      <c r="K201" s="595"/>
      <c r="L201" s="599"/>
      <c r="M201" s="579" t="s">
        <v>21</v>
      </c>
      <c r="N201" s="124">
        <v>1000</v>
      </c>
      <c r="O201" s="124">
        <v>0</v>
      </c>
      <c r="P201" s="124">
        <v>3000</v>
      </c>
      <c r="Q201" s="125" t="s">
        <v>38</v>
      </c>
      <c r="R201" s="125">
        <v>880</v>
      </c>
      <c r="S201" s="129">
        <v>44264</v>
      </c>
      <c r="T201" s="125"/>
      <c r="U201" s="595"/>
      <c r="V201" s="599"/>
      <c r="W201" s="579" t="s">
        <v>21</v>
      </c>
      <c r="X201" s="124">
        <v>1000</v>
      </c>
      <c r="Y201" s="124">
        <v>10</v>
      </c>
      <c r="Z201" s="124">
        <v>0</v>
      </c>
      <c r="AA201" s="125" t="s">
        <v>38</v>
      </c>
      <c r="AB201" s="125" t="s">
        <v>38</v>
      </c>
      <c r="AC201" s="568" t="s">
        <v>38</v>
      </c>
      <c r="AD201" s="585"/>
      <c r="AE201" s="579" t="s">
        <v>21</v>
      </c>
      <c r="AF201" s="124">
        <v>1000</v>
      </c>
      <c r="AG201" s="124"/>
      <c r="AH201" s="124"/>
      <c r="AI201" s="125"/>
      <c r="AJ201" s="125"/>
      <c r="AK201" s="129"/>
      <c r="AL201" s="336"/>
      <c r="AM201" s="416"/>
    </row>
    <row r="202" spans="1:39" x14ac:dyDescent="0.25">
      <c r="A202" s="369"/>
      <c r="B202" s="877"/>
      <c r="C202" s="357" t="s">
        <v>22</v>
      </c>
      <c r="D202" s="124">
        <v>1000</v>
      </c>
      <c r="E202" s="124">
        <v>0</v>
      </c>
      <c r="F202" s="124">
        <v>1000</v>
      </c>
      <c r="G202" s="125" t="s">
        <v>38</v>
      </c>
      <c r="H202" s="125">
        <v>170</v>
      </c>
      <c r="I202" s="129">
        <v>43928</v>
      </c>
      <c r="J202" s="125"/>
      <c r="K202" s="595"/>
      <c r="L202" s="599"/>
      <c r="M202" s="579" t="s">
        <v>22</v>
      </c>
      <c r="N202" s="124">
        <v>1000</v>
      </c>
      <c r="O202" s="124">
        <v>0</v>
      </c>
      <c r="P202" s="124">
        <v>1000</v>
      </c>
      <c r="Q202" s="125" t="s">
        <v>38</v>
      </c>
      <c r="R202" s="125">
        <v>950</v>
      </c>
      <c r="S202" s="129">
        <v>44303</v>
      </c>
      <c r="T202" s="125"/>
      <c r="U202" s="595"/>
      <c r="V202" s="599"/>
      <c r="W202" s="579" t="s">
        <v>22</v>
      </c>
      <c r="X202" s="124">
        <v>1000</v>
      </c>
      <c r="Y202" s="124">
        <v>0</v>
      </c>
      <c r="Z202" s="124">
        <v>3010</v>
      </c>
      <c r="AA202" s="125" t="s">
        <v>38</v>
      </c>
      <c r="AB202" s="125">
        <v>2273</v>
      </c>
      <c r="AC202" s="568">
        <v>44679</v>
      </c>
      <c r="AD202" s="585"/>
      <c r="AE202" s="579" t="s">
        <v>22</v>
      </c>
      <c r="AF202" s="124">
        <v>1000</v>
      </c>
      <c r="AG202" s="124"/>
      <c r="AH202" s="124"/>
      <c r="AI202" s="125"/>
      <c r="AJ202" s="125"/>
      <c r="AK202" s="129"/>
      <c r="AL202" s="336"/>
      <c r="AM202" s="416" t="s">
        <v>985</v>
      </c>
    </row>
    <row r="203" spans="1:39" x14ac:dyDescent="0.25">
      <c r="A203" s="369"/>
      <c r="B203" s="877"/>
      <c r="C203" s="357" t="s">
        <v>23</v>
      </c>
      <c r="D203" s="124">
        <v>1000</v>
      </c>
      <c r="E203" s="124">
        <v>0</v>
      </c>
      <c r="F203" s="124">
        <v>1000</v>
      </c>
      <c r="G203" s="125" t="s">
        <v>38</v>
      </c>
      <c r="H203" s="125">
        <v>226</v>
      </c>
      <c r="I203" s="129">
        <v>43962</v>
      </c>
      <c r="J203" s="125"/>
      <c r="K203" s="595"/>
      <c r="L203" s="599"/>
      <c r="M203" s="579" t="s">
        <v>23</v>
      </c>
      <c r="N203" s="124">
        <v>1000</v>
      </c>
      <c r="O203" s="124">
        <v>0</v>
      </c>
      <c r="P203" s="124">
        <v>1000</v>
      </c>
      <c r="Q203" s="125" t="s">
        <v>38</v>
      </c>
      <c r="R203" s="125">
        <v>1012</v>
      </c>
      <c r="S203" s="129">
        <v>44347</v>
      </c>
      <c r="T203" s="125"/>
      <c r="U203" s="595"/>
      <c r="V203" s="599"/>
      <c r="W203" s="579" t="s">
        <v>23</v>
      </c>
      <c r="X203" s="124">
        <v>1000</v>
      </c>
      <c r="Y203" s="124">
        <v>0</v>
      </c>
      <c r="Z203" s="124">
        <v>0</v>
      </c>
      <c r="AA203" s="125" t="s">
        <v>38</v>
      </c>
      <c r="AB203" s="125" t="s">
        <v>38</v>
      </c>
      <c r="AC203" s="568" t="s">
        <v>38</v>
      </c>
      <c r="AD203" s="585"/>
      <c r="AE203" s="579" t="s">
        <v>23</v>
      </c>
      <c r="AF203" s="124">
        <v>1000</v>
      </c>
      <c r="AG203" s="124"/>
      <c r="AH203" s="124"/>
      <c r="AI203" s="125"/>
      <c r="AJ203" s="125"/>
      <c r="AK203" s="129"/>
      <c r="AL203" s="336"/>
      <c r="AM203" s="416"/>
    </row>
    <row r="204" spans="1:39" x14ac:dyDescent="0.25">
      <c r="A204" s="369"/>
      <c r="B204" s="877"/>
      <c r="C204" s="357" t="s">
        <v>24</v>
      </c>
      <c r="D204" s="124">
        <v>1000</v>
      </c>
      <c r="E204" s="124">
        <v>10</v>
      </c>
      <c r="F204" s="124">
        <v>0</v>
      </c>
      <c r="G204" s="125" t="s">
        <v>38</v>
      </c>
      <c r="H204" s="125" t="s">
        <v>38</v>
      </c>
      <c r="I204" s="129" t="s">
        <v>38</v>
      </c>
      <c r="J204" s="125"/>
      <c r="K204" s="595"/>
      <c r="L204" s="599"/>
      <c r="M204" s="579" t="s">
        <v>24</v>
      </c>
      <c r="N204" s="124">
        <v>1000</v>
      </c>
      <c r="O204" s="124">
        <v>0</v>
      </c>
      <c r="P204" s="124">
        <v>1000</v>
      </c>
      <c r="Q204" s="125" t="s">
        <v>38</v>
      </c>
      <c r="R204" s="125">
        <v>1084</v>
      </c>
      <c r="S204" s="129">
        <v>44377</v>
      </c>
      <c r="T204" s="125"/>
      <c r="U204" s="595"/>
      <c r="V204" s="599"/>
      <c r="W204" s="579" t="s">
        <v>24</v>
      </c>
      <c r="X204" s="124">
        <v>1000</v>
      </c>
      <c r="Y204" s="124">
        <v>0</v>
      </c>
      <c r="Z204" s="124">
        <v>1000</v>
      </c>
      <c r="AA204" s="125" t="s">
        <v>47</v>
      </c>
      <c r="AB204" s="125">
        <v>2457</v>
      </c>
      <c r="AC204" s="568">
        <v>44741</v>
      </c>
      <c r="AD204" s="585"/>
      <c r="AE204" s="579" t="s">
        <v>24</v>
      </c>
      <c r="AF204" s="124">
        <v>1000</v>
      </c>
      <c r="AG204" s="124"/>
      <c r="AH204" s="124"/>
      <c r="AI204" s="125"/>
      <c r="AJ204" s="125"/>
      <c r="AK204" s="129"/>
      <c r="AL204" s="336"/>
      <c r="AM204" s="416"/>
    </row>
    <row r="205" spans="1:39" x14ac:dyDescent="0.25">
      <c r="A205" s="369"/>
      <c r="B205" s="877"/>
      <c r="C205" s="357" t="s">
        <v>25</v>
      </c>
      <c r="D205" s="124">
        <v>1000</v>
      </c>
      <c r="E205" s="124">
        <v>0</v>
      </c>
      <c r="F205" s="124">
        <v>2000</v>
      </c>
      <c r="G205" s="125" t="s">
        <v>38</v>
      </c>
      <c r="H205" s="125">
        <v>368</v>
      </c>
      <c r="I205" s="129">
        <v>44035</v>
      </c>
      <c r="J205" s="125"/>
      <c r="K205" s="595"/>
      <c r="L205" s="599"/>
      <c r="M205" s="579" t="s">
        <v>25</v>
      </c>
      <c r="N205" s="124">
        <v>1000</v>
      </c>
      <c r="O205" s="124">
        <v>0</v>
      </c>
      <c r="P205" s="124">
        <v>1000</v>
      </c>
      <c r="Q205" s="125" t="s">
        <v>38</v>
      </c>
      <c r="R205" s="125">
        <v>1167</v>
      </c>
      <c r="S205" s="129">
        <v>44407</v>
      </c>
      <c r="T205" s="125"/>
      <c r="U205" s="595"/>
      <c r="V205" s="599"/>
      <c r="W205" s="579" t="s">
        <v>25</v>
      </c>
      <c r="X205" s="124">
        <v>1000</v>
      </c>
      <c r="Y205" s="124">
        <v>0</v>
      </c>
      <c r="Z205" s="124">
        <v>1000</v>
      </c>
      <c r="AA205" s="125" t="s">
        <v>47</v>
      </c>
      <c r="AB205" s="125">
        <v>2557</v>
      </c>
      <c r="AC205" s="568">
        <v>44771</v>
      </c>
      <c r="AD205" s="585"/>
      <c r="AE205" s="579" t="s">
        <v>25</v>
      </c>
      <c r="AF205" s="124">
        <v>1000</v>
      </c>
      <c r="AG205" s="124"/>
      <c r="AH205" s="124"/>
      <c r="AI205" s="125"/>
      <c r="AJ205" s="125"/>
      <c r="AK205" s="129"/>
      <c r="AL205" s="336"/>
      <c r="AM205" s="416"/>
    </row>
    <row r="206" spans="1:39" x14ac:dyDescent="0.25">
      <c r="A206" s="369"/>
      <c r="B206" s="877"/>
      <c r="C206" s="357" t="s">
        <v>26</v>
      </c>
      <c r="D206" s="124">
        <v>1000</v>
      </c>
      <c r="E206" s="124">
        <v>0</v>
      </c>
      <c r="F206" s="124">
        <v>1000</v>
      </c>
      <c r="G206" s="125" t="s">
        <v>38</v>
      </c>
      <c r="H206" s="125">
        <v>417</v>
      </c>
      <c r="I206" s="129">
        <v>44061</v>
      </c>
      <c r="J206" s="125"/>
      <c r="K206" s="595"/>
      <c r="L206" s="599"/>
      <c r="M206" s="579" t="s">
        <v>26</v>
      </c>
      <c r="N206" s="124">
        <v>1000</v>
      </c>
      <c r="O206" s="124">
        <v>0</v>
      </c>
      <c r="P206" s="124">
        <v>1000</v>
      </c>
      <c r="Q206" s="125" t="s">
        <v>38</v>
      </c>
      <c r="R206" s="125">
        <v>1236</v>
      </c>
      <c r="S206" s="129">
        <v>44439</v>
      </c>
      <c r="T206" s="125"/>
      <c r="U206" s="595"/>
      <c r="V206" s="599"/>
      <c r="W206" s="579" t="s">
        <v>26</v>
      </c>
      <c r="X206" s="124">
        <v>1000</v>
      </c>
      <c r="Y206" s="124">
        <v>0</v>
      </c>
      <c r="Z206" s="124">
        <v>3040</v>
      </c>
      <c r="AA206" s="125" t="s">
        <v>47</v>
      </c>
      <c r="AB206" s="125">
        <v>2670</v>
      </c>
      <c r="AC206" s="568">
        <v>44802</v>
      </c>
      <c r="AD206" s="585"/>
      <c r="AE206" s="579" t="s">
        <v>26</v>
      </c>
      <c r="AF206" s="124">
        <v>1000</v>
      </c>
      <c r="AG206" s="124"/>
      <c r="AH206" s="124"/>
      <c r="AI206" s="125"/>
      <c r="AJ206" s="125"/>
      <c r="AK206" s="129"/>
      <c r="AL206" s="336"/>
      <c r="AM206" s="416"/>
    </row>
    <row r="207" spans="1:39" x14ac:dyDescent="0.25">
      <c r="A207" s="369"/>
      <c r="B207" s="877"/>
      <c r="C207" s="357" t="s">
        <v>27</v>
      </c>
      <c r="D207" s="124">
        <v>1000</v>
      </c>
      <c r="E207" s="124">
        <v>0</v>
      </c>
      <c r="F207" s="124">
        <v>1000</v>
      </c>
      <c r="G207" s="125" t="s">
        <v>38</v>
      </c>
      <c r="H207" s="125">
        <v>483</v>
      </c>
      <c r="I207" s="129">
        <v>44095</v>
      </c>
      <c r="J207" s="125"/>
      <c r="K207" s="595"/>
      <c r="L207" s="599"/>
      <c r="M207" s="579" t="s">
        <v>27</v>
      </c>
      <c r="N207" s="124">
        <v>1000</v>
      </c>
      <c r="O207" s="124">
        <v>10</v>
      </c>
      <c r="P207" s="124">
        <v>1010</v>
      </c>
      <c r="Q207" s="125" t="s">
        <v>38</v>
      </c>
      <c r="R207" s="125">
        <v>1331</v>
      </c>
      <c r="S207" s="403">
        <v>44471</v>
      </c>
      <c r="T207" s="125"/>
      <c r="U207" s="595"/>
      <c r="V207" s="599"/>
      <c r="W207" s="579" t="s">
        <v>27</v>
      </c>
      <c r="X207" s="124">
        <v>1000</v>
      </c>
      <c r="Y207" s="124">
        <v>0</v>
      </c>
      <c r="Z207" s="124"/>
      <c r="AA207" s="125"/>
      <c r="AB207" s="125"/>
      <c r="AC207" s="568"/>
      <c r="AD207" s="585"/>
      <c r="AE207" s="579" t="s">
        <v>27</v>
      </c>
      <c r="AF207" s="124">
        <v>1000</v>
      </c>
      <c r="AG207" s="124"/>
      <c r="AH207" s="124"/>
      <c r="AI207" s="125"/>
      <c r="AJ207" s="125"/>
      <c r="AK207" s="129"/>
      <c r="AL207" s="336"/>
      <c r="AM207" s="416"/>
    </row>
    <row r="208" spans="1:39" x14ac:dyDescent="0.25">
      <c r="A208" s="369"/>
      <c r="B208" s="877"/>
      <c r="C208" s="357" t="s">
        <v>28</v>
      </c>
      <c r="D208" s="124">
        <v>1000</v>
      </c>
      <c r="E208" s="124">
        <v>0</v>
      </c>
      <c r="F208" s="124">
        <v>1000</v>
      </c>
      <c r="G208" s="125" t="s">
        <v>38</v>
      </c>
      <c r="H208" s="125">
        <v>545</v>
      </c>
      <c r="I208" s="129">
        <v>44117</v>
      </c>
      <c r="J208" s="125"/>
      <c r="K208" s="595"/>
      <c r="L208" s="599"/>
      <c r="M208" s="579" t="s">
        <v>28</v>
      </c>
      <c r="N208" s="124">
        <v>1000</v>
      </c>
      <c r="O208" s="124">
        <v>0</v>
      </c>
      <c r="P208" s="124">
        <v>1000</v>
      </c>
      <c r="Q208" s="125" t="s">
        <v>38</v>
      </c>
      <c r="R208" s="125">
        <v>1391</v>
      </c>
      <c r="S208" s="129">
        <v>44499</v>
      </c>
      <c r="T208" s="125"/>
      <c r="U208" s="595"/>
      <c r="V208" s="599"/>
      <c r="W208" s="579" t="s">
        <v>28</v>
      </c>
      <c r="X208" s="124">
        <v>1000</v>
      </c>
      <c r="Y208" s="124">
        <v>0</v>
      </c>
      <c r="Z208" s="124">
        <v>0</v>
      </c>
      <c r="AA208" s="125" t="s">
        <v>38</v>
      </c>
      <c r="AB208" s="125" t="s">
        <v>38</v>
      </c>
      <c r="AC208" s="568" t="s">
        <v>38</v>
      </c>
      <c r="AD208" s="585"/>
      <c r="AE208" s="579" t="s">
        <v>28</v>
      </c>
      <c r="AF208" s="124">
        <v>1000</v>
      </c>
      <c r="AG208" s="124"/>
      <c r="AH208" s="124"/>
      <c r="AI208" s="125"/>
      <c r="AJ208" s="125"/>
      <c r="AK208" s="129"/>
      <c r="AL208" s="336"/>
      <c r="AM208" s="416"/>
    </row>
    <row r="209" spans="1:51" x14ac:dyDescent="0.25">
      <c r="A209" s="369"/>
      <c r="B209" s="877"/>
      <c r="C209" s="357" t="s">
        <v>29</v>
      </c>
      <c r="D209" s="124">
        <v>1000</v>
      </c>
      <c r="E209" s="124">
        <v>0</v>
      </c>
      <c r="F209" s="124">
        <v>1000</v>
      </c>
      <c r="G209" s="125" t="s">
        <v>38</v>
      </c>
      <c r="H209" s="125">
        <v>606</v>
      </c>
      <c r="I209" s="129">
        <v>44154</v>
      </c>
      <c r="J209" s="125"/>
      <c r="K209" s="595"/>
      <c r="L209" s="599"/>
      <c r="M209" s="579" t="s">
        <v>29</v>
      </c>
      <c r="N209" s="124">
        <v>1000</v>
      </c>
      <c r="O209" s="124">
        <v>0</v>
      </c>
      <c r="P209" s="124">
        <v>1000</v>
      </c>
      <c r="Q209" s="125" t="s">
        <v>38</v>
      </c>
      <c r="R209" s="125">
        <v>1575</v>
      </c>
      <c r="S209" s="129">
        <v>44530</v>
      </c>
      <c r="T209" s="125"/>
      <c r="U209" s="595"/>
      <c r="V209" s="599"/>
      <c r="W209" s="579" t="s">
        <v>29</v>
      </c>
      <c r="X209" s="124">
        <v>1000</v>
      </c>
      <c r="Y209" s="124">
        <v>0</v>
      </c>
      <c r="Z209" s="124">
        <v>2000</v>
      </c>
      <c r="AA209" s="125" t="s">
        <v>47</v>
      </c>
      <c r="AB209" s="125">
        <v>3052</v>
      </c>
      <c r="AC209" s="568">
        <v>44889</v>
      </c>
      <c r="AD209" s="585"/>
      <c r="AE209" s="579" t="s">
        <v>29</v>
      </c>
      <c r="AF209" s="124">
        <v>1000</v>
      </c>
      <c r="AG209" s="124"/>
      <c r="AH209" s="124"/>
      <c r="AI209" s="125"/>
      <c r="AJ209" s="125"/>
      <c r="AK209" s="129"/>
      <c r="AL209" s="336"/>
      <c r="AM209" s="416"/>
    </row>
    <row r="210" spans="1:51" x14ac:dyDescent="0.25">
      <c r="A210" s="369"/>
      <c r="B210" s="877"/>
      <c r="C210" s="360" t="s">
        <v>30</v>
      </c>
      <c r="D210" s="278">
        <v>1000</v>
      </c>
      <c r="E210" s="124">
        <v>0</v>
      </c>
      <c r="F210" s="124">
        <v>1000</v>
      </c>
      <c r="G210" s="125" t="s">
        <v>38</v>
      </c>
      <c r="H210" s="125">
        <v>698</v>
      </c>
      <c r="I210" s="129">
        <v>44193</v>
      </c>
      <c r="J210" s="361"/>
      <c r="K210" s="604"/>
      <c r="L210" s="600"/>
      <c r="M210" s="580" t="s">
        <v>30</v>
      </c>
      <c r="N210" s="278">
        <v>1000</v>
      </c>
      <c r="O210" s="124">
        <v>0</v>
      </c>
      <c r="P210" s="124">
        <v>1000</v>
      </c>
      <c r="Q210" s="125" t="s">
        <v>38</v>
      </c>
      <c r="R210" s="125">
        <v>1659</v>
      </c>
      <c r="S210" s="129">
        <v>44561</v>
      </c>
      <c r="T210" s="125"/>
      <c r="U210" s="595"/>
      <c r="V210" s="600"/>
      <c r="W210" s="580" t="s">
        <v>30</v>
      </c>
      <c r="X210" s="278">
        <v>1000</v>
      </c>
      <c r="Y210" s="124">
        <v>0</v>
      </c>
      <c r="Z210" s="124">
        <v>0</v>
      </c>
      <c r="AA210" s="125" t="s">
        <v>38</v>
      </c>
      <c r="AB210" s="125" t="s">
        <v>38</v>
      </c>
      <c r="AC210" s="568" t="s">
        <v>38</v>
      </c>
      <c r="AD210" s="586"/>
      <c r="AE210" s="580" t="s">
        <v>30</v>
      </c>
      <c r="AF210" s="124"/>
      <c r="AG210" s="124"/>
      <c r="AH210" s="124"/>
      <c r="AI210" s="125"/>
      <c r="AJ210" s="125"/>
      <c r="AK210" s="129"/>
      <c r="AL210" s="338"/>
      <c r="AM210" s="418"/>
    </row>
    <row r="211" spans="1:51" ht="21" x14ac:dyDescent="0.25">
      <c r="A211" s="370"/>
      <c r="B211" s="878"/>
      <c r="C211" s="364"/>
      <c r="D211" s="365">
        <f>SUM(D199:D210)</f>
        <v>12000</v>
      </c>
      <c r="E211" s="365">
        <f>SUM(E199:E210)</f>
        <v>10</v>
      </c>
      <c r="F211" s="365">
        <f>SUM(F199:F210)</f>
        <v>12000</v>
      </c>
      <c r="G211" s="340"/>
      <c r="H211" s="340"/>
      <c r="I211" s="366"/>
      <c r="J211" s="340"/>
      <c r="K211" s="569"/>
      <c r="L211" s="587"/>
      <c r="M211" s="565"/>
      <c r="N211" s="365">
        <f>SUM(N198:N210)</f>
        <v>24000</v>
      </c>
      <c r="O211" s="365">
        <f>SUM(O198:O210)</f>
        <v>50</v>
      </c>
      <c r="P211" s="365">
        <f>SUM(P198:P210)</f>
        <v>24010</v>
      </c>
      <c r="Q211" s="340"/>
      <c r="R211" s="340"/>
      <c r="S211" s="340"/>
      <c r="T211" s="340"/>
      <c r="U211" s="569"/>
      <c r="V211" s="587"/>
      <c r="W211" s="565"/>
      <c r="X211" s="365">
        <f>SUM(X198:X210)</f>
        <v>36000</v>
      </c>
      <c r="Y211" s="365">
        <f>SUM(Y198:Y210)</f>
        <v>60</v>
      </c>
      <c r="Z211" s="365">
        <f>SUM(Z198:Z210)</f>
        <v>36060</v>
      </c>
      <c r="AA211" s="340"/>
      <c r="AB211" s="340"/>
      <c r="AC211" s="569"/>
      <c r="AD211" s="587"/>
      <c r="AE211" s="565"/>
      <c r="AF211" s="365">
        <f>SUM(AF198:AF210)</f>
        <v>47000</v>
      </c>
      <c r="AG211" s="365">
        <f>SUM(AG198:AG210)</f>
        <v>60</v>
      </c>
      <c r="AH211" s="365">
        <f>SUM(AH198:AH210)</f>
        <v>47560</v>
      </c>
      <c r="AI211" s="340"/>
      <c r="AJ211" s="340"/>
      <c r="AK211" s="340"/>
      <c r="AL211" s="365"/>
      <c r="AM211" s="367"/>
    </row>
    <row r="212" spans="1:51" x14ac:dyDescent="0.25">
      <c r="B212" s="106"/>
      <c r="C212" s="65"/>
      <c r="D212" s="66"/>
      <c r="E212" s="66"/>
      <c r="F212" s="66"/>
      <c r="G212" s="67"/>
      <c r="H212" s="67"/>
      <c r="I212" s="68"/>
      <c r="J212" s="67"/>
      <c r="K212" s="67"/>
      <c r="L212" s="588"/>
      <c r="M212" s="67"/>
      <c r="N212" s="66"/>
      <c r="O212" s="66"/>
      <c r="P212" s="66"/>
      <c r="Q212" s="67"/>
      <c r="R212" s="67"/>
      <c r="S212" s="67"/>
      <c r="T212" s="67"/>
      <c r="U212" s="67"/>
      <c r="V212" s="588"/>
      <c r="W212" s="67"/>
      <c r="X212" s="66"/>
      <c r="Y212" s="66"/>
      <c r="Z212" s="66"/>
      <c r="AA212" s="67"/>
      <c r="AB212" s="67"/>
      <c r="AC212" s="67"/>
      <c r="AD212" s="588"/>
      <c r="AE212" s="67"/>
      <c r="AF212" s="66"/>
      <c r="AG212" s="66"/>
      <c r="AH212" s="66"/>
      <c r="AI212" s="67"/>
      <c r="AJ212" s="67"/>
      <c r="AK212" s="67"/>
      <c r="AL212" s="777"/>
      <c r="AM212" s="123"/>
    </row>
    <row r="213" spans="1:51" ht="21" x14ac:dyDescent="0.25">
      <c r="B213" s="107"/>
      <c r="C213" s="70"/>
      <c r="D213" s="71"/>
      <c r="E213" s="72"/>
      <c r="F213" s="73"/>
      <c r="G213" s="72"/>
      <c r="H213" s="73"/>
      <c r="I213" s="73"/>
      <c r="J213" s="73"/>
      <c r="K213" s="74"/>
      <c r="L213" s="598"/>
      <c r="M213" s="75" t="s">
        <v>42</v>
      </c>
      <c r="N213" s="76">
        <f>D226</f>
        <v>12000</v>
      </c>
      <c r="O213" s="76">
        <f>E226</f>
        <v>140</v>
      </c>
      <c r="P213" s="76">
        <f>F226</f>
        <v>11000</v>
      </c>
      <c r="Q213" s="72"/>
      <c r="R213" s="73"/>
      <c r="S213" s="73"/>
      <c r="T213" s="73"/>
      <c r="U213" s="74"/>
      <c r="V213" s="598"/>
      <c r="W213" s="75" t="s">
        <v>42</v>
      </c>
      <c r="X213" s="76">
        <f>N226</f>
        <v>24000</v>
      </c>
      <c r="Y213" s="76">
        <f>O226</f>
        <v>190</v>
      </c>
      <c r="Z213" s="76">
        <f>P226</f>
        <v>24000</v>
      </c>
      <c r="AA213" s="72"/>
      <c r="AB213" s="73"/>
      <c r="AC213" s="73"/>
      <c r="AD213" s="584"/>
      <c r="AE213" s="75" t="s">
        <v>42</v>
      </c>
      <c r="AF213" s="76">
        <f>X226</f>
        <v>36000</v>
      </c>
      <c r="AG213" s="76">
        <f>Y226</f>
        <v>200</v>
      </c>
      <c r="AH213" s="76">
        <f>Z226</f>
        <v>36015</v>
      </c>
      <c r="AI213" s="72"/>
      <c r="AJ213" s="73"/>
      <c r="AK213" s="73"/>
      <c r="AL213" s="776" t="s">
        <v>221</v>
      </c>
      <c r="AM213" s="183" t="s">
        <v>36</v>
      </c>
    </row>
    <row r="214" spans="1:51" x14ac:dyDescent="0.25">
      <c r="A214" s="97" t="s">
        <v>192</v>
      </c>
      <c r="B214" s="108">
        <v>143</v>
      </c>
      <c r="C214" s="77" t="s">
        <v>19</v>
      </c>
      <c r="D214" s="78">
        <v>1000</v>
      </c>
      <c r="E214" s="78">
        <f>E215+10</f>
        <v>20</v>
      </c>
      <c r="F214" s="78">
        <v>0</v>
      </c>
      <c r="G214" s="79" t="s">
        <v>38</v>
      </c>
      <c r="H214" s="79" t="s">
        <v>38</v>
      </c>
      <c r="I214" s="80" t="s">
        <v>38</v>
      </c>
      <c r="J214" s="79"/>
      <c r="K214" s="593"/>
      <c r="L214" s="599"/>
      <c r="M214" s="576" t="s">
        <v>19</v>
      </c>
      <c r="N214" s="78">
        <v>1000</v>
      </c>
      <c r="O214" s="78">
        <v>10</v>
      </c>
      <c r="P214" s="78">
        <v>0</v>
      </c>
      <c r="Q214" s="79" t="s">
        <v>38</v>
      </c>
      <c r="R214" s="79" t="s">
        <v>38</v>
      </c>
      <c r="S214" s="80" t="s">
        <v>38</v>
      </c>
      <c r="T214" s="79"/>
      <c r="U214" s="593"/>
      <c r="V214" s="599"/>
      <c r="W214" s="576" t="s">
        <v>19</v>
      </c>
      <c r="X214" s="78">
        <v>1000</v>
      </c>
      <c r="Y214" s="78">
        <v>10</v>
      </c>
      <c r="Z214" s="78">
        <v>0</v>
      </c>
      <c r="AA214" s="79" t="s">
        <v>38</v>
      </c>
      <c r="AB214" s="79" t="s">
        <v>38</v>
      </c>
      <c r="AC214" s="175" t="s">
        <v>38</v>
      </c>
      <c r="AD214" s="585"/>
      <c r="AE214" s="576" t="s">
        <v>19</v>
      </c>
      <c r="AF214" s="78">
        <v>1000</v>
      </c>
      <c r="AG214" s="78"/>
      <c r="AH214" s="78">
        <v>1185</v>
      </c>
      <c r="AI214" s="79" t="s">
        <v>47</v>
      </c>
      <c r="AJ214" s="79">
        <v>3267</v>
      </c>
      <c r="AK214" s="80">
        <v>44933</v>
      </c>
      <c r="AL214" s="177">
        <f>AF226+AG226-AH226</f>
        <v>0</v>
      </c>
      <c r="AM214" s="185" t="s">
        <v>1028</v>
      </c>
      <c r="AY214" s="186"/>
    </row>
    <row r="215" spans="1:51" ht="21" customHeight="1" x14ac:dyDescent="0.25">
      <c r="A215" s="82"/>
      <c r="B215" s="881" t="s">
        <v>831</v>
      </c>
      <c r="C215" s="77" t="s">
        <v>20</v>
      </c>
      <c r="D215" s="78">
        <v>1000</v>
      </c>
      <c r="E215" s="78">
        <f>E216+10</f>
        <v>10</v>
      </c>
      <c r="F215" s="78">
        <v>0</v>
      </c>
      <c r="G215" s="79" t="s">
        <v>38</v>
      </c>
      <c r="H215" s="79" t="s">
        <v>38</v>
      </c>
      <c r="I215" s="80" t="s">
        <v>38</v>
      </c>
      <c r="J215" s="79"/>
      <c r="K215" s="593"/>
      <c r="L215" s="599"/>
      <c r="M215" s="576" t="s">
        <v>20</v>
      </c>
      <c r="N215" s="78">
        <v>1000</v>
      </c>
      <c r="O215" s="78">
        <v>0</v>
      </c>
      <c r="P215" s="78">
        <v>3000</v>
      </c>
      <c r="Q215" s="79" t="s">
        <v>38</v>
      </c>
      <c r="R215" s="79">
        <v>1038</v>
      </c>
      <c r="S215" s="80">
        <v>44236</v>
      </c>
      <c r="T215" s="79"/>
      <c r="U215" s="593"/>
      <c r="V215" s="599"/>
      <c r="W215" s="576" t="s">
        <v>20</v>
      </c>
      <c r="X215" s="78">
        <v>1000</v>
      </c>
      <c r="Y215" s="78">
        <v>0</v>
      </c>
      <c r="Z215" s="78">
        <v>3000</v>
      </c>
      <c r="AA215" s="79" t="s">
        <v>38</v>
      </c>
      <c r="AB215" s="79">
        <v>2088</v>
      </c>
      <c r="AC215" s="175">
        <v>44614</v>
      </c>
      <c r="AD215" s="585"/>
      <c r="AE215" s="576" t="s">
        <v>20</v>
      </c>
      <c r="AF215" s="78">
        <v>1000</v>
      </c>
      <c r="AG215" s="78"/>
      <c r="AH215" s="78">
        <v>1000</v>
      </c>
      <c r="AI215" s="79" t="s">
        <v>47</v>
      </c>
      <c r="AJ215" s="79">
        <v>3400</v>
      </c>
      <c r="AK215" s="80">
        <v>44964</v>
      </c>
      <c r="AL215" s="180"/>
    </row>
    <row r="216" spans="1:51" x14ac:dyDescent="0.25">
      <c r="A216" s="82"/>
      <c r="B216" s="879"/>
      <c r="C216" s="77" t="s">
        <v>21</v>
      </c>
      <c r="D216" s="78">
        <v>1000</v>
      </c>
      <c r="E216" s="78">
        <v>0</v>
      </c>
      <c r="F216" s="78">
        <v>3000</v>
      </c>
      <c r="G216" s="79" t="s">
        <v>38</v>
      </c>
      <c r="H216" s="79">
        <v>114</v>
      </c>
      <c r="I216" s="80">
        <v>43892</v>
      </c>
      <c r="J216" s="79"/>
      <c r="K216" s="593"/>
      <c r="L216" s="599"/>
      <c r="M216" s="576" t="s">
        <v>21</v>
      </c>
      <c r="N216" s="78">
        <v>1000</v>
      </c>
      <c r="O216" s="78">
        <v>10</v>
      </c>
      <c r="P216" s="78">
        <v>0</v>
      </c>
      <c r="Q216" s="79" t="s">
        <v>38</v>
      </c>
      <c r="R216" s="79" t="s">
        <v>38</v>
      </c>
      <c r="S216" s="80" t="s">
        <v>38</v>
      </c>
      <c r="T216" s="79"/>
      <c r="U216" s="593"/>
      <c r="V216" s="599"/>
      <c r="W216" s="576" t="s">
        <v>21</v>
      </c>
      <c r="X216" s="78">
        <v>1000</v>
      </c>
      <c r="Y216" s="78">
        <v>0</v>
      </c>
      <c r="Z216" s="78">
        <v>0</v>
      </c>
      <c r="AA216" s="79" t="s">
        <v>38</v>
      </c>
      <c r="AB216" s="79" t="s">
        <v>38</v>
      </c>
      <c r="AC216" s="175" t="s">
        <v>38</v>
      </c>
      <c r="AD216" s="585"/>
      <c r="AE216" s="576" t="s">
        <v>21</v>
      </c>
      <c r="AF216" s="78">
        <v>1000</v>
      </c>
      <c r="AG216" s="78"/>
      <c r="AH216" s="78">
        <v>1000</v>
      </c>
      <c r="AI216" s="79" t="s">
        <v>47</v>
      </c>
      <c r="AJ216" s="79">
        <v>3484</v>
      </c>
      <c r="AK216" s="80">
        <v>44992</v>
      </c>
      <c r="AL216" s="180"/>
      <c r="AM216" s="186"/>
    </row>
    <row r="217" spans="1:51" x14ac:dyDescent="0.25">
      <c r="A217" s="82"/>
      <c r="B217" s="879"/>
      <c r="C217" s="77" t="s">
        <v>22</v>
      </c>
      <c r="D217" s="78">
        <v>1000</v>
      </c>
      <c r="E217" s="78">
        <f>E218+10</f>
        <v>20</v>
      </c>
      <c r="F217" s="78">
        <v>0</v>
      </c>
      <c r="G217" s="79" t="s">
        <v>38</v>
      </c>
      <c r="H217" s="79" t="s">
        <v>38</v>
      </c>
      <c r="I217" s="80" t="s">
        <v>38</v>
      </c>
      <c r="J217" s="79"/>
      <c r="K217" s="593"/>
      <c r="L217" s="599"/>
      <c r="M217" s="576" t="s">
        <v>22</v>
      </c>
      <c r="N217" s="78">
        <v>1000</v>
      </c>
      <c r="O217" s="78">
        <v>0</v>
      </c>
      <c r="P217" s="78">
        <v>2000</v>
      </c>
      <c r="Q217" s="79" t="s">
        <v>38</v>
      </c>
      <c r="R217" s="79">
        <v>1039</v>
      </c>
      <c r="S217" s="80">
        <v>44305</v>
      </c>
      <c r="T217" s="79"/>
      <c r="U217" s="593"/>
      <c r="V217" s="599"/>
      <c r="W217" s="576" t="s">
        <v>22</v>
      </c>
      <c r="X217" s="78">
        <v>1000</v>
      </c>
      <c r="Y217" s="78">
        <v>0</v>
      </c>
      <c r="Z217" s="78">
        <v>1000</v>
      </c>
      <c r="AA217" s="79" t="s">
        <v>38</v>
      </c>
      <c r="AB217" s="79">
        <v>2210</v>
      </c>
      <c r="AC217" s="175">
        <v>44665</v>
      </c>
      <c r="AD217" s="585"/>
      <c r="AE217" s="576" t="s">
        <v>22</v>
      </c>
      <c r="AF217" s="78">
        <v>1000</v>
      </c>
      <c r="AG217" s="78"/>
      <c r="AH217" s="78">
        <v>1000</v>
      </c>
      <c r="AI217" s="79" t="s">
        <v>47</v>
      </c>
      <c r="AJ217" s="79">
        <v>3579</v>
      </c>
      <c r="AK217" s="80">
        <v>45019</v>
      </c>
      <c r="AL217" s="180"/>
      <c r="AM217" s="186"/>
    </row>
    <row r="218" spans="1:51" x14ac:dyDescent="0.25">
      <c r="A218" s="82"/>
      <c r="B218" s="879"/>
      <c r="C218" s="77" t="s">
        <v>23</v>
      </c>
      <c r="D218" s="78">
        <v>1000</v>
      </c>
      <c r="E218" s="78">
        <f>E219+10</f>
        <v>10</v>
      </c>
      <c r="F218" s="78">
        <v>0</v>
      </c>
      <c r="G218" s="79" t="s">
        <v>38</v>
      </c>
      <c r="H218" s="79" t="s">
        <v>38</v>
      </c>
      <c r="I218" s="80" t="s">
        <v>38</v>
      </c>
      <c r="J218" s="79"/>
      <c r="K218" s="593"/>
      <c r="L218" s="599"/>
      <c r="M218" s="576" t="s">
        <v>23</v>
      </c>
      <c r="N218" s="78">
        <v>1000</v>
      </c>
      <c r="O218" s="78">
        <v>10</v>
      </c>
      <c r="P218" s="78">
        <v>0</v>
      </c>
      <c r="Q218" s="79" t="s">
        <v>38</v>
      </c>
      <c r="R218" s="79" t="s">
        <v>38</v>
      </c>
      <c r="S218" s="80" t="s">
        <v>38</v>
      </c>
      <c r="T218" s="79"/>
      <c r="U218" s="593"/>
      <c r="V218" s="599"/>
      <c r="W218" s="576" t="s">
        <v>23</v>
      </c>
      <c r="X218" s="78">
        <v>1000</v>
      </c>
      <c r="Y218" s="78">
        <v>0</v>
      </c>
      <c r="Z218" s="78">
        <v>1010</v>
      </c>
      <c r="AA218" s="79" t="s">
        <v>38</v>
      </c>
      <c r="AB218" s="79">
        <v>2310</v>
      </c>
      <c r="AC218" s="175">
        <v>44688</v>
      </c>
      <c r="AD218" s="585"/>
      <c r="AE218" s="576" t="s">
        <v>23</v>
      </c>
      <c r="AF218" s="78">
        <v>1000</v>
      </c>
      <c r="AG218" s="78"/>
      <c r="AH218" s="78">
        <v>1000</v>
      </c>
      <c r="AI218" s="79" t="s">
        <v>47</v>
      </c>
      <c r="AJ218" s="79">
        <v>3747</v>
      </c>
      <c r="AK218" s="80">
        <v>45053</v>
      </c>
      <c r="AL218" s="180"/>
      <c r="AM218" s="186"/>
    </row>
    <row r="219" spans="1:51" x14ac:dyDescent="0.25">
      <c r="A219" s="82"/>
      <c r="B219" s="879"/>
      <c r="C219" s="77" t="s">
        <v>24</v>
      </c>
      <c r="D219" s="78">
        <v>1000</v>
      </c>
      <c r="E219" s="78">
        <v>0</v>
      </c>
      <c r="F219" s="78">
        <v>3000</v>
      </c>
      <c r="G219" s="79" t="s">
        <v>38</v>
      </c>
      <c r="H219" s="79">
        <v>271</v>
      </c>
      <c r="I219" s="80">
        <v>43987</v>
      </c>
      <c r="J219" s="79"/>
      <c r="K219" s="593"/>
      <c r="L219" s="599"/>
      <c r="M219" s="576" t="s">
        <v>24</v>
      </c>
      <c r="N219" s="78">
        <v>1000</v>
      </c>
      <c r="O219" s="78">
        <v>10</v>
      </c>
      <c r="P219" s="78">
        <v>0</v>
      </c>
      <c r="Q219" s="79" t="s">
        <v>38</v>
      </c>
      <c r="R219" s="79" t="s">
        <v>38</v>
      </c>
      <c r="S219" s="80" t="s">
        <v>38</v>
      </c>
      <c r="T219" s="79"/>
      <c r="U219" s="593"/>
      <c r="V219" s="599"/>
      <c r="W219" s="576" t="s">
        <v>24</v>
      </c>
      <c r="X219" s="78">
        <v>1000</v>
      </c>
      <c r="Y219" s="78">
        <v>0</v>
      </c>
      <c r="Z219" s="78">
        <v>1000</v>
      </c>
      <c r="AA219" s="79" t="s">
        <v>47</v>
      </c>
      <c r="AB219" s="79">
        <v>2399</v>
      </c>
      <c r="AC219" s="175">
        <v>44720</v>
      </c>
      <c r="AD219" s="585"/>
      <c r="AE219" s="576" t="s">
        <v>24</v>
      </c>
      <c r="AF219" s="78">
        <v>1000</v>
      </c>
      <c r="AG219" s="78"/>
      <c r="AH219" s="78">
        <v>1000</v>
      </c>
      <c r="AI219" s="79" t="s">
        <v>47</v>
      </c>
      <c r="AJ219" s="79">
        <v>3832</v>
      </c>
      <c r="AK219" s="80">
        <v>45084</v>
      </c>
      <c r="AL219" s="180"/>
      <c r="AM219" s="186"/>
    </row>
    <row r="220" spans="1:51" x14ac:dyDescent="0.25">
      <c r="A220" s="82"/>
      <c r="B220" s="879"/>
      <c r="C220" s="77" t="s">
        <v>25</v>
      </c>
      <c r="D220" s="78">
        <v>1000</v>
      </c>
      <c r="E220" s="78">
        <f>E221+10</f>
        <v>30</v>
      </c>
      <c r="F220" s="78">
        <v>0</v>
      </c>
      <c r="G220" s="79" t="s">
        <v>38</v>
      </c>
      <c r="H220" s="79" t="s">
        <v>38</v>
      </c>
      <c r="I220" s="80" t="s">
        <v>38</v>
      </c>
      <c r="J220" s="79"/>
      <c r="K220" s="593"/>
      <c r="L220" s="599"/>
      <c r="M220" s="576" t="s">
        <v>25</v>
      </c>
      <c r="N220" s="78">
        <v>1000</v>
      </c>
      <c r="O220" s="78">
        <v>0</v>
      </c>
      <c r="P220" s="78">
        <v>3000</v>
      </c>
      <c r="Q220" s="79" t="s">
        <v>38</v>
      </c>
      <c r="R220" s="79">
        <v>1149</v>
      </c>
      <c r="S220" s="80">
        <v>44392</v>
      </c>
      <c r="T220" s="79"/>
      <c r="U220" s="593"/>
      <c r="V220" s="599"/>
      <c r="W220" s="576" t="s">
        <v>25</v>
      </c>
      <c r="X220" s="78">
        <v>1000</v>
      </c>
      <c r="Y220" s="78">
        <v>0</v>
      </c>
      <c r="Z220" s="78">
        <v>1000</v>
      </c>
      <c r="AA220" s="79" t="s">
        <v>47</v>
      </c>
      <c r="AB220" s="79">
        <v>2510</v>
      </c>
      <c r="AC220" s="175">
        <v>44751</v>
      </c>
      <c r="AD220" s="585"/>
      <c r="AE220" s="576" t="s">
        <v>25</v>
      </c>
      <c r="AF220" s="78">
        <v>1000</v>
      </c>
      <c r="AG220" s="78"/>
      <c r="AH220" s="78">
        <v>1000</v>
      </c>
      <c r="AI220" s="79" t="s">
        <v>47</v>
      </c>
      <c r="AJ220" s="79">
        <v>3962</v>
      </c>
      <c r="AK220" s="80">
        <v>45118</v>
      </c>
      <c r="AL220" s="180"/>
      <c r="AM220" s="186"/>
    </row>
    <row r="221" spans="1:51" x14ac:dyDescent="0.25">
      <c r="A221" s="82"/>
      <c r="B221" s="879"/>
      <c r="C221" s="77" t="s">
        <v>26</v>
      </c>
      <c r="D221" s="78">
        <v>1000</v>
      </c>
      <c r="E221" s="78">
        <f>E222+10</f>
        <v>20</v>
      </c>
      <c r="F221" s="78">
        <v>0</v>
      </c>
      <c r="G221" s="79" t="s">
        <v>38</v>
      </c>
      <c r="H221" s="79" t="s">
        <v>38</v>
      </c>
      <c r="I221" s="80" t="s">
        <v>38</v>
      </c>
      <c r="J221" s="79"/>
      <c r="K221" s="593"/>
      <c r="L221" s="599"/>
      <c r="M221" s="576" t="s">
        <v>26</v>
      </c>
      <c r="N221" s="78">
        <v>1000</v>
      </c>
      <c r="O221" s="78">
        <v>0</v>
      </c>
      <c r="P221" s="78">
        <v>1000</v>
      </c>
      <c r="Q221" s="79" t="s">
        <v>38</v>
      </c>
      <c r="R221" s="79">
        <v>1199</v>
      </c>
      <c r="S221" s="80">
        <v>44414</v>
      </c>
      <c r="T221" s="79"/>
      <c r="U221" s="593"/>
      <c r="V221" s="599"/>
      <c r="W221" s="576" t="s">
        <v>26</v>
      </c>
      <c r="X221" s="78">
        <v>1000</v>
      </c>
      <c r="Y221" s="78">
        <v>0</v>
      </c>
      <c r="Z221" s="78">
        <v>1000</v>
      </c>
      <c r="AA221" s="79" t="s">
        <v>47</v>
      </c>
      <c r="AB221" s="79">
        <v>2603</v>
      </c>
      <c r="AC221" s="175">
        <v>44780</v>
      </c>
      <c r="AD221" s="585"/>
      <c r="AE221" s="576" t="s">
        <v>26</v>
      </c>
      <c r="AF221" s="78">
        <v>1000</v>
      </c>
      <c r="AG221" s="78"/>
      <c r="AH221" s="78">
        <v>1000</v>
      </c>
      <c r="AI221" s="79" t="s">
        <v>47</v>
      </c>
      <c r="AJ221" s="79">
        <v>4057</v>
      </c>
      <c r="AK221" s="80">
        <v>45145</v>
      </c>
      <c r="AL221" s="180"/>
      <c r="AM221" s="186"/>
    </row>
    <row r="222" spans="1:51" x14ac:dyDescent="0.25">
      <c r="A222" s="82"/>
      <c r="B222" s="879"/>
      <c r="C222" s="77" t="s">
        <v>27</v>
      </c>
      <c r="D222" s="78">
        <v>1000</v>
      </c>
      <c r="E222" s="78">
        <f>E223+10</f>
        <v>10</v>
      </c>
      <c r="F222" s="78">
        <v>0</v>
      </c>
      <c r="G222" s="79" t="s">
        <v>38</v>
      </c>
      <c r="H222" s="79" t="s">
        <v>38</v>
      </c>
      <c r="I222" s="80" t="s">
        <v>38</v>
      </c>
      <c r="J222" s="79"/>
      <c r="K222" s="593"/>
      <c r="L222" s="599"/>
      <c r="M222" s="576" t="s">
        <v>27</v>
      </c>
      <c r="N222" s="78">
        <v>1000</v>
      </c>
      <c r="O222" s="78">
        <v>10</v>
      </c>
      <c r="P222" s="78">
        <v>0</v>
      </c>
      <c r="Q222" s="79" t="s">
        <v>38</v>
      </c>
      <c r="R222" s="79" t="s">
        <v>38</v>
      </c>
      <c r="S222" s="80" t="s">
        <v>38</v>
      </c>
      <c r="T222" s="79"/>
      <c r="U222" s="593"/>
      <c r="V222" s="599"/>
      <c r="W222" s="576" t="s">
        <v>27</v>
      </c>
      <c r="X222" s="78">
        <v>1000</v>
      </c>
      <c r="Y222" s="78">
        <v>0</v>
      </c>
      <c r="Z222" s="78">
        <v>1005</v>
      </c>
      <c r="AA222" s="79" t="s">
        <v>47</v>
      </c>
      <c r="AB222" s="79">
        <v>2845</v>
      </c>
      <c r="AC222" s="175">
        <v>44816</v>
      </c>
      <c r="AD222" s="585"/>
      <c r="AE222" s="576" t="s">
        <v>27</v>
      </c>
      <c r="AF222" s="78"/>
      <c r="AG222" s="78"/>
      <c r="AH222" s="78"/>
      <c r="AI222" s="79"/>
      <c r="AJ222" s="79"/>
      <c r="AK222" s="80"/>
      <c r="AL222" s="180"/>
      <c r="AM222" s="186"/>
    </row>
    <row r="223" spans="1:51" x14ac:dyDescent="0.25">
      <c r="A223" s="82"/>
      <c r="B223" s="879"/>
      <c r="C223" s="77" t="s">
        <v>28</v>
      </c>
      <c r="D223" s="78">
        <v>1000</v>
      </c>
      <c r="E223" s="78">
        <v>0</v>
      </c>
      <c r="F223" s="78">
        <v>4000</v>
      </c>
      <c r="G223" s="79" t="s">
        <v>38</v>
      </c>
      <c r="H223" s="79">
        <v>562</v>
      </c>
      <c r="I223" s="80">
        <v>44120</v>
      </c>
      <c r="J223" s="79"/>
      <c r="K223" s="593"/>
      <c r="L223" s="599"/>
      <c r="M223" s="576" t="s">
        <v>28</v>
      </c>
      <c r="N223" s="78">
        <v>1000</v>
      </c>
      <c r="O223" s="78">
        <v>0</v>
      </c>
      <c r="P223" s="78">
        <v>2000</v>
      </c>
      <c r="Q223" s="79" t="s">
        <v>38</v>
      </c>
      <c r="R223" s="79">
        <v>1365</v>
      </c>
      <c r="S223" s="80">
        <v>44480</v>
      </c>
      <c r="T223" s="79"/>
      <c r="U223" s="593"/>
      <c r="V223" s="599"/>
      <c r="W223" s="576" t="s">
        <v>28</v>
      </c>
      <c r="X223" s="78">
        <v>1000</v>
      </c>
      <c r="Y223" s="78">
        <v>0</v>
      </c>
      <c r="Z223" s="78">
        <v>1000</v>
      </c>
      <c r="AA223" s="79" t="s">
        <v>47</v>
      </c>
      <c r="AB223" s="79">
        <v>2914</v>
      </c>
      <c r="AC223" s="175">
        <v>44840</v>
      </c>
      <c r="AD223" s="585"/>
      <c r="AE223" s="576" t="s">
        <v>28</v>
      </c>
      <c r="AF223" s="78"/>
      <c r="AG223" s="78"/>
      <c r="AH223" s="78"/>
      <c r="AI223" s="79"/>
      <c r="AJ223" s="79"/>
      <c r="AK223" s="80"/>
      <c r="AL223" s="180"/>
      <c r="AM223" s="186"/>
    </row>
    <row r="224" spans="1:51" x14ac:dyDescent="0.25">
      <c r="A224" s="82"/>
      <c r="B224" s="879"/>
      <c r="C224" s="77" t="s">
        <v>29</v>
      </c>
      <c r="D224" s="78">
        <v>1000</v>
      </c>
      <c r="E224" s="78">
        <v>0</v>
      </c>
      <c r="F224" s="78">
        <v>1000</v>
      </c>
      <c r="G224" s="79" t="s">
        <v>38</v>
      </c>
      <c r="H224" s="79">
        <v>592</v>
      </c>
      <c r="I224" s="80">
        <v>44147</v>
      </c>
      <c r="J224" s="79"/>
      <c r="K224" s="593"/>
      <c r="L224" s="599"/>
      <c r="M224" s="576" t="s">
        <v>29</v>
      </c>
      <c r="N224" s="78">
        <v>1000</v>
      </c>
      <c r="O224" s="78">
        <v>0</v>
      </c>
      <c r="P224" s="78">
        <v>1000</v>
      </c>
      <c r="Q224" s="79" t="s">
        <v>38</v>
      </c>
      <c r="R224" s="79">
        <v>1514</v>
      </c>
      <c r="S224" s="80">
        <v>44505</v>
      </c>
      <c r="T224" s="79"/>
      <c r="U224" s="593"/>
      <c r="V224" s="599"/>
      <c r="W224" s="576" t="s">
        <v>29</v>
      </c>
      <c r="X224" s="78">
        <v>1000</v>
      </c>
      <c r="Y224" s="78">
        <v>0</v>
      </c>
      <c r="Z224" s="78">
        <v>1000</v>
      </c>
      <c r="AA224" s="79" t="s">
        <v>47</v>
      </c>
      <c r="AB224" s="79">
        <v>3011</v>
      </c>
      <c r="AC224" s="175">
        <v>44869</v>
      </c>
      <c r="AD224" s="585"/>
      <c r="AE224" s="576" t="s">
        <v>29</v>
      </c>
      <c r="AF224" s="78"/>
      <c r="AG224" s="78"/>
      <c r="AH224" s="78"/>
      <c r="AI224" s="79"/>
      <c r="AJ224" s="79"/>
      <c r="AK224" s="80"/>
      <c r="AL224" s="180"/>
      <c r="AM224" s="186"/>
    </row>
    <row r="225" spans="1:39" x14ac:dyDescent="0.25">
      <c r="A225" s="82"/>
      <c r="B225" s="879"/>
      <c r="C225" s="83" t="s">
        <v>30</v>
      </c>
      <c r="D225" s="84">
        <v>1000</v>
      </c>
      <c r="E225" s="78">
        <v>20</v>
      </c>
      <c r="F225" s="78">
        <v>0</v>
      </c>
      <c r="G225" s="79" t="s">
        <v>38</v>
      </c>
      <c r="H225" s="79" t="s">
        <v>38</v>
      </c>
      <c r="I225" s="80" t="s">
        <v>38</v>
      </c>
      <c r="J225" s="85"/>
      <c r="K225" s="603"/>
      <c r="L225" s="600"/>
      <c r="M225" s="577" t="s">
        <v>30</v>
      </c>
      <c r="N225" s="84">
        <v>1000</v>
      </c>
      <c r="O225" s="78">
        <v>0</v>
      </c>
      <c r="P225" s="78">
        <v>1000</v>
      </c>
      <c r="Q225" s="79" t="s">
        <v>38</v>
      </c>
      <c r="R225" s="79">
        <v>1419</v>
      </c>
      <c r="S225" s="80">
        <v>44546</v>
      </c>
      <c r="T225" s="79"/>
      <c r="U225" s="593"/>
      <c r="V225" s="600"/>
      <c r="W225" s="577" t="s">
        <v>30</v>
      </c>
      <c r="X225" s="84">
        <v>1000</v>
      </c>
      <c r="Y225" s="78">
        <v>0</v>
      </c>
      <c r="Z225" s="78">
        <v>1000</v>
      </c>
      <c r="AA225" s="79" t="s">
        <v>47</v>
      </c>
      <c r="AB225" s="79">
        <v>3124</v>
      </c>
      <c r="AC225" s="175">
        <v>44904</v>
      </c>
      <c r="AD225" s="586"/>
      <c r="AE225" s="577" t="s">
        <v>30</v>
      </c>
      <c r="AF225" s="84"/>
      <c r="AG225" s="78"/>
      <c r="AH225" s="78"/>
      <c r="AI225" s="79"/>
      <c r="AJ225" s="79"/>
      <c r="AK225" s="80"/>
      <c r="AL225" s="181"/>
      <c r="AM225" s="187"/>
    </row>
    <row r="226" spans="1:39" ht="21" x14ac:dyDescent="0.25">
      <c r="A226" s="88"/>
      <c r="B226" s="880"/>
      <c r="C226" s="89"/>
      <c r="D226" s="90">
        <f>SUM(D214:D225)</f>
        <v>12000</v>
      </c>
      <c r="E226" s="90">
        <f>SUM(E214:E225)</f>
        <v>140</v>
      </c>
      <c r="F226" s="90">
        <f>SUM(F214:F225)</f>
        <v>11000</v>
      </c>
      <c r="G226" s="91"/>
      <c r="H226" s="91"/>
      <c r="I226" s="92"/>
      <c r="J226" s="91"/>
      <c r="K226" s="176"/>
      <c r="L226" s="587"/>
      <c r="M226" s="564"/>
      <c r="N226" s="90">
        <f>SUM(N213:N225)</f>
        <v>24000</v>
      </c>
      <c r="O226" s="90">
        <f>SUM(O213:O225)</f>
        <v>190</v>
      </c>
      <c r="P226" s="90">
        <f>SUM(P213:P225)</f>
        <v>24000</v>
      </c>
      <c r="Q226" s="91"/>
      <c r="R226" s="91"/>
      <c r="S226" s="91"/>
      <c r="T226" s="91"/>
      <c r="U226" s="176"/>
      <c r="V226" s="587"/>
      <c r="W226" s="564"/>
      <c r="X226" s="90">
        <f>SUM(X213:X225)</f>
        <v>36000</v>
      </c>
      <c r="Y226" s="90">
        <f>SUM(Y213:Y225)</f>
        <v>200</v>
      </c>
      <c r="Z226" s="90">
        <f>SUM(Z213:Z225)</f>
        <v>36015</v>
      </c>
      <c r="AA226" s="91"/>
      <c r="AB226" s="91"/>
      <c r="AC226" s="176"/>
      <c r="AD226" s="587"/>
      <c r="AE226" s="564"/>
      <c r="AF226" s="90">
        <f>SUM(AF213:AF225)</f>
        <v>44000</v>
      </c>
      <c r="AG226" s="90">
        <f>SUM(AG213:AG225)</f>
        <v>200</v>
      </c>
      <c r="AH226" s="90">
        <f>SUM(AH213:AH225)</f>
        <v>44200</v>
      </c>
      <c r="AI226" s="91"/>
      <c r="AJ226" s="91"/>
      <c r="AK226" s="91"/>
      <c r="AL226" s="90"/>
      <c r="AM226" s="93"/>
    </row>
    <row r="227" spans="1:39" x14ac:dyDescent="0.25">
      <c r="B227" s="106"/>
      <c r="C227" s="65"/>
      <c r="D227" s="66"/>
      <c r="E227" s="66"/>
      <c r="F227" s="66"/>
      <c r="G227" s="67"/>
      <c r="H227" s="67"/>
      <c r="I227" s="68"/>
      <c r="J227" s="67"/>
      <c r="K227" s="67"/>
      <c r="L227" s="588"/>
      <c r="M227" s="67"/>
      <c r="N227" s="66"/>
      <c r="O227" s="66"/>
      <c r="P227" s="66"/>
      <c r="Q227" s="67"/>
      <c r="R227" s="67"/>
      <c r="S227" s="67"/>
      <c r="T227" s="67"/>
      <c r="U227" s="67"/>
      <c r="V227" s="588"/>
      <c r="W227" s="67"/>
      <c r="X227" s="66"/>
      <c r="Y227" s="66"/>
      <c r="Z227" s="66"/>
      <c r="AA227" s="67"/>
      <c r="AB227" s="67"/>
      <c r="AC227" s="67"/>
      <c r="AD227" s="588"/>
      <c r="AE227" s="67"/>
      <c r="AF227" s="66"/>
      <c r="AG227" s="66"/>
      <c r="AH227" s="66"/>
      <c r="AI227" s="67"/>
      <c r="AJ227" s="67"/>
      <c r="AK227" s="67"/>
      <c r="AL227" s="777"/>
      <c r="AM227" s="123"/>
    </row>
    <row r="228" spans="1:39" ht="21" x14ac:dyDescent="0.25">
      <c r="B228" s="107"/>
      <c r="C228" s="70"/>
      <c r="D228" s="71"/>
      <c r="E228" s="72"/>
      <c r="F228" s="73"/>
      <c r="G228" s="72"/>
      <c r="H228" s="73"/>
      <c r="I228" s="73"/>
      <c r="J228" s="73"/>
      <c r="K228" s="74"/>
      <c r="L228" s="598"/>
      <c r="M228" s="75" t="s">
        <v>42</v>
      </c>
      <c r="N228" s="76">
        <f>D241</f>
        <v>12000</v>
      </c>
      <c r="O228" s="76">
        <f>E241</f>
        <v>540</v>
      </c>
      <c r="P228" s="76">
        <f>F241</f>
        <v>10000</v>
      </c>
      <c r="Q228" s="72"/>
      <c r="R228" s="73"/>
      <c r="S228" s="73"/>
      <c r="T228" s="73"/>
      <c r="U228" s="74"/>
      <c r="V228" s="598"/>
      <c r="W228" s="75" t="s">
        <v>42</v>
      </c>
      <c r="X228" s="76">
        <f>N241</f>
        <v>24000</v>
      </c>
      <c r="Y228" s="76">
        <f>O241</f>
        <v>780</v>
      </c>
      <c r="Z228" s="76">
        <f>P241</f>
        <v>22150</v>
      </c>
      <c r="AA228" s="72"/>
      <c r="AB228" s="73"/>
      <c r="AC228" s="73"/>
      <c r="AD228" s="584"/>
      <c r="AE228" s="75" t="s">
        <v>42</v>
      </c>
      <c r="AF228" s="76">
        <f>X241</f>
        <v>36000</v>
      </c>
      <c r="AG228" s="76">
        <f>Y241</f>
        <v>880</v>
      </c>
      <c r="AH228" s="76">
        <f>Z241</f>
        <v>36210</v>
      </c>
      <c r="AI228" s="72"/>
      <c r="AJ228" s="73"/>
      <c r="AK228" s="73"/>
      <c r="AL228" s="776" t="s">
        <v>221</v>
      </c>
      <c r="AM228" s="183" t="s">
        <v>36</v>
      </c>
    </row>
    <row r="229" spans="1:39" x14ac:dyDescent="0.25">
      <c r="A229" s="97" t="s">
        <v>192</v>
      </c>
      <c r="B229" s="108">
        <v>144</v>
      </c>
      <c r="C229" s="77" t="s">
        <v>19</v>
      </c>
      <c r="D229" s="78">
        <v>1000</v>
      </c>
      <c r="E229" s="78">
        <f t="shared" ref="E229:E236" si="12">E230+10</f>
        <v>90</v>
      </c>
      <c r="F229" s="78">
        <v>0</v>
      </c>
      <c r="G229" s="79" t="s">
        <v>38</v>
      </c>
      <c r="H229" s="79" t="s">
        <v>38</v>
      </c>
      <c r="I229" s="80" t="s">
        <v>38</v>
      </c>
      <c r="J229" s="79"/>
      <c r="K229" s="593"/>
      <c r="L229" s="599"/>
      <c r="M229" s="576" t="s">
        <v>19</v>
      </c>
      <c r="N229" s="78">
        <v>1000</v>
      </c>
      <c r="O229" s="144">
        <f>O230+10</f>
        <v>30</v>
      </c>
      <c r="P229" s="78">
        <v>0</v>
      </c>
      <c r="Q229" s="79" t="s">
        <v>38</v>
      </c>
      <c r="R229" s="79" t="s">
        <v>38</v>
      </c>
      <c r="S229" s="80" t="s">
        <v>38</v>
      </c>
      <c r="T229" s="79"/>
      <c r="U229" s="593"/>
      <c r="V229" s="599"/>
      <c r="W229" s="576" t="s">
        <v>19</v>
      </c>
      <c r="X229" s="78">
        <v>1000</v>
      </c>
      <c r="Y229" s="78">
        <v>0</v>
      </c>
      <c r="Z229" s="78">
        <v>3060</v>
      </c>
      <c r="AA229" s="79" t="s">
        <v>38</v>
      </c>
      <c r="AB229" s="79">
        <v>2037</v>
      </c>
      <c r="AC229" s="175">
        <v>44592</v>
      </c>
      <c r="AD229" s="585"/>
      <c r="AE229" s="576" t="s">
        <v>19</v>
      </c>
      <c r="AF229" s="78">
        <v>1000</v>
      </c>
      <c r="AG229" s="78">
        <v>10</v>
      </c>
      <c r="AH229" s="78">
        <v>1000</v>
      </c>
      <c r="AI229" s="79" t="s">
        <v>50</v>
      </c>
      <c r="AJ229" s="79">
        <v>3379</v>
      </c>
      <c r="AK229" s="80">
        <v>44961</v>
      </c>
      <c r="AL229" s="177">
        <f>AF241+AG241-AH241</f>
        <v>1740</v>
      </c>
      <c r="AM229" s="185" t="s">
        <v>1028</v>
      </c>
    </row>
    <row r="230" spans="1:39" ht="21" customHeight="1" x14ac:dyDescent="0.25">
      <c r="A230" s="82"/>
      <c r="B230" s="879" t="s">
        <v>195</v>
      </c>
      <c r="C230" s="77" t="s">
        <v>20</v>
      </c>
      <c r="D230" s="78">
        <v>1000</v>
      </c>
      <c r="E230" s="78">
        <f t="shared" si="12"/>
        <v>80</v>
      </c>
      <c r="F230" s="78">
        <v>0</v>
      </c>
      <c r="G230" s="79" t="s">
        <v>38</v>
      </c>
      <c r="H230" s="79" t="s">
        <v>38</v>
      </c>
      <c r="I230" s="80" t="s">
        <v>38</v>
      </c>
      <c r="J230" s="79"/>
      <c r="K230" s="593"/>
      <c r="L230" s="599"/>
      <c r="M230" s="576" t="s">
        <v>20</v>
      </c>
      <c r="N230" s="78">
        <v>1000</v>
      </c>
      <c r="O230" s="144">
        <f>O231+10</f>
        <v>20</v>
      </c>
      <c r="P230" s="78">
        <v>0</v>
      </c>
      <c r="Q230" s="79" t="s">
        <v>38</v>
      </c>
      <c r="R230" s="79" t="s">
        <v>38</v>
      </c>
      <c r="S230" s="80" t="s">
        <v>38</v>
      </c>
      <c r="T230" s="79"/>
      <c r="U230" s="593"/>
      <c r="V230" s="599"/>
      <c r="W230" s="576" t="s">
        <v>20</v>
      </c>
      <c r="X230" s="78">
        <v>1000</v>
      </c>
      <c r="Y230" s="78">
        <v>10</v>
      </c>
      <c r="Z230" s="78">
        <v>0</v>
      </c>
      <c r="AA230" s="79" t="s">
        <v>38</v>
      </c>
      <c r="AB230" s="79" t="s">
        <v>38</v>
      </c>
      <c r="AC230" s="175" t="s">
        <v>38</v>
      </c>
      <c r="AD230" s="585"/>
      <c r="AE230" s="576" t="s">
        <v>20</v>
      </c>
      <c r="AF230" s="78">
        <v>1000</v>
      </c>
      <c r="AG230" s="78">
        <v>10</v>
      </c>
      <c r="AL230" s="277"/>
      <c r="AM230" s="186" t="s">
        <v>250</v>
      </c>
    </row>
    <row r="231" spans="1:39" x14ac:dyDescent="0.25">
      <c r="A231" s="82"/>
      <c r="B231" s="879"/>
      <c r="C231" s="77" t="s">
        <v>21</v>
      </c>
      <c r="D231" s="78">
        <v>1000</v>
      </c>
      <c r="E231" s="78">
        <f t="shared" si="12"/>
        <v>70</v>
      </c>
      <c r="F231" s="78">
        <v>0</v>
      </c>
      <c r="G231" s="79" t="s">
        <v>38</v>
      </c>
      <c r="H231" s="79" t="s">
        <v>38</v>
      </c>
      <c r="I231" s="80" t="s">
        <v>38</v>
      </c>
      <c r="J231" s="79"/>
      <c r="K231" s="593"/>
      <c r="L231" s="599"/>
      <c r="M231" s="576" t="s">
        <v>21</v>
      </c>
      <c r="N231" s="78">
        <v>1000</v>
      </c>
      <c r="O231" s="145">
        <v>10</v>
      </c>
      <c r="P231" s="78">
        <v>0</v>
      </c>
      <c r="Q231" s="79" t="s">
        <v>38</v>
      </c>
      <c r="R231" s="79" t="s">
        <v>38</v>
      </c>
      <c r="S231" s="80" t="s">
        <v>38</v>
      </c>
      <c r="T231" s="79"/>
      <c r="U231" s="593"/>
      <c r="V231" s="599"/>
      <c r="W231" s="576" t="s">
        <v>21</v>
      </c>
      <c r="X231" s="78">
        <v>1000</v>
      </c>
      <c r="Y231" s="78">
        <v>0</v>
      </c>
      <c r="Z231" s="78">
        <v>2000</v>
      </c>
      <c r="AA231" s="79" t="s">
        <v>38</v>
      </c>
      <c r="AB231" s="79">
        <v>3137</v>
      </c>
      <c r="AC231" s="175">
        <v>44627</v>
      </c>
      <c r="AD231" s="585"/>
      <c r="AE231" s="576" t="s">
        <v>21</v>
      </c>
      <c r="AF231" s="78">
        <v>1000</v>
      </c>
      <c r="AG231" s="78">
        <v>10</v>
      </c>
      <c r="AH231" s="78">
        <v>2000</v>
      </c>
      <c r="AI231" s="79" t="s">
        <v>50</v>
      </c>
      <c r="AJ231" s="79">
        <v>3591</v>
      </c>
      <c r="AK231" s="80">
        <v>45020</v>
      </c>
      <c r="AL231" s="277"/>
      <c r="AM231" s="186"/>
    </row>
    <row r="232" spans="1:39" ht="30" x14ac:dyDescent="0.25">
      <c r="A232" s="82"/>
      <c r="B232" s="879"/>
      <c r="C232" s="77" t="s">
        <v>22</v>
      </c>
      <c r="D232" s="78">
        <v>1000</v>
      </c>
      <c r="E232" s="78">
        <f t="shared" si="12"/>
        <v>60</v>
      </c>
      <c r="F232" s="78">
        <v>0</v>
      </c>
      <c r="G232" s="79" t="s">
        <v>38</v>
      </c>
      <c r="H232" s="79" t="s">
        <v>38</v>
      </c>
      <c r="I232" s="80" t="s">
        <v>38</v>
      </c>
      <c r="J232" s="79"/>
      <c r="K232" s="593"/>
      <c r="L232" s="599"/>
      <c r="M232" s="576" t="s">
        <v>22</v>
      </c>
      <c r="N232" s="78">
        <v>1000</v>
      </c>
      <c r="O232" s="124">
        <f>O233+10</f>
        <v>50</v>
      </c>
      <c r="P232" s="144">
        <v>5000</v>
      </c>
      <c r="Q232" s="146" t="s">
        <v>38</v>
      </c>
      <c r="R232" s="146">
        <v>920</v>
      </c>
      <c r="S232" s="147">
        <v>44291</v>
      </c>
      <c r="T232" s="101" t="s">
        <v>829</v>
      </c>
      <c r="U232" s="593"/>
      <c r="V232" s="599"/>
      <c r="W232" s="576" t="s">
        <v>22</v>
      </c>
      <c r="X232" s="78">
        <v>1000</v>
      </c>
      <c r="Y232" s="78">
        <v>0</v>
      </c>
      <c r="Z232" s="78">
        <v>1000</v>
      </c>
      <c r="AA232" s="79" t="s">
        <v>38</v>
      </c>
      <c r="AB232" s="79">
        <v>2266</v>
      </c>
      <c r="AC232" s="175">
        <v>44678</v>
      </c>
      <c r="AD232" s="585"/>
      <c r="AE232" s="576" t="s">
        <v>22</v>
      </c>
      <c r="AF232" s="78">
        <v>1000</v>
      </c>
      <c r="AG232" s="78">
        <v>10</v>
      </c>
      <c r="AH232" s="78">
        <v>1000</v>
      </c>
      <c r="AI232" s="79" t="s">
        <v>50</v>
      </c>
      <c r="AJ232" s="79">
        <v>3756</v>
      </c>
      <c r="AK232" s="80">
        <v>45055</v>
      </c>
      <c r="AL232" s="180">
        <v>1000</v>
      </c>
      <c r="AM232" s="186" t="s">
        <v>955</v>
      </c>
    </row>
    <row r="233" spans="1:39" x14ac:dyDescent="0.25">
      <c r="A233" s="82"/>
      <c r="B233" s="879"/>
      <c r="C233" s="77" t="s">
        <v>23</v>
      </c>
      <c r="D233" s="78">
        <v>1000</v>
      </c>
      <c r="E233" s="78">
        <f t="shared" si="12"/>
        <v>50</v>
      </c>
      <c r="F233" s="78">
        <v>0</v>
      </c>
      <c r="G233" s="79" t="s">
        <v>38</v>
      </c>
      <c r="H233" s="79" t="s">
        <v>38</v>
      </c>
      <c r="I233" s="80" t="s">
        <v>38</v>
      </c>
      <c r="J233" s="79"/>
      <c r="K233" s="593"/>
      <c r="L233" s="599"/>
      <c r="M233" s="576" t="s">
        <v>23</v>
      </c>
      <c r="N233" s="78">
        <v>1000</v>
      </c>
      <c r="O233" s="124">
        <f>O234+10</f>
        <v>40</v>
      </c>
      <c r="P233" s="78">
        <v>0</v>
      </c>
      <c r="Q233" s="79" t="s">
        <v>38</v>
      </c>
      <c r="R233" s="79" t="s">
        <v>38</v>
      </c>
      <c r="S233" s="80" t="s">
        <v>38</v>
      </c>
      <c r="T233" s="79"/>
      <c r="U233" s="593"/>
      <c r="V233" s="599"/>
      <c r="W233" s="576" t="s">
        <v>23</v>
      </c>
      <c r="X233" s="78">
        <v>1000</v>
      </c>
      <c r="Y233" s="87">
        <v>10</v>
      </c>
      <c r="Z233" s="78">
        <v>1000</v>
      </c>
      <c r="AA233" s="79" t="s">
        <v>38</v>
      </c>
      <c r="AB233" s="79">
        <v>2435</v>
      </c>
      <c r="AC233" s="573">
        <v>44733</v>
      </c>
      <c r="AD233" s="589"/>
      <c r="AE233" s="576" t="s">
        <v>23</v>
      </c>
      <c r="AF233" s="78">
        <v>1000</v>
      </c>
      <c r="AG233" s="78">
        <v>10</v>
      </c>
      <c r="AH233" s="78">
        <v>1000</v>
      </c>
      <c r="AI233" s="79" t="s">
        <v>50</v>
      </c>
      <c r="AJ233" s="79">
        <v>3819</v>
      </c>
      <c r="AK233" s="47">
        <v>45081</v>
      </c>
      <c r="AL233" s="180">
        <v>730</v>
      </c>
      <c r="AM233" s="186" t="s">
        <v>926</v>
      </c>
    </row>
    <row r="234" spans="1:39" x14ac:dyDescent="0.25">
      <c r="A234" s="82"/>
      <c r="B234" s="879"/>
      <c r="C234" s="77" t="s">
        <v>24</v>
      </c>
      <c r="D234" s="78">
        <v>1000</v>
      </c>
      <c r="E234" s="78">
        <f t="shared" si="12"/>
        <v>40</v>
      </c>
      <c r="F234" s="78">
        <v>0</v>
      </c>
      <c r="G234" s="79" t="s">
        <v>38</v>
      </c>
      <c r="H234" s="79" t="s">
        <v>38</v>
      </c>
      <c r="I234" s="80" t="s">
        <v>38</v>
      </c>
      <c r="J234" s="79"/>
      <c r="K234" s="593"/>
      <c r="L234" s="599"/>
      <c r="M234" s="576" t="s">
        <v>24</v>
      </c>
      <c r="N234" s="78">
        <v>1000</v>
      </c>
      <c r="O234" s="124">
        <f>O235+10</f>
        <v>30</v>
      </c>
      <c r="P234" s="78">
        <v>0</v>
      </c>
      <c r="Q234" s="79" t="s">
        <v>38</v>
      </c>
      <c r="R234" s="79" t="s">
        <v>38</v>
      </c>
      <c r="S234" s="80" t="s">
        <v>38</v>
      </c>
      <c r="T234" s="79"/>
      <c r="U234" s="593"/>
      <c r="V234" s="599"/>
      <c r="W234" s="576" t="s">
        <v>24</v>
      </c>
      <c r="X234" s="78">
        <v>1000</v>
      </c>
      <c r="Y234" s="78">
        <f>Y235+10</f>
        <v>20</v>
      </c>
      <c r="Z234" s="78">
        <v>0</v>
      </c>
      <c r="AA234" s="79" t="s">
        <v>38</v>
      </c>
      <c r="AB234" s="79" t="s">
        <v>38</v>
      </c>
      <c r="AC234" s="175" t="s">
        <v>38</v>
      </c>
      <c r="AD234" s="585"/>
      <c r="AE234" s="576" t="s">
        <v>24</v>
      </c>
      <c r="AF234" s="78">
        <v>1000</v>
      </c>
      <c r="AG234" s="78">
        <v>10</v>
      </c>
      <c r="AH234" s="78">
        <v>1000</v>
      </c>
      <c r="AI234" s="79" t="s">
        <v>50</v>
      </c>
      <c r="AJ234" s="79">
        <v>3934</v>
      </c>
      <c r="AK234" s="80">
        <v>45112</v>
      </c>
      <c r="AL234" s="277"/>
      <c r="AM234" s="186"/>
    </row>
    <row r="235" spans="1:39" x14ac:dyDescent="0.25">
      <c r="A235" s="82"/>
      <c r="B235" s="879"/>
      <c r="C235" s="77" t="s">
        <v>25</v>
      </c>
      <c r="D235" s="78">
        <v>1000</v>
      </c>
      <c r="E235" s="78">
        <f t="shared" si="12"/>
        <v>30</v>
      </c>
      <c r="F235" s="78">
        <v>0</v>
      </c>
      <c r="G235" s="79" t="s">
        <v>38</v>
      </c>
      <c r="H235" s="79" t="s">
        <v>38</v>
      </c>
      <c r="I235" s="80" t="s">
        <v>38</v>
      </c>
      <c r="J235" s="79"/>
      <c r="K235" s="593"/>
      <c r="L235" s="599"/>
      <c r="M235" s="576" t="s">
        <v>25</v>
      </c>
      <c r="N235" s="78">
        <v>1000</v>
      </c>
      <c r="O235" s="124">
        <f>O236+10</f>
        <v>20</v>
      </c>
      <c r="P235" s="78">
        <v>0</v>
      </c>
      <c r="Q235" s="79" t="s">
        <v>38</v>
      </c>
      <c r="R235" s="79" t="s">
        <v>38</v>
      </c>
      <c r="S235" s="80" t="s">
        <v>38</v>
      </c>
      <c r="T235" s="79"/>
      <c r="U235" s="593"/>
      <c r="V235" s="599"/>
      <c r="W235" s="576" t="s">
        <v>25</v>
      </c>
      <c r="X235" s="78">
        <v>1000</v>
      </c>
      <c r="Y235" s="87">
        <v>10</v>
      </c>
      <c r="Z235" s="78">
        <v>2000</v>
      </c>
      <c r="AA235" s="79" t="s">
        <v>50</v>
      </c>
      <c r="AB235" s="79">
        <v>2597</v>
      </c>
      <c r="AC235" s="574">
        <v>44780</v>
      </c>
      <c r="AD235" s="590"/>
      <c r="AE235" s="576" t="s">
        <v>25</v>
      </c>
      <c r="AF235" s="78">
        <v>1000</v>
      </c>
      <c r="AG235" s="78">
        <v>10</v>
      </c>
      <c r="AH235" s="78">
        <v>1000</v>
      </c>
      <c r="AI235" s="79" t="s">
        <v>50</v>
      </c>
      <c r="AJ235" s="79">
        <v>4037</v>
      </c>
      <c r="AK235" s="130">
        <v>45140</v>
      </c>
      <c r="AL235" s="277"/>
      <c r="AM235" s="186"/>
    </row>
    <row r="236" spans="1:39" x14ac:dyDescent="0.25">
      <c r="A236" s="82"/>
      <c r="B236" s="879"/>
      <c r="C236" s="77" t="s">
        <v>26</v>
      </c>
      <c r="D236" s="78">
        <v>1000</v>
      </c>
      <c r="E236" s="78">
        <f t="shared" si="12"/>
        <v>20</v>
      </c>
      <c r="F236" s="78">
        <v>0</v>
      </c>
      <c r="G236" s="79" t="s">
        <v>38</v>
      </c>
      <c r="H236" s="79" t="s">
        <v>38</v>
      </c>
      <c r="I236" s="80" t="s">
        <v>38</v>
      </c>
      <c r="J236" s="79"/>
      <c r="K236" s="593"/>
      <c r="L236" s="599"/>
      <c r="M236" s="576" t="s">
        <v>26</v>
      </c>
      <c r="N236" s="78">
        <v>1000</v>
      </c>
      <c r="O236" s="124">
        <f>O237+10</f>
        <v>10</v>
      </c>
      <c r="P236" s="78">
        <v>0</v>
      </c>
      <c r="Q236" s="79" t="s">
        <v>38</v>
      </c>
      <c r="R236" s="79" t="s">
        <v>38</v>
      </c>
      <c r="S236" s="80" t="s">
        <v>38</v>
      </c>
      <c r="T236" s="79"/>
      <c r="U236" s="593"/>
      <c r="V236" s="599"/>
      <c r="W236" s="576" t="s">
        <v>26</v>
      </c>
      <c r="X236" s="78">
        <v>1000</v>
      </c>
      <c r="Y236" s="87">
        <v>10</v>
      </c>
      <c r="Z236" s="78">
        <v>1000</v>
      </c>
      <c r="AA236" s="79" t="s">
        <v>50</v>
      </c>
      <c r="AB236" s="79">
        <v>2828</v>
      </c>
      <c r="AC236" s="175">
        <v>44809</v>
      </c>
      <c r="AD236" s="585"/>
      <c r="AE236" s="576" t="s">
        <v>26</v>
      </c>
      <c r="AF236" s="78">
        <v>1000</v>
      </c>
      <c r="AG236" s="87"/>
      <c r="AH236" s="78"/>
      <c r="AI236" s="79"/>
      <c r="AJ236" s="79"/>
      <c r="AK236" s="80"/>
      <c r="AL236" s="277"/>
      <c r="AM236" s="186"/>
    </row>
    <row r="237" spans="1:39" x14ac:dyDescent="0.25">
      <c r="A237" s="82"/>
      <c r="B237" s="879"/>
      <c r="C237" s="77" t="s">
        <v>27</v>
      </c>
      <c r="D237" s="78">
        <v>1000</v>
      </c>
      <c r="E237" s="78">
        <f>E238+10</f>
        <v>10</v>
      </c>
      <c r="F237" s="78">
        <v>0</v>
      </c>
      <c r="G237" s="79" t="s">
        <v>38</v>
      </c>
      <c r="H237" s="79" t="s">
        <v>38</v>
      </c>
      <c r="I237" s="80" t="s">
        <v>38</v>
      </c>
      <c r="J237" s="79"/>
      <c r="K237" s="593"/>
      <c r="L237" s="599"/>
      <c r="M237" s="576" t="s">
        <v>27</v>
      </c>
      <c r="N237" s="78">
        <v>1000</v>
      </c>
      <c r="O237" s="124">
        <v>0</v>
      </c>
      <c r="P237" s="124">
        <v>6150</v>
      </c>
      <c r="Q237" s="125" t="s">
        <v>38</v>
      </c>
      <c r="R237" s="125">
        <v>1259</v>
      </c>
      <c r="S237" s="129">
        <v>44457</v>
      </c>
      <c r="T237" s="79" t="s">
        <v>830</v>
      </c>
      <c r="U237" s="593"/>
      <c r="V237" s="599"/>
      <c r="W237" s="576" t="s">
        <v>27</v>
      </c>
      <c r="X237" s="78">
        <v>1000</v>
      </c>
      <c r="Y237" s="87">
        <v>10</v>
      </c>
      <c r="Z237" s="78">
        <v>1000</v>
      </c>
      <c r="AA237" s="79" t="s">
        <v>50</v>
      </c>
      <c r="AB237" s="79">
        <v>2956</v>
      </c>
      <c r="AC237" s="175">
        <v>44851</v>
      </c>
      <c r="AD237" s="585"/>
      <c r="AE237" s="576" t="s">
        <v>27</v>
      </c>
      <c r="AF237" s="78"/>
      <c r="AG237" s="87"/>
      <c r="AH237" s="78"/>
      <c r="AI237" s="79"/>
      <c r="AJ237" s="79"/>
      <c r="AK237" s="80"/>
      <c r="AL237" s="277"/>
      <c r="AM237" s="186"/>
    </row>
    <row r="238" spans="1:39" x14ac:dyDescent="0.25">
      <c r="A238" s="82"/>
      <c r="B238" s="879"/>
      <c r="C238" s="77" t="s">
        <v>28</v>
      </c>
      <c r="D238" s="78">
        <v>1000</v>
      </c>
      <c r="E238" s="78">
        <v>0</v>
      </c>
      <c r="F238" s="78">
        <v>10000</v>
      </c>
      <c r="G238" s="79" t="s">
        <v>38</v>
      </c>
      <c r="H238" s="79">
        <v>559</v>
      </c>
      <c r="I238" s="80">
        <v>44123</v>
      </c>
      <c r="J238" s="79" t="s">
        <v>811</v>
      </c>
      <c r="K238" s="593"/>
      <c r="L238" s="599"/>
      <c r="M238" s="576" t="s">
        <v>28</v>
      </c>
      <c r="N238" s="78">
        <v>1000</v>
      </c>
      <c r="O238" s="78">
        <v>0</v>
      </c>
      <c r="P238" s="78">
        <v>1000</v>
      </c>
      <c r="Q238" s="79" t="s">
        <v>38</v>
      </c>
      <c r="R238" s="79">
        <v>1385</v>
      </c>
      <c r="S238" s="80">
        <v>44482</v>
      </c>
      <c r="T238" s="172">
        <v>44470</v>
      </c>
      <c r="U238" s="593"/>
      <c r="V238" s="599"/>
      <c r="W238" s="576" t="s">
        <v>28</v>
      </c>
      <c r="X238" s="78">
        <v>1000</v>
      </c>
      <c r="Y238" s="78">
        <v>10</v>
      </c>
      <c r="Z238" s="78">
        <v>1000</v>
      </c>
      <c r="AA238" s="79" t="s">
        <v>50</v>
      </c>
      <c r="AB238" s="79">
        <v>2997</v>
      </c>
      <c r="AC238" s="175">
        <v>44868</v>
      </c>
      <c r="AD238" s="585"/>
      <c r="AE238" s="576" t="s">
        <v>28</v>
      </c>
      <c r="AF238" s="78"/>
      <c r="AG238" s="78"/>
      <c r="AH238" s="78"/>
      <c r="AI238" s="79"/>
      <c r="AJ238" s="79"/>
      <c r="AK238" s="80"/>
      <c r="AL238" s="277"/>
      <c r="AM238" s="186"/>
    </row>
    <row r="239" spans="1:39" x14ac:dyDescent="0.25">
      <c r="A239" s="82"/>
      <c r="B239" s="879"/>
      <c r="C239" s="77" t="s">
        <v>29</v>
      </c>
      <c r="D239" s="78">
        <v>1000</v>
      </c>
      <c r="E239" s="144">
        <f>E240+10</f>
        <v>50</v>
      </c>
      <c r="F239" s="78">
        <v>0</v>
      </c>
      <c r="G239" s="79" t="s">
        <v>38</v>
      </c>
      <c r="H239" s="79" t="s">
        <v>38</v>
      </c>
      <c r="I239" s="80" t="s">
        <v>38</v>
      </c>
      <c r="J239" s="79"/>
      <c r="K239" s="593"/>
      <c r="L239" s="599"/>
      <c r="M239" s="576" t="s">
        <v>29</v>
      </c>
      <c r="N239" s="78">
        <v>1000</v>
      </c>
      <c r="O239" s="78">
        <f>O240+10</f>
        <v>20</v>
      </c>
      <c r="P239" s="78">
        <v>0</v>
      </c>
      <c r="Q239" s="79" t="s">
        <v>38</v>
      </c>
      <c r="R239" s="79" t="s">
        <v>38</v>
      </c>
      <c r="S239" s="80" t="s">
        <v>38</v>
      </c>
      <c r="T239" s="79"/>
      <c r="U239" s="593"/>
      <c r="V239" s="599"/>
      <c r="W239" s="576" t="s">
        <v>29</v>
      </c>
      <c r="X239" s="78">
        <v>1000</v>
      </c>
      <c r="Y239" s="78">
        <v>10</v>
      </c>
      <c r="Z239" s="78">
        <v>1000</v>
      </c>
      <c r="AA239" s="79" t="s">
        <v>50</v>
      </c>
      <c r="AB239" s="79">
        <v>3115</v>
      </c>
      <c r="AC239" s="175">
        <v>44902</v>
      </c>
      <c r="AD239" s="585"/>
      <c r="AE239" s="576" t="s">
        <v>29</v>
      </c>
      <c r="AF239" s="78"/>
      <c r="AG239" s="78"/>
      <c r="AH239" s="78"/>
      <c r="AI239" s="79"/>
      <c r="AJ239" s="79"/>
      <c r="AK239" s="80"/>
      <c r="AL239" s="277"/>
      <c r="AM239" s="186"/>
    </row>
    <row r="240" spans="1:39" x14ac:dyDescent="0.25">
      <c r="A240" s="82"/>
      <c r="B240" s="879"/>
      <c r="C240" s="83" t="s">
        <v>30</v>
      </c>
      <c r="D240" s="84">
        <v>1000</v>
      </c>
      <c r="E240" s="144">
        <f>O229+10</f>
        <v>40</v>
      </c>
      <c r="F240" s="78">
        <v>0</v>
      </c>
      <c r="G240" s="79" t="s">
        <v>38</v>
      </c>
      <c r="H240" s="79" t="s">
        <v>38</v>
      </c>
      <c r="I240" s="80" t="s">
        <v>38</v>
      </c>
      <c r="J240" s="85"/>
      <c r="K240" s="603"/>
      <c r="L240" s="600"/>
      <c r="M240" s="577" t="s">
        <v>30</v>
      </c>
      <c r="N240" s="84">
        <v>1000</v>
      </c>
      <c r="O240" s="78">
        <v>10</v>
      </c>
      <c r="P240" s="78">
        <v>0</v>
      </c>
      <c r="Q240" s="79" t="s">
        <v>38</v>
      </c>
      <c r="R240" s="79" t="s">
        <v>38</v>
      </c>
      <c r="S240" s="80" t="s">
        <v>38</v>
      </c>
      <c r="T240" s="79"/>
      <c r="U240" s="593"/>
      <c r="V240" s="600"/>
      <c r="W240" s="577" t="s">
        <v>30</v>
      </c>
      <c r="X240" s="84">
        <v>1000</v>
      </c>
      <c r="Y240" s="78">
        <v>10</v>
      </c>
      <c r="Z240" s="78">
        <v>1000</v>
      </c>
      <c r="AA240" s="79" t="s">
        <v>50</v>
      </c>
      <c r="AB240" s="79">
        <v>3312</v>
      </c>
      <c r="AC240" s="175">
        <v>44938</v>
      </c>
      <c r="AD240" s="586"/>
      <c r="AE240" s="577" t="s">
        <v>30</v>
      </c>
      <c r="AF240" s="84"/>
      <c r="AG240" s="78"/>
      <c r="AH240" s="78"/>
      <c r="AI240" s="79"/>
      <c r="AJ240" s="79"/>
      <c r="AK240" s="80"/>
      <c r="AL240" s="234"/>
      <c r="AM240" s="187"/>
    </row>
    <row r="241" spans="1:39" ht="21" x14ac:dyDescent="0.25">
      <c r="A241" s="88"/>
      <c r="B241" s="880"/>
      <c r="C241" s="89"/>
      <c r="D241" s="90">
        <f>SUM(D229:D240)</f>
        <v>12000</v>
      </c>
      <c r="E241" s="90">
        <f>SUM(E229:E240)</f>
        <v>540</v>
      </c>
      <c r="F241" s="90">
        <f>SUM(F229:F240)</f>
        <v>10000</v>
      </c>
      <c r="G241" s="91"/>
      <c r="H241" s="91"/>
      <c r="I241" s="92"/>
      <c r="J241" s="91"/>
      <c r="K241" s="176"/>
      <c r="L241" s="587"/>
      <c r="M241" s="564"/>
      <c r="N241" s="90">
        <f>SUM(N228:N240)</f>
        <v>24000</v>
      </c>
      <c r="O241" s="90">
        <f>SUM(O228:O240)</f>
        <v>780</v>
      </c>
      <c r="P241" s="90">
        <f>SUM(P228:P240)</f>
        <v>22150</v>
      </c>
      <c r="Q241" s="91"/>
      <c r="R241" s="91"/>
      <c r="S241" s="91"/>
      <c r="T241" s="91"/>
      <c r="U241" s="176"/>
      <c r="V241" s="587"/>
      <c r="W241" s="564"/>
      <c r="X241" s="90">
        <f>SUM(X228:X240)</f>
        <v>36000</v>
      </c>
      <c r="Y241" s="90">
        <f>SUM(Y228:Y240)</f>
        <v>880</v>
      </c>
      <c r="Z241" s="90">
        <f>SUM(Z228:Z240)</f>
        <v>36210</v>
      </c>
      <c r="AA241" s="91"/>
      <c r="AB241" s="91"/>
      <c r="AC241" s="176"/>
      <c r="AD241" s="587"/>
      <c r="AE241" s="564"/>
      <c r="AF241" s="90">
        <f>SUM(AF228:AF240)</f>
        <v>44000</v>
      </c>
      <c r="AG241" s="90">
        <f>SUM(AG228:AG240)</f>
        <v>950</v>
      </c>
      <c r="AH241" s="90">
        <f>SUM(AH228:AH240)</f>
        <v>43210</v>
      </c>
      <c r="AI241" s="91"/>
      <c r="AJ241" s="91"/>
      <c r="AK241" s="91"/>
      <c r="AL241" s="90"/>
      <c r="AM241" s="93"/>
    </row>
    <row r="242" spans="1:39" x14ac:dyDescent="0.25">
      <c r="AL242" s="781"/>
      <c r="AM242" s="109"/>
    </row>
    <row r="243" spans="1:39" x14ac:dyDescent="0.25">
      <c r="AL243" s="781"/>
      <c r="AM243" s="109"/>
    </row>
  </sheetData>
  <sheetProtection algorithmName="SHA-512" hashValue="NK7tCRacQcE3DoPwsB4UZ71zYNW8Zj4XJ+Q7z660hhWEpz6ZHxm0F4NOcBY/t3DF6OA06utqrzgAnptCE+Q+uQ==" saltValue="FBIuXI5FrOARDt1m0+XBig==" spinCount="100000" sheet="1" objects="1" scenarios="1" selectLockedCells="1" selectUnlockedCells="1"/>
  <mergeCells count="16">
    <mergeCell ref="B80:B91"/>
    <mergeCell ref="B5:B16"/>
    <mergeCell ref="B20:B31"/>
    <mergeCell ref="B35:B46"/>
    <mergeCell ref="B50:B61"/>
    <mergeCell ref="B65:B76"/>
    <mergeCell ref="B185:B196"/>
    <mergeCell ref="B200:B211"/>
    <mergeCell ref="B215:B226"/>
    <mergeCell ref="B230:B241"/>
    <mergeCell ref="B95:B106"/>
    <mergeCell ref="B110:B121"/>
    <mergeCell ref="B125:B136"/>
    <mergeCell ref="B140:B151"/>
    <mergeCell ref="B155:B166"/>
    <mergeCell ref="B170:B181"/>
  </mergeCells>
  <pageMargins left="0.39370078740157483" right="0" top="0.11811023622047245" bottom="0.11811023622047245" header="0" footer="0"/>
  <pageSetup paperSize="9" scale="30" orientation="landscape" r:id="rId1"/>
  <rowBreaks count="3" manualBreakCount="3">
    <brk id="61" max="38" man="1"/>
    <brk id="121" max="38" man="1"/>
    <brk id="182" max="3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P241"/>
  <sheetViews>
    <sheetView view="pageBreakPreview" topLeftCell="J1" zoomScale="59" zoomScaleNormal="55" zoomScaleSheetLayoutView="59" workbookViewId="0">
      <pane ySplit="1" topLeftCell="A221" activePane="bottomLeft" state="frozen"/>
      <selection pane="bottomLeft" activeCell="AN140" sqref="AN140"/>
    </sheetView>
  </sheetViews>
  <sheetFormatPr defaultRowHeight="23.25" x14ac:dyDescent="0.25"/>
  <cols>
    <col min="1" max="1" width="9.140625" style="63" bestFit="1" customWidth="1"/>
    <col min="2" max="2" width="11.5703125" style="109" customWidth="1"/>
    <col min="3" max="3" width="7.7109375" style="63" bestFit="1" customWidth="1"/>
    <col min="4" max="4" width="16.85546875" style="94" bestFit="1" customWidth="1"/>
    <col min="5" max="5" width="14.7109375" style="63" customWidth="1"/>
    <col min="6" max="6" width="16.85546875" style="63" bestFit="1" customWidth="1"/>
    <col min="7" max="7" width="6.7109375" style="63" bestFit="1" customWidth="1"/>
    <col min="8" max="8" width="7.28515625" style="63" bestFit="1" customWidth="1"/>
    <col min="9" max="9" width="14" style="63" bestFit="1" customWidth="1"/>
    <col min="10" max="10" width="14.140625" style="63" customWidth="1"/>
    <col min="11" max="11" width="12.7109375" style="63" bestFit="1" customWidth="1"/>
    <col min="12" max="12" width="1.5703125" style="63" customWidth="1"/>
    <col min="13" max="13" width="7.42578125" style="63" bestFit="1" customWidth="1"/>
    <col min="14" max="14" width="17.28515625" style="94" customWidth="1"/>
    <col min="15" max="15" width="15.42578125" style="63" bestFit="1" customWidth="1"/>
    <col min="16" max="16" width="17.28515625" style="63" customWidth="1"/>
    <col min="17" max="17" width="8.7109375" style="63" bestFit="1" customWidth="1"/>
    <col min="18" max="18" width="7.28515625" style="63" bestFit="1" customWidth="1"/>
    <col min="19" max="19" width="14.140625" style="63" bestFit="1" customWidth="1"/>
    <col min="20" max="20" width="12.42578125" style="63" bestFit="1" customWidth="1"/>
    <col min="21" max="21" width="12.28515625" style="63" bestFit="1" customWidth="1"/>
    <col min="22" max="22" width="1.140625" style="621" customWidth="1"/>
    <col min="23" max="23" width="6.85546875" style="63" customWidth="1"/>
    <col min="24" max="24" width="16.7109375" style="94" customWidth="1"/>
    <col min="25" max="25" width="14.7109375" style="63" customWidth="1"/>
    <col min="26" max="26" width="17.28515625" style="63" bestFit="1" customWidth="1"/>
    <col min="27" max="27" width="7.5703125" style="63" bestFit="1" customWidth="1"/>
    <col min="28" max="28" width="9" style="63" customWidth="1"/>
    <col min="29" max="29" width="14.7109375" style="63" bestFit="1" customWidth="1"/>
    <col min="30" max="30" width="14.7109375" style="63" customWidth="1"/>
    <col min="31" max="31" width="1.140625" style="63" customWidth="1"/>
    <col min="32" max="32" width="8.140625" style="63" bestFit="1" customWidth="1"/>
    <col min="33" max="33" width="15.140625" style="63" bestFit="1" customWidth="1"/>
    <col min="34" max="34" width="13.7109375" style="63" bestFit="1" customWidth="1"/>
    <col min="35" max="35" width="15.140625" style="63" bestFit="1" customWidth="1"/>
    <col min="36" max="36" width="7.7109375" style="63" bestFit="1" customWidth="1"/>
    <col min="37" max="37" width="9.140625" style="63"/>
    <col min="38" max="38" width="14.85546875" style="63" customWidth="1"/>
    <col min="39" max="39" width="18" style="94" bestFit="1" customWidth="1"/>
    <col min="40" max="16384" width="9.140625" style="63"/>
  </cols>
  <sheetData>
    <row r="1" spans="1:42" ht="92.25" x14ac:dyDescent="0.25">
      <c r="A1" s="298" t="s">
        <v>0</v>
      </c>
      <c r="B1" s="299" t="s">
        <v>1</v>
      </c>
      <c r="C1" s="300">
        <v>2020</v>
      </c>
      <c r="D1" s="301" t="s">
        <v>60</v>
      </c>
      <c r="E1" s="302" t="s">
        <v>39</v>
      </c>
      <c r="F1" s="303" t="s">
        <v>31</v>
      </c>
      <c r="G1" s="302" t="s">
        <v>34</v>
      </c>
      <c r="H1" s="302" t="s">
        <v>32</v>
      </c>
      <c r="I1" s="303" t="s">
        <v>33</v>
      </c>
      <c r="J1" s="303" t="s">
        <v>35</v>
      </c>
      <c r="K1" s="304" t="s">
        <v>36</v>
      </c>
      <c r="L1" s="614"/>
      <c r="M1" s="300">
        <v>2021</v>
      </c>
      <c r="N1" s="301" t="s">
        <v>60</v>
      </c>
      <c r="O1" s="302" t="s">
        <v>39</v>
      </c>
      <c r="P1" s="303" t="s">
        <v>31</v>
      </c>
      <c r="Q1" s="302" t="s">
        <v>34</v>
      </c>
      <c r="R1" s="302" t="s">
        <v>32</v>
      </c>
      <c r="S1" s="303" t="s">
        <v>33</v>
      </c>
      <c r="T1" s="303" t="s">
        <v>35</v>
      </c>
      <c r="U1" s="304" t="s">
        <v>36</v>
      </c>
      <c r="V1" s="614"/>
      <c r="W1" s="300">
        <v>2022</v>
      </c>
      <c r="X1" s="301" t="s">
        <v>60</v>
      </c>
      <c r="Y1" s="302" t="s">
        <v>39</v>
      </c>
      <c r="Z1" s="303" t="s">
        <v>31</v>
      </c>
      <c r="AA1" s="302" t="s">
        <v>34</v>
      </c>
      <c r="AB1" s="302" t="s">
        <v>32</v>
      </c>
      <c r="AC1" s="567" t="s">
        <v>33</v>
      </c>
      <c r="AD1" s="304" t="s">
        <v>36</v>
      </c>
      <c r="AE1" s="582"/>
      <c r="AF1" s="575">
        <v>2023</v>
      </c>
      <c r="AG1" s="301" t="s">
        <v>60</v>
      </c>
      <c r="AH1" s="302" t="s">
        <v>39</v>
      </c>
      <c r="AI1" s="303" t="s">
        <v>31</v>
      </c>
      <c r="AJ1" s="302" t="s">
        <v>34</v>
      </c>
      <c r="AK1" s="302" t="s">
        <v>32</v>
      </c>
      <c r="AL1" s="303" t="s">
        <v>33</v>
      </c>
      <c r="AM1" s="774" t="s">
        <v>35</v>
      </c>
      <c r="AN1" s="305" t="s">
        <v>36</v>
      </c>
    </row>
    <row r="2" spans="1:42" ht="23.25" customHeight="1" x14ac:dyDescent="0.25">
      <c r="B2" s="106"/>
      <c r="C2" s="294"/>
      <c r="D2" s="295"/>
      <c r="E2" s="295"/>
      <c r="F2" s="295"/>
      <c r="G2" s="296"/>
      <c r="H2" s="296"/>
      <c r="I2" s="297"/>
      <c r="J2" s="296"/>
      <c r="K2" s="296"/>
      <c r="L2" s="615"/>
      <c r="M2" s="296"/>
      <c r="N2" s="295"/>
      <c r="O2" s="295"/>
      <c r="P2" s="295"/>
      <c r="Q2" s="296"/>
      <c r="R2" s="296"/>
      <c r="S2" s="296"/>
      <c r="T2" s="296"/>
      <c r="U2" s="296"/>
      <c r="V2" s="615"/>
      <c r="W2" s="296"/>
      <c r="X2" s="295"/>
      <c r="Y2" s="295"/>
      <c r="Z2" s="295"/>
      <c r="AA2" s="296"/>
      <c r="AB2" s="296"/>
      <c r="AC2" s="296"/>
      <c r="AD2" s="296"/>
      <c r="AE2" s="583"/>
      <c r="AF2" s="296"/>
      <c r="AG2" s="295"/>
      <c r="AH2" s="295"/>
      <c r="AI2" s="295"/>
      <c r="AJ2" s="296"/>
      <c r="AK2" s="296"/>
      <c r="AL2" s="296"/>
      <c r="AM2" s="775"/>
      <c r="AN2" s="119"/>
    </row>
    <row r="3" spans="1:42" ht="23.25" customHeight="1" x14ac:dyDescent="0.25">
      <c r="B3" s="107"/>
      <c r="C3" s="70"/>
      <c r="D3" s="71"/>
      <c r="E3" s="72"/>
      <c r="F3" s="73"/>
      <c r="G3" s="72"/>
      <c r="H3" s="73"/>
      <c r="I3" s="73"/>
      <c r="J3" s="73"/>
      <c r="K3" s="74"/>
      <c r="L3" s="616"/>
      <c r="M3" s="75" t="s">
        <v>42</v>
      </c>
      <c r="N3" s="76">
        <f>D16</f>
        <v>12000</v>
      </c>
      <c r="O3" s="76">
        <f>E16</f>
        <v>1860</v>
      </c>
      <c r="P3" s="76">
        <f>F16</f>
        <v>0</v>
      </c>
      <c r="Q3" s="72"/>
      <c r="R3" s="73"/>
      <c r="S3" s="73"/>
      <c r="T3" s="73"/>
      <c r="U3" s="74"/>
      <c r="V3" s="616"/>
      <c r="W3" s="75" t="s">
        <v>42</v>
      </c>
      <c r="X3" s="76">
        <f>N16</f>
        <v>24000</v>
      </c>
      <c r="Y3" s="76">
        <f>O16</f>
        <v>2390</v>
      </c>
      <c r="Z3" s="76">
        <f>P16</f>
        <v>25200</v>
      </c>
      <c r="AA3" s="72"/>
      <c r="AB3" s="73"/>
      <c r="AC3" s="73"/>
      <c r="AD3" s="73"/>
      <c r="AE3" s="584"/>
      <c r="AF3" s="75" t="s">
        <v>42</v>
      </c>
      <c r="AG3" s="76">
        <f>X16</f>
        <v>36000</v>
      </c>
      <c r="AH3" s="76">
        <f>Y16</f>
        <v>2390</v>
      </c>
      <c r="AI3" s="76">
        <f>Z16</f>
        <v>37200</v>
      </c>
      <c r="AJ3" s="72"/>
      <c r="AK3" s="73"/>
      <c r="AL3" s="73"/>
      <c r="AM3" s="776" t="s">
        <v>221</v>
      </c>
      <c r="AN3" s="183" t="s">
        <v>36</v>
      </c>
    </row>
    <row r="4" spans="1:42" ht="23.25" customHeight="1" x14ac:dyDescent="0.25">
      <c r="A4" s="97" t="s">
        <v>4</v>
      </c>
      <c r="B4" s="108">
        <v>145</v>
      </c>
      <c r="C4" s="77" t="s">
        <v>19</v>
      </c>
      <c r="D4" s="78">
        <v>1000</v>
      </c>
      <c r="E4" s="78">
        <f t="shared" ref="E4:E13" si="0">E5+10</f>
        <v>210</v>
      </c>
      <c r="F4" s="78">
        <v>0</v>
      </c>
      <c r="G4" s="79" t="s">
        <v>38</v>
      </c>
      <c r="H4" s="79" t="s">
        <v>38</v>
      </c>
      <c r="I4" s="80" t="s">
        <v>38</v>
      </c>
      <c r="J4" s="79"/>
      <c r="K4" s="81"/>
      <c r="L4" s="617"/>
      <c r="M4" s="77" t="s">
        <v>19</v>
      </c>
      <c r="N4" s="78">
        <v>1000</v>
      </c>
      <c r="O4" s="78">
        <f t="shared" ref="O4:O11" si="1">O5+10</f>
        <v>90</v>
      </c>
      <c r="P4" s="78">
        <v>0</v>
      </c>
      <c r="Q4" s="79" t="s">
        <v>38</v>
      </c>
      <c r="R4" s="79" t="s">
        <v>38</v>
      </c>
      <c r="S4" s="80" t="s">
        <v>38</v>
      </c>
      <c r="T4" s="79"/>
      <c r="U4" s="81"/>
      <c r="V4" s="617"/>
      <c r="W4" s="77" t="s">
        <v>19</v>
      </c>
      <c r="X4" s="78">
        <v>1000</v>
      </c>
      <c r="Y4" s="78">
        <v>0</v>
      </c>
      <c r="Z4" s="78">
        <v>1000</v>
      </c>
      <c r="AA4" s="79" t="s">
        <v>38</v>
      </c>
      <c r="AB4" s="79">
        <v>1846</v>
      </c>
      <c r="AC4" s="175">
        <v>44571</v>
      </c>
      <c r="AD4" s="606"/>
      <c r="AE4" s="585"/>
      <c r="AF4" s="576" t="s">
        <v>19</v>
      </c>
      <c r="AG4" s="78">
        <v>1000</v>
      </c>
      <c r="AH4" s="78"/>
      <c r="AI4" s="78">
        <v>1000</v>
      </c>
      <c r="AJ4" s="79" t="s">
        <v>44</v>
      </c>
      <c r="AK4" s="79">
        <v>3240</v>
      </c>
      <c r="AL4" s="175">
        <v>44931</v>
      </c>
      <c r="AM4" s="177">
        <f>AG16+AH16-AI16</f>
        <v>1190</v>
      </c>
      <c r="AN4" s="891" t="s">
        <v>998</v>
      </c>
      <c r="AO4" s="892"/>
      <c r="AP4" s="893"/>
    </row>
    <row r="5" spans="1:42" x14ac:dyDescent="0.25">
      <c r="A5" s="82"/>
      <c r="B5" s="879" t="s">
        <v>214</v>
      </c>
      <c r="C5" s="77" t="s">
        <v>20</v>
      </c>
      <c r="D5" s="78">
        <v>1000</v>
      </c>
      <c r="E5" s="78">
        <f t="shared" si="0"/>
        <v>200</v>
      </c>
      <c r="F5" s="78">
        <v>0</v>
      </c>
      <c r="G5" s="79" t="s">
        <v>38</v>
      </c>
      <c r="H5" s="79" t="s">
        <v>38</v>
      </c>
      <c r="I5" s="80" t="s">
        <v>38</v>
      </c>
      <c r="J5" s="79"/>
      <c r="K5" s="81"/>
      <c r="L5" s="617"/>
      <c r="M5" s="77" t="s">
        <v>20</v>
      </c>
      <c r="N5" s="78">
        <v>1000</v>
      </c>
      <c r="O5" s="87">
        <v>80</v>
      </c>
      <c r="P5" s="78">
        <v>0</v>
      </c>
      <c r="Q5" s="79" t="s">
        <v>38</v>
      </c>
      <c r="R5" s="79" t="s">
        <v>38</v>
      </c>
      <c r="S5" s="80" t="s">
        <v>38</v>
      </c>
      <c r="T5" s="79"/>
      <c r="U5" s="81"/>
      <c r="V5" s="617"/>
      <c r="W5" s="77" t="s">
        <v>20</v>
      </c>
      <c r="X5" s="78">
        <v>1000</v>
      </c>
      <c r="Y5" s="78">
        <v>0</v>
      </c>
      <c r="Z5" s="78">
        <v>1000</v>
      </c>
      <c r="AA5" s="79" t="s">
        <v>38</v>
      </c>
      <c r="AB5" s="79">
        <v>2057</v>
      </c>
      <c r="AC5" s="175">
        <v>44603</v>
      </c>
      <c r="AD5" s="606"/>
      <c r="AE5" s="585"/>
      <c r="AF5" s="576" t="s">
        <v>20</v>
      </c>
      <c r="AG5" s="78">
        <v>1000</v>
      </c>
      <c r="AH5" s="78"/>
      <c r="AI5" s="78">
        <v>1000</v>
      </c>
      <c r="AJ5" s="79" t="s">
        <v>44</v>
      </c>
      <c r="AK5" s="79">
        <v>3403</v>
      </c>
      <c r="AL5" s="175">
        <v>44965</v>
      </c>
      <c r="AM5" s="180"/>
      <c r="AN5" s="179"/>
    </row>
    <row r="6" spans="1:42" x14ac:dyDescent="0.25">
      <c r="A6" s="82"/>
      <c r="B6" s="879"/>
      <c r="C6" s="77" t="s">
        <v>21</v>
      </c>
      <c r="D6" s="78">
        <v>1000</v>
      </c>
      <c r="E6" s="78">
        <f t="shared" si="0"/>
        <v>190</v>
      </c>
      <c r="F6" s="78">
        <v>0</v>
      </c>
      <c r="G6" s="79" t="s">
        <v>38</v>
      </c>
      <c r="H6" s="79" t="s">
        <v>38</v>
      </c>
      <c r="I6" s="80" t="s">
        <v>38</v>
      </c>
      <c r="J6" s="79"/>
      <c r="K6" s="81"/>
      <c r="L6" s="617"/>
      <c r="M6" s="77" t="s">
        <v>21</v>
      </c>
      <c r="N6" s="78">
        <v>1000</v>
      </c>
      <c r="O6" s="78">
        <f t="shared" si="1"/>
        <v>80</v>
      </c>
      <c r="P6" s="78">
        <v>0</v>
      </c>
      <c r="Q6" s="79" t="s">
        <v>38</v>
      </c>
      <c r="R6" s="79" t="s">
        <v>38</v>
      </c>
      <c r="S6" s="80" t="s">
        <v>38</v>
      </c>
      <c r="T6" s="79"/>
      <c r="U6" s="81"/>
      <c r="V6" s="617"/>
      <c r="W6" s="77" t="s">
        <v>21</v>
      </c>
      <c r="X6" s="78">
        <v>1000</v>
      </c>
      <c r="Y6" s="78">
        <v>0</v>
      </c>
      <c r="Z6" s="78">
        <v>1000</v>
      </c>
      <c r="AA6" s="79" t="s">
        <v>38</v>
      </c>
      <c r="AB6" s="79">
        <v>2140</v>
      </c>
      <c r="AC6" s="175">
        <v>44628</v>
      </c>
      <c r="AD6" s="606"/>
      <c r="AE6" s="585"/>
      <c r="AF6" s="576" t="s">
        <v>21</v>
      </c>
      <c r="AG6" s="78">
        <v>1000</v>
      </c>
      <c r="AH6" s="78"/>
      <c r="AI6" s="78">
        <v>1000</v>
      </c>
      <c r="AJ6" s="79" t="s">
        <v>44</v>
      </c>
      <c r="AK6" s="79">
        <v>3473</v>
      </c>
      <c r="AL6" s="175">
        <v>44988</v>
      </c>
      <c r="AM6" s="180"/>
      <c r="AN6" s="179" t="s">
        <v>846</v>
      </c>
    </row>
    <row r="7" spans="1:42" x14ac:dyDescent="0.25">
      <c r="A7" s="82"/>
      <c r="B7" s="879"/>
      <c r="C7" s="77" t="s">
        <v>22</v>
      </c>
      <c r="D7" s="78">
        <v>1000</v>
      </c>
      <c r="E7" s="78">
        <f t="shared" si="0"/>
        <v>180</v>
      </c>
      <c r="F7" s="78">
        <v>0</v>
      </c>
      <c r="G7" s="79" t="s">
        <v>38</v>
      </c>
      <c r="H7" s="79" t="s">
        <v>38</v>
      </c>
      <c r="I7" s="80" t="s">
        <v>38</v>
      </c>
      <c r="J7" s="79"/>
      <c r="K7" s="81"/>
      <c r="L7" s="617"/>
      <c r="M7" s="77" t="s">
        <v>22</v>
      </c>
      <c r="N7" s="78">
        <v>1000</v>
      </c>
      <c r="O7" s="78">
        <f t="shared" si="1"/>
        <v>70</v>
      </c>
      <c r="P7" s="78">
        <v>0</v>
      </c>
      <c r="Q7" s="79" t="s">
        <v>38</v>
      </c>
      <c r="R7" s="79" t="s">
        <v>38</v>
      </c>
      <c r="S7" s="80" t="s">
        <v>38</v>
      </c>
      <c r="T7" s="79"/>
      <c r="U7" s="81"/>
      <c r="V7" s="617"/>
      <c r="W7" s="77" t="s">
        <v>22</v>
      </c>
      <c r="X7" s="78">
        <v>1000</v>
      </c>
      <c r="Y7" s="78">
        <v>0</v>
      </c>
      <c r="Z7" s="78">
        <v>1000</v>
      </c>
      <c r="AA7" s="79" t="s">
        <v>38</v>
      </c>
      <c r="AB7" s="79">
        <v>2253</v>
      </c>
      <c r="AC7" s="175">
        <v>44658</v>
      </c>
      <c r="AD7" s="606"/>
      <c r="AE7" s="585"/>
      <c r="AF7" s="576" t="s">
        <v>22</v>
      </c>
      <c r="AG7" s="78">
        <v>1000</v>
      </c>
      <c r="AH7" s="78"/>
      <c r="AI7" s="78">
        <v>1000</v>
      </c>
      <c r="AJ7" s="79" t="s">
        <v>44</v>
      </c>
      <c r="AK7" s="79">
        <v>3576</v>
      </c>
      <c r="AL7" s="175">
        <v>44988</v>
      </c>
      <c r="AM7" s="180"/>
      <c r="AN7" s="179"/>
    </row>
    <row r="8" spans="1:42" x14ac:dyDescent="0.25">
      <c r="A8" s="82"/>
      <c r="B8" s="879"/>
      <c r="C8" s="77" t="s">
        <v>23</v>
      </c>
      <c r="D8" s="78">
        <v>1000</v>
      </c>
      <c r="E8" s="78">
        <f t="shared" si="0"/>
        <v>170</v>
      </c>
      <c r="F8" s="78">
        <v>0</v>
      </c>
      <c r="G8" s="79" t="s">
        <v>38</v>
      </c>
      <c r="H8" s="79" t="s">
        <v>38</v>
      </c>
      <c r="I8" s="80" t="s">
        <v>38</v>
      </c>
      <c r="J8" s="79"/>
      <c r="K8" s="81"/>
      <c r="L8" s="617"/>
      <c r="M8" s="77" t="s">
        <v>23</v>
      </c>
      <c r="N8" s="78">
        <v>1000</v>
      </c>
      <c r="O8" s="78">
        <f t="shared" si="1"/>
        <v>60</v>
      </c>
      <c r="P8" s="78">
        <v>0</v>
      </c>
      <c r="Q8" s="79" t="s">
        <v>38</v>
      </c>
      <c r="R8" s="79" t="s">
        <v>38</v>
      </c>
      <c r="S8" s="80" t="s">
        <v>38</v>
      </c>
      <c r="T8" s="79"/>
      <c r="U8" s="81"/>
      <c r="V8" s="617"/>
      <c r="W8" s="77" t="s">
        <v>23</v>
      </c>
      <c r="X8" s="78">
        <v>1000</v>
      </c>
      <c r="Y8" s="78">
        <v>0</v>
      </c>
      <c r="Z8" s="78">
        <v>1000</v>
      </c>
      <c r="AA8" s="79" t="s">
        <v>38</v>
      </c>
      <c r="AB8" s="79">
        <v>2281</v>
      </c>
      <c r="AC8" s="175">
        <v>44695</v>
      </c>
      <c r="AD8" s="606"/>
      <c r="AE8" s="585"/>
      <c r="AF8" s="576" t="s">
        <v>23</v>
      </c>
      <c r="AG8" s="78">
        <v>1000</v>
      </c>
      <c r="AH8" s="78"/>
      <c r="AI8" s="78">
        <v>2000</v>
      </c>
      <c r="AJ8" s="79" t="s">
        <v>44</v>
      </c>
      <c r="AK8" s="79">
        <v>3731</v>
      </c>
      <c r="AL8" s="175">
        <v>45050</v>
      </c>
      <c r="AM8" s="180"/>
      <c r="AN8" s="179"/>
    </row>
    <row r="9" spans="1:42" x14ac:dyDescent="0.25">
      <c r="A9" s="82"/>
      <c r="B9" s="879"/>
      <c r="C9" s="77" t="s">
        <v>24</v>
      </c>
      <c r="D9" s="78">
        <v>1000</v>
      </c>
      <c r="E9" s="78">
        <f t="shared" si="0"/>
        <v>160</v>
      </c>
      <c r="F9" s="78">
        <v>0</v>
      </c>
      <c r="G9" s="79" t="s">
        <v>38</v>
      </c>
      <c r="H9" s="79" t="s">
        <v>38</v>
      </c>
      <c r="I9" s="80" t="s">
        <v>38</v>
      </c>
      <c r="J9" s="79"/>
      <c r="K9" s="81"/>
      <c r="L9" s="617"/>
      <c r="M9" s="77" t="s">
        <v>24</v>
      </c>
      <c r="N9" s="78">
        <v>1000</v>
      </c>
      <c r="O9" s="78">
        <f t="shared" si="1"/>
        <v>50</v>
      </c>
      <c r="P9" s="78">
        <v>0</v>
      </c>
      <c r="Q9" s="79" t="s">
        <v>38</v>
      </c>
      <c r="R9" s="79" t="s">
        <v>38</v>
      </c>
      <c r="S9" s="80" t="s">
        <v>38</v>
      </c>
      <c r="T9" s="79"/>
      <c r="U9" s="81"/>
      <c r="V9" s="617"/>
      <c r="W9" s="77" t="s">
        <v>24</v>
      </c>
      <c r="X9" s="78">
        <v>1000</v>
      </c>
      <c r="Y9" s="78">
        <v>0</v>
      </c>
      <c r="Z9" s="78">
        <v>1000</v>
      </c>
      <c r="AA9" s="79" t="s">
        <v>44</v>
      </c>
      <c r="AB9" s="79">
        <v>2403</v>
      </c>
      <c r="AC9" s="175">
        <v>44721</v>
      </c>
      <c r="AD9" s="606"/>
      <c r="AE9" s="585"/>
      <c r="AF9" s="576" t="s">
        <v>24</v>
      </c>
      <c r="AG9" s="78">
        <v>1000</v>
      </c>
      <c r="AH9" s="78"/>
      <c r="AI9" s="78"/>
      <c r="AJ9" s="79"/>
      <c r="AK9" s="79"/>
      <c r="AL9" s="175"/>
      <c r="AM9" s="180"/>
      <c r="AN9" s="179"/>
    </row>
    <row r="10" spans="1:42" x14ac:dyDescent="0.25">
      <c r="A10" s="82"/>
      <c r="B10" s="879"/>
      <c r="C10" s="77" t="s">
        <v>25</v>
      </c>
      <c r="D10" s="78">
        <v>1000</v>
      </c>
      <c r="E10" s="78">
        <f t="shared" si="0"/>
        <v>150</v>
      </c>
      <c r="F10" s="78">
        <v>0</v>
      </c>
      <c r="G10" s="79" t="s">
        <v>38</v>
      </c>
      <c r="H10" s="79" t="s">
        <v>38</v>
      </c>
      <c r="I10" s="80" t="s">
        <v>38</v>
      </c>
      <c r="J10" s="79"/>
      <c r="K10" s="81"/>
      <c r="L10" s="617"/>
      <c r="M10" s="77" t="s">
        <v>25</v>
      </c>
      <c r="N10" s="78">
        <v>1000</v>
      </c>
      <c r="O10" s="78">
        <f t="shared" si="1"/>
        <v>40</v>
      </c>
      <c r="P10" s="78">
        <v>0</v>
      </c>
      <c r="Q10" s="79" t="s">
        <v>38</v>
      </c>
      <c r="R10" s="79" t="s">
        <v>38</v>
      </c>
      <c r="S10" s="80" t="s">
        <v>38</v>
      </c>
      <c r="T10" s="79"/>
      <c r="U10" s="81"/>
      <c r="V10" s="617"/>
      <c r="W10" s="77" t="s">
        <v>25</v>
      </c>
      <c r="X10" s="78">
        <v>1000</v>
      </c>
      <c r="Y10" s="78">
        <v>0</v>
      </c>
      <c r="Z10" s="78">
        <v>1000</v>
      </c>
      <c r="AA10" s="79" t="s">
        <v>44</v>
      </c>
      <c r="AB10" s="79">
        <v>2501</v>
      </c>
      <c r="AC10" s="175">
        <v>44749</v>
      </c>
      <c r="AD10" s="606"/>
      <c r="AE10" s="585"/>
      <c r="AF10" s="576" t="s">
        <v>25</v>
      </c>
      <c r="AG10" s="78">
        <v>1000</v>
      </c>
      <c r="AH10" s="78"/>
      <c r="AI10" s="78">
        <v>3000</v>
      </c>
      <c r="AJ10" s="79" t="s">
        <v>44</v>
      </c>
      <c r="AK10" s="79">
        <v>3942</v>
      </c>
      <c r="AL10" s="175">
        <v>45114</v>
      </c>
      <c r="AM10" s="180"/>
      <c r="AN10" s="179"/>
    </row>
    <row r="11" spans="1:42" x14ac:dyDescent="0.25">
      <c r="A11" s="82"/>
      <c r="B11" s="879"/>
      <c r="C11" s="77" t="s">
        <v>26</v>
      </c>
      <c r="D11" s="78">
        <v>1000</v>
      </c>
      <c r="E11" s="78">
        <f t="shared" si="0"/>
        <v>140</v>
      </c>
      <c r="F11" s="78">
        <v>0</v>
      </c>
      <c r="G11" s="79" t="s">
        <v>38</v>
      </c>
      <c r="H11" s="79" t="s">
        <v>38</v>
      </c>
      <c r="I11" s="80" t="s">
        <v>38</v>
      </c>
      <c r="J11" s="79"/>
      <c r="K11" s="81"/>
      <c r="L11" s="617"/>
      <c r="M11" s="77" t="s">
        <v>26</v>
      </c>
      <c r="N11" s="78">
        <v>1000</v>
      </c>
      <c r="O11" s="78">
        <f t="shared" si="1"/>
        <v>30</v>
      </c>
      <c r="P11" s="78">
        <v>0</v>
      </c>
      <c r="Q11" s="79" t="s">
        <v>38</v>
      </c>
      <c r="R11" s="79" t="s">
        <v>38</v>
      </c>
      <c r="S11" s="80" t="s">
        <v>38</v>
      </c>
      <c r="T11" s="79"/>
      <c r="U11" s="81"/>
      <c r="V11" s="617"/>
      <c r="W11" s="77" t="s">
        <v>26</v>
      </c>
      <c r="X11" s="78">
        <v>1000</v>
      </c>
      <c r="Y11" s="78">
        <v>0</v>
      </c>
      <c r="Z11" s="78">
        <v>1000</v>
      </c>
      <c r="AA11" s="79" t="s">
        <v>44</v>
      </c>
      <c r="AB11" s="79">
        <v>2582</v>
      </c>
      <c r="AC11" s="175">
        <v>44775</v>
      </c>
      <c r="AD11" s="606"/>
      <c r="AE11" s="585"/>
      <c r="AF11" s="576" t="s">
        <v>26</v>
      </c>
      <c r="AG11" s="78">
        <v>1000</v>
      </c>
      <c r="AH11" s="78"/>
      <c r="AI11" s="78"/>
      <c r="AJ11" s="79"/>
      <c r="AK11" s="79"/>
      <c r="AL11" s="175"/>
      <c r="AM11" s="180"/>
      <c r="AN11" s="179"/>
    </row>
    <row r="12" spans="1:42" x14ac:dyDescent="0.25">
      <c r="A12" s="82"/>
      <c r="B12" s="879"/>
      <c r="C12" s="77" t="s">
        <v>27</v>
      </c>
      <c r="D12" s="78">
        <v>1000</v>
      </c>
      <c r="E12" s="78">
        <f t="shared" si="0"/>
        <v>130</v>
      </c>
      <c r="F12" s="78">
        <v>0</v>
      </c>
      <c r="G12" s="79" t="s">
        <v>38</v>
      </c>
      <c r="H12" s="79" t="s">
        <v>38</v>
      </c>
      <c r="I12" s="80" t="s">
        <v>38</v>
      </c>
      <c r="J12" s="79"/>
      <c r="K12" s="81"/>
      <c r="L12" s="617"/>
      <c r="M12" s="77" t="s">
        <v>27</v>
      </c>
      <c r="N12" s="78">
        <v>1000</v>
      </c>
      <c r="O12" s="78">
        <f>O13+10</f>
        <v>20</v>
      </c>
      <c r="P12" s="78">
        <v>0</v>
      </c>
      <c r="Q12" s="79" t="s">
        <v>38</v>
      </c>
      <c r="R12" s="79" t="s">
        <v>38</v>
      </c>
      <c r="S12" s="80" t="s">
        <v>38</v>
      </c>
      <c r="T12" s="79"/>
      <c r="U12" s="81"/>
      <c r="V12" s="617"/>
      <c r="W12" s="77" t="s">
        <v>27</v>
      </c>
      <c r="X12" s="78">
        <v>1000</v>
      </c>
      <c r="Y12" s="78">
        <v>0</v>
      </c>
      <c r="Z12" s="78">
        <v>1000</v>
      </c>
      <c r="AA12" s="79" t="s">
        <v>41</v>
      </c>
      <c r="AB12" s="79">
        <v>2858</v>
      </c>
      <c r="AC12" s="175">
        <v>44823</v>
      </c>
      <c r="AD12" s="606"/>
      <c r="AE12" s="585"/>
      <c r="AF12" s="576" t="s">
        <v>27</v>
      </c>
      <c r="AG12" s="78">
        <v>1000</v>
      </c>
      <c r="AH12" s="78"/>
      <c r="AI12" s="78"/>
      <c r="AJ12" s="79"/>
      <c r="AK12" s="79"/>
      <c r="AL12" s="175"/>
      <c r="AM12" s="180"/>
      <c r="AN12" s="179"/>
    </row>
    <row r="13" spans="1:42" x14ac:dyDescent="0.25">
      <c r="A13" s="82"/>
      <c r="B13" s="879"/>
      <c r="C13" s="77" t="s">
        <v>28</v>
      </c>
      <c r="D13" s="78">
        <v>1000</v>
      </c>
      <c r="E13" s="78">
        <f t="shared" si="0"/>
        <v>120</v>
      </c>
      <c r="F13" s="78">
        <v>0</v>
      </c>
      <c r="G13" s="79" t="s">
        <v>38</v>
      </c>
      <c r="H13" s="79" t="s">
        <v>38</v>
      </c>
      <c r="I13" s="80" t="s">
        <v>38</v>
      </c>
      <c r="J13" s="79"/>
      <c r="K13" s="81"/>
      <c r="L13" s="617"/>
      <c r="M13" s="77" t="s">
        <v>28</v>
      </c>
      <c r="N13" s="78">
        <v>1000</v>
      </c>
      <c r="O13" s="78">
        <v>10</v>
      </c>
      <c r="P13" s="78">
        <v>14120</v>
      </c>
      <c r="Q13" s="79" t="s">
        <v>38</v>
      </c>
      <c r="R13" s="79">
        <v>1361</v>
      </c>
      <c r="S13" s="80">
        <v>44237</v>
      </c>
      <c r="T13" s="79"/>
      <c r="U13" s="81"/>
      <c r="V13" s="617"/>
      <c r="W13" s="77" t="s">
        <v>28</v>
      </c>
      <c r="X13" s="78">
        <v>1000</v>
      </c>
      <c r="Y13" s="78">
        <v>0</v>
      </c>
      <c r="Z13" s="78">
        <v>1000</v>
      </c>
      <c r="AA13" s="79" t="s">
        <v>44</v>
      </c>
      <c r="AB13" s="79">
        <v>2936</v>
      </c>
      <c r="AC13" s="175">
        <v>44843</v>
      </c>
      <c r="AD13" s="606"/>
      <c r="AE13" s="585"/>
      <c r="AF13" s="576" t="s">
        <v>28</v>
      </c>
      <c r="AG13" s="78"/>
      <c r="AH13" s="78"/>
      <c r="AI13" s="78"/>
      <c r="AJ13" s="79"/>
      <c r="AK13" s="79"/>
      <c r="AL13" s="175"/>
      <c r="AM13" s="180"/>
      <c r="AN13" s="179"/>
    </row>
    <row r="14" spans="1:42" x14ac:dyDescent="0.25">
      <c r="A14" s="82"/>
      <c r="B14" s="879"/>
      <c r="C14" s="77" t="s">
        <v>29</v>
      </c>
      <c r="D14" s="78">
        <v>1000</v>
      </c>
      <c r="E14" s="78">
        <f>E15+10</f>
        <v>110</v>
      </c>
      <c r="F14" s="78">
        <v>0</v>
      </c>
      <c r="G14" s="79" t="s">
        <v>38</v>
      </c>
      <c r="H14" s="79" t="s">
        <v>38</v>
      </c>
      <c r="I14" s="80" t="s">
        <v>38</v>
      </c>
      <c r="J14" s="79"/>
      <c r="K14" s="81"/>
      <c r="L14" s="617"/>
      <c r="M14" s="77" t="s">
        <v>29</v>
      </c>
      <c r="N14" s="78">
        <v>1000</v>
      </c>
      <c r="O14" s="78">
        <v>0</v>
      </c>
      <c r="P14" s="78">
        <v>9070</v>
      </c>
      <c r="Q14" s="79" t="s">
        <v>38</v>
      </c>
      <c r="R14" s="79">
        <v>1362</v>
      </c>
      <c r="S14" s="80">
        <v>44501</v>
      </c>
      <c r="T14" s="79"/>
      <c r="U14" s="81"/>
      <c r="V14" s="617"/>
      <c r="W14" s="77" t="s">
        <v>29</v>
      </c>
      <c r="X14" s="78">
        <v>1000</v>
      </c>
      <c r="Y14" s="78">
        <v>0</v>
      </c>
      <c r="Z14" s="78">
        <v>1000</v>
      </c>
      <c r="AA14" s="79" t="s">
        <v>44</v>
      </c>
      <c r="AB14" s="79">
        <v>3014</v>
      </c>
      <c r="AC14" s="175">
        <v>44870</v>
      </c>
      <c r="AD14" s="606"/>
      <c r="AE14" s="585"/>
      <c r="AF14" s="576" t="s">
        <v>29</v>
      </c>
      <c r="AG14" s="78"/>
      <c r="AH14" s="78"/>
      <c r="AI14" s="78"/>
      <c r="AJ14" s="79"/>
      <c r="AK14" s="79"/>
      <c r="AL14" s="175"/>
      <c r="AM14" s="180"/>
      <c r="AN14" s="179"/>
    </row>
    <row r="15" spans="1:42" ht="23.25" customHeight="1" x14ac:dyDescent="0.25">
      <c r="A15" s="82"/>
      <c r="B15" s="879"/>
      <c r="C15" s="83" t="s">
        <v>30</v>
      </c>
      <c r="D15" s="84">
        <v>1000</v>
      </c>
      <c r="E15" s="78">
        <f>O4+10</f>
        <v>100</v>
      </c>
      <c r="F15" s="78">
        <v>0</v>
      </c>
      <c r="G15" s="79" t="s">
        <v>38</v>
      </c>
      <c r="H15" s="79" t="s">
        <v>38</v>
      </c>
      <c r="I15" s="80" t="s">
        <v>38</v>
      </c>
      <c r="J15" s="79"/>
      <c r="K15" s="81"/>
      <c r="L15" s="618"/>
      <c r="M15" s="83" t="s">
        <v>30</v>
      </c>
      <c r="N15" s="84">
        <v>1000</v>
      </c>
      <c r="O15" s="78">
        <v>0</v>
      </c>
      <c r="P15" s="78">
        <v>2010</v>
      </c>
      <c r="Q15" s="79" t="s">
        <v>38</v>
      </c>
      <c r="R15" s="79">
        <v>1614</v>
      </c>
      <c r="S15" s="80">
        <v>44541</v>
      </c>
      <c r="T15" s="79"/>
      <c r="U15" s="81"/>
      <c r="V15" s="618"/>
      <c r="W15" s="83" t="s">
        <v>30</v>
      </c>
      <c r="X15" s="84">
        <v>1000</v>
      </c>
      <c r="Y15" s="78"/>
      <c r="Z15" s="78">
        <v>1000</v>
      </c>
      <c r="AA15" s="79" t="s">
        <v>44</v>
      </c>
      <c r="AB15" s="79">
        <v>3105</v>
      </c>
      <c r="AC15" s="175">
        <v>44900</v>
      </c>
      <c r="AD15" s="607"/>
      <c r="AE15" s="586"/>
      <c r="AF15" s="577" t="s">
        <v>30</v>
      </c>
      <c r="AG15" s="84"/>
      <c r="AH15" s="78"/>
      <c r="AI15" s="78"/>
      <c r="AJ15" s="79"/>
      <c r="AK15" s="79"/>
      <c r="AL15" s="175"/>
      <c r="AM15" s="181"/>
      <c r="AN15" s="179"/>
    </row>
    <row r="16" spans="1:42" ht="23.25" customHeight="1" x14ac:dyDescent="0.25">
      <c r="A16" s="88"/>
      <c r="B16" s="880"/>
      <c r="C16" s="89"/>
      <c r="D16" s="90">
        <f>SUM(D4:D15)</f>
        <v>12000</v>
      </c>
      <c r="E16" s="90">
        <f>SUM(E4:E15)</f>
        <v>1860</v>
      </c>
      <c r="F16" s="90">
        <f>SUM(F4:F15)</f>
        <v>0</v>
      </c>
      <c r="G16" s="91"/>
      <c r="H16" s="91"/>
      <c r="I16" s="92"/>
      <c r="J16" s="91"/>
      <c r="K16" s="93"/>
      <c r="L16" s="619"/>
      <c r="M16" s="89"/>
      <c r="N16" s="90">
        <f>SUM(N3:N15)</f>
        <v>24000</v>
      </c>
      <c r="O16" s="90">
        <f>SUM(O3:O15)</f>
        <v>2390</v>
      </c>
      <c r="P16" s="90">
        <f>SUM(P3:P15)</f>
        <v>25200</v>
      </c>
      <c r="Q16" s="91"/>
      <c r="R16" s="91"/>
      <c r="S16" s="91"/>
      <c r="T16" s="91"/>
      <c r="U16" s="93"/>
      <c r="V16" s="619"/>
      <c r="W16" s="89"/>
      <c r="X16" s="90">
        <f>SUM(X3:X15)</f>
        <v>36000</v>
      </c>
      <c r="Y16" s="90">
        <f>SUM(Y3:Y15)</f>
        <v>2390</v>
      </c>
      <c r="Z16" s="90">
        <f>SUM(Z3:Z15)</f>
        <v>37200</v>
      </c>
      <c r="AA16" s="91"/>
      <c r="AB16" s="91"/>
      <c r="AC16" s="176"/>
      <c r="AD16" s="608"/>
      <c r="AE16" s="587"/>
      <c r="AF16" s="564"/>
      <c r="AG16" s="90">
        <f>SUM(AG3:AG15)</f>
        <v>45000</v>
      </c>
      <c r="AH16" s="90">
        <f>SUM(AH3:AH15)</f>
        <v>2390</v>
      </c>
      <c r="AI16" s="90">
        <f>SUM(AI3:AI15)</f>
        <v>46200</v>
      </c>
      <c r="AJ16" s="91"/>
      <c r="AK16" s="91"/>
      <c r="AL16" s="176"/>
      <c r="AM16" s="811"/>
      <c r="AN16" s="89"/>
      <c r="AO16" s="622"/>
      <c r="AP16" s="623"/>
    </row>
    <row r="17" spans="1:42" ht="23.25" customHeight="1" x14ac:dyDescent="0.25">
      <c r="B17" s="106"/>
      <c r="C17" s="65"/>
      <c r="D17" s="66"/>
      <c r="E17" s="66"/>
      <c r="F17" s="66"/>
      <c r="G17" s="67"/>
      <c r="H17" s="67"/>
      <c r="I17" s="68"/>
      <c r="J17" s="67"/>
      <c r="K17" s="67"/>
      <c r="L17" s="620"/>
      <c r="M17" s="67"/>
      <c r="N17" s="66"/>
      <c r="O17" s="66"/>
      <c r="P17" s="66"/>
      <c r="Q17" s="67"/>
      <c r="R17" s="67"/>
      <c r="S17" s="67"/>
      <c r="T17" s="67"/>
      <c r="U17" s="67"/>
      <c r="V17" s="620"/>
      <c r="W17" s="67"/>
      <c r="X17" s="66"/>
      <c r="Y17" s="66"/>
      <c r="Z17" s="66"/>
      <c r="AA17" s="67"/>
      <c r="AB17" s="67"/>
      <c r="AC17" s="67"/>
      <c r="AD17" s="67"/>
      <c r="AE17" s="588"/>
      <c r="AF17" s="67"/>
      <c r="AG17" s="66"/>
      <c r="AH17" s="66"/>
      <c r="AI17" s="66"/>
      <c r="AJ17" s="67"/>
      <c r="AK17" s="67"/>
      <c r="AL17" s="67"/>
      <c r="AM17" s="777"/>
      <c r="AN17" s="119"/>
    </row>
    <row r="18" spans="1:42" ht="21" x14ac:dyDescent="0.25">
      <c r="B18" s="107"/>
      <c r="C18" s="70"/>
      <c r="D18" s="71"/>
      <c r="E18" s="72"/>
      <c r="F18" s="73"/>
      <c r="G18" s="72"/>
      <c r="H18" s="73"/>
      <c r="I18" s="73"/>
      <c r="J18" s="73"/>
      <c r="K18" s="74"/>
      <c r="L18" s="616"/>
      <c r="M18" s="75" t="s">
        <v>42</v>
      </c>
      <c r="N18" s="76">
        <f>D31</f>
        <v>12000</v>
      </c>
      <c r="O18" s="76">
        <f>E31</f>
        <v>30</v>
      </c>
      <c r="P18" s="76">
        <f>F31</f>
        <v>12000</v>
      </c>
      <c r="Q18" s="72"/>
      <c r="R18" s="73"/>
      <c r="S18" s="73"/>
      <c r="T18" s="73"/>
      <c r="U18" s="74"/>
      <c r="V18" s="616"/>
      <c r="W18" s="75" t="s">
        <v>42</v>
      </c>
      <c r="X18" s="76">
        <f>N31</f>
        <v>23500</v>
      </c>
      <c r="Y18" s="76">
        <f>O31</f>
        <v>30</v>
      </c>
      <c r="Z18" s="76">
        <f>P31</f>
        <v>23500</v>
      </c>
      <c r="AA18" s="72"/>
      <c r="AB18" s="73"/>
      <c r="AC18" s="73"/>
      <c r="AD18" s="73"/>
      <c r="AE18" s="584"/>
      <c r="AF18" s="75" t="s">
        <v>42</v>
      </c>
      <c r="AG18" s="76">
        <f>X31</f>
        <v>35000</v>
      </c>
      <c r="AH18" s="76">
        <f>Y31</f>
        <v>30</v>
      </c>
      <c r="AI18" s="76">
        <f>Z31</f>
        <v>35000</v>
      </c>
      <c r="AJ18" s="72"/>
      <c r="AK18" s="73"/>
      <c r="AL18" s="73"/>
      <c r="AM18" s="776" t="s">
        <v>221</v>
      </c>
      <c r="AN18" s="183" t="s">
        <v>36</v>
      </c>
    </row>
    <row r="19" spans="1:42" x14ac:dyDescent="0.25">
      <c r="A19" s="97" t="s">
        <v>4</v>
      </c>
      <c r="B19" s="108">
        <v>146</v>
      </c>
      <c r="C19" s="77" t="s">
        <v>19</v>
      </c>
      <c r="D19" s="78">
        <v>1000</v>
      </c>
      <c r="E19" s="78">
        <f>E20+10</f>
        <v>20</v>
      </c>
      <c r="F19" s="78">
        <v>0</v>
      </c>
      <c r="G19" s="79" t="s">
        <v>38</v>
      </c>
      <c r="H19" s="79" t="s">
        <v>38</v>
      </c>
      <c r="I19" s="80" t="s">
        <v>38</v>
      </c>
      <c r="J19" s="79"/>
      <c r="K19" s="81"/>
      <c r="L19" s="617"/>
      <c r="M19" s="77" t="s">
        <v>19</v>
      </c>
      <c r="N19" s="78">
        <v>1000</v>
      </c>
      <c r="O19" s="78">
        <v>0</v>
      </c>
      <c r="P19" s="78">
        <v>6000</v>
      </c>
      <c r="Q19" s="79" t="s">
        <v>38</v>
      </c>
      <c r="R19" s="79">
        <v>730</v>
      </c>
      <c r="S19" s="80">
        <v>44205</v>
      </c>
      <c r="T19" s="79"/>
      <c r="U19" s="81"/>
      <c r="V19" s="617"/>
      <c r="W19" s="77" t="s">
        <v>19</v>
      </c>
      <c r="X19" s="78">
        <v>1000</v>
      </c>
      <c r="Y19" s="78">
        <v>0</v>
      </c>
      <c r="Z19" s="78">
        <v>11500</v>
      </c>
      <c r="AA19" s="79" t="s">
        <v>38</v>
      </c>
      <c r="AB19" s="79">
        <v>1669</v>
      </c>
      <c r="AC19" s="175">
        <v>44564</v>
      </c>
      <c r="AD19" s="606"/>
      <c r="AE19" s="585"/>
      <c r="AF19" s="576" t="s">
        <v>19</v>
      </c>
      <c r="AG19" s="78">
        <v>1000</v>
      </c>
      <c r="AH19" s="78"/>
      <c r="AI19" s="78">
        <v>10500</v>
      </c>
      <c r="AJ19" s="79" t="s">
        <v>47</v>
      </c>
      <c r="AK19" s="79">
        <v>3244</v>
      </c>
      <c r="AL19" s="80">
        <v>44931</v>
      </c>
      <c r="AM19" s="177">
        <f>AG31+AH31-AI31</f>
        <v>-470</v>
      </c>
      <c r="AN19" s="178" t="s">
        <v>976</v>
      </c>
    </row>
    <row r="20" spans="1:42" x14ac:dyDescent="0.25">
      <c r="A20" s="82"/>
      <c r="B20" s="879" t="s">
        <v>216</v>
      </c>
      <c r="C20" s="77" t="s">
        <v>20</v>
      </c>
      <c r="D20" s="78">
        <v>1000</v>
      </c>
      <c r="E20" s="78">
        <f>E21+10</f>
        <v>10</v>
      </c>
      <c r="F20" s="78">
        <v>0</v>
      </c>
      <c r="G20" s="79" t="s">
        <v>38</v>
      </c>
      <c r="H20" s="79" t="s">
        <v>38</v>
      </c>
      <c r="I20" s="80" t="s">
        <v>38</v>
      </c>
      <c r="J20" s="79"/>
      <c r="K20" s="81"/>
      <c r="L20" s="617"/>
      <c r="M20" s="77" t="s">
        <v>20</v>
      </c>
      <c r="N20" s="78">
        <v>1000</v>
      </c>
      <c r="O20" s="78">
        <v>0</v>
      </c>
      <c r="P20" s="87">
        <v>5500</v>
      </c>
      <c r="Q20" s="122" t="s">
        <v>38</v>
      </c>
      <c r="R20" s="122">
        <v>789</v>
      </c>
      <c r="S20" s="47">
        <v>44224</v>
      </c>
      <c r="T20" s="79"/>
      <c r="U20" s="81"/>
      <c r="V20" s="617"/>
      <c r="W20" s="77" t="s">
        <v>20</v>
      </c>
      <c r="X20" s="78">
        <v>1000</v>
      </c>
      <c r="Y20" s="78">
        <v>0</v>
      </c>
      <c r="Z20" s="78">
        <v>0</v>
      </c>
      <c r="AA20" s="79" t="s">
        <v>38</v>
      </c>
      <c r="AB20" s="79" t="s">
        <v>38</v>
      </c>
      <c r="AC20" s="175" t="s">
        <v>38</v>
      </c>
      <c r="AD20" s="606"/>
      <c r="AE20" s="585"/>
      <c r="AF20" s="576" t="s">
        <v>20</v>
      </c>
      <c r="AG20" s="78">
        <v>1000</v>
      </c>
      <c r="AH20" s="78"/>
      <c r="AI20" s="78">
        <v>1000</v>
      </c>
      <c r="AJ20" s="79" t="s">
        <v>47</v>
      </c>
      <c r="AK20" s="79">
        <v>3250</v>
      </c>
      <c r="AL20" s="80">
        <v>44931</v>
      </c>
      <c r="AM20" s="180"/>
      <c r="AN20" s="179"/>
    </row>
    <row r="21" spans="1:42" ht="21" x14ac:dyDescent="0.25">
      <c r="A21" s="82"/>
      <c r="B21" s="879"/>
      <c r="C21" s="77" t="s">
        <v>21</v>
      </c>
      <c r="D21" s="78">
        <v>1000</v>
      </c>
      <c r="E21" s="78">
        <v>0</v>
      </c>
      <c r="F21" s="78">
        <v>6000</v>
      </c>
      <c r="G21" s="79" t="s">
        <v>38</v>
      </c>
      <c r="H21" s="79">
        <v>150</v>
      </c>
      <c r="I21" s="80">
        <v>43906</v>
      </c>
      <c r="J21" s="79"/>
      <c r="K21" s="81"/>
      <c r="L21" s="617"/>
      <c r="M21" s="77" t="s">
        <v>21</v>
      </c>
      <c r="N21" s="78">
        <v>1000</v>
      </c>
      <c r="O21" s="78">
        <v>0</v>
      </c>
      <c r="P21" s="78">
        <v>0</v>
      </c>
      <c r="Q21" s="79" t="s">
        <v>38</v>
      </c>
      <c r="R21" s="79" t="s">
        <v>38</v>
      </c>
      <c r="S21" s="80" t="s">
        <v>38</v>
      </c>
      <c r="T21" s="79"/>
      <c r="U21" s="81"/>
      <c r="V21" s="617"/>
      <c r="W21" s="77" t="s">
        <v>21</v>
      </c>
      <c r="X21" s="78">
        <v>1000</v>
      </c>
      <c r="Y21" s="78">
        <v>0</v>
      </c>
      <c r="Z21" s="78">
        <v>0</v>
      </c>
      <c r="AA21" s="79" t="s">
        <v>38</v>
      </c>
      <c r="AB21" s="79" t="s">
        <v>38</v>
      </c>
      <c r="AC21" s="175" t="s">
        <v>38</v>
      </c>
      <c r="AD21" s="606"/>
      <c r="AE21" s="585"/>
      <c r="AF21" s="576" t="s">
        <v>21</v>
      </c>
      <c r="AG21" s="78">
        <v>1000</v>
      </c>
      <c r="AH21" s="78"/>
      <c r="AI21" s="78"/>
      <c r="AJ21" s="79"/>
      <c r="AK21" s="79"/>
      <c r="AL21" s="80"/>
    </row>
    <row r="22" spans="1:42" x14ac:dyDescent="0.25">
      <c r="A22" s="82"/>
      <c r="B22" s="879"/>
      <c r="C22" s="77" t="s">
        <v>22</v>
      </c>
      <c r="D22" s="78">
        <v>1000</v>
      </c>
      <c r="E22" s="78">
        <v>0</v>
      </c>
      <c r="F22" s="78">
        <v>0</v>
      </c>
      <c r="G22" s="79" t="s">
        <v>38</v>
      </c>
      <c r="H22" s="79" t="s">
        <v>38</v>
      </c>
      <c r="I22" s="80" t="s">
        <v>38</v>
      </c>
      <c r="J22" s="79"/>
      <c r="K22" s="81"/>
      <c r="L22" s="617"/>
      <c r="M22" s="77" t="s">
        <v>22</v>
      </c>
      <c r="N22" s="78">
        <v>1000</v>
      </c>
      <c r="O22" s="78">
        <v>0</v>
      </c>
      <c r="P22" s="78">
        <v>0</v>
      </c>
      <c r="Q22" s="79" t="s">
        <v>38</v>
      </c>
      <c r="R22" s="79" t="s">
        <v>38</v>
      </c>
      <c r="S22" s="80" t="s">
        <v>38</v>
      </c>
      <c r="T22" s="79"/>
      <c r="U22" s="81"/>
      <c r="V22" s="617"/>
      <c r="W22" s="77" t="s">
        <v>22</v>
      </c>
      <c r="X22" s="78">
        <v>1000</v>
      </c>
      <c r="Y22" s="78">
        <v>0</v>
      </c>
      <c r="Z22" s="78">
        <v>0</v>
      </c>
      <c r="AA22" s="79" t="s">
        <v>38</v>
      </c>
      <c r="AB22" s="79" t="s">
        <v>38</v>
      </c>
      <c r="AC22" s="175" t="s">
        <v>38</v>
      </c>
      <c r="AD22" s="606"/>
      <c r="AE22" s="585"/>
      <c r="AF22" s="576" t="s">
        <v>22</v>
      </c>
      <c r="AG22" s="78">
        <v>1000</v>
      </c>
      <c r="AH22" s="78"/>
      <c r="AI22" s="78"/>
      <c r="AJ22" s="79"/>
      <c r="AK22" s="79"/>
      <c r="AL22" s="80"/>
      <c r="AM22" s="180"/>
      <c r="AN22" s="179"/>
    </row>
    <row r="23" spans="1:42" x14ac:dyDescent="0.25">
      <c r="A23" s="82"/>
      <c r="B23" s="879"/>
      <c r="C23" s="77" t="s">
        <v>23</v>
      </c>
      <c r="D23" s="78">
        <v>1000</v>
      </c>
      <c r="E23" s="78">
        <v>0</v>
      </c>
      <c r="F23" s="78">
        <v>0</v>
      </c>
      <c r="G23" s="79" t="s">
        <v>38</v>
      </c>
      <c r="H23" s="79" t="s">
        <v>38</v>
      </c>
      <c r="I23" s="80" t="s">
        <v>38</v>
      </c>
      <c r="J23" s="79"/>
      <c r="K23" s="81"/>
      <c r="L23" s="617"/>
      <c r="M23" s="77" t="s">
        <v>23</v>
      </c>
      <c r="N23" s="78">
        <v>1000</v>
      </c>
      <c r="O23" s="78">
        <v>0</v>
      </c>
      <c r="P23" s="78">
        <v>0</v>
      </c>
      <c r="Q23" s="79" t="s">
        <v>38</v>
      </c>
      <c r="R23" s="79" t="s">
        <v>38</v>
      </c>
      <c r="S23" s="80" t="s">
        <v>38</v>
      </c>
      <c r="T23" s="79"/>
      <c r="U23" s="81"/>
      <c r="V23" s="617"/>
      <c r="W23" s="77" t="s">
        <v>23</v>
      </c>
      <c r="X23" s="78">
        <v>1000</v>
      </c>
      <c r="Y23" s="78">
        <v>0</v>
      </c>
      <c r="Z23" s="78">
        <v>0</v>
      </c>
      <c r="AA23" s="79" t="s">
        <v>38</v>
      </c>
      <c r="AB23" s="79" t="s">
        <v>38</v>
      </c>
      <c r="AC23" s="175" t="s">
        <v>38</v>
      </c>
      <c r="AD23" s="606"/>
      <c r="AE23" s="585"/>
      <c r="AF23" s="576" t="s">
        <v>23</v>
      </c>
      <c r="AG23" s="78">
        <v>1000</v>
      </c>
      <c r="AH23" s="78"/>
      <c r="AI23" s="78"/>
      <c r="AJ23" s="79"/>
      <c r="AK23" s="79"/>
      <c r="AL23" s="80"/>
      <c r="AM23" s="180" t="s">
        <v>985</v>
      </c>
      <c r="AN23" s="179"/>
    </row>
    <row r="24" spans="1:42" x14ac:dyDescent="0.25">
      <c r="A24" s="82"/>
      <c r="B24" s="879"/>
      <c r="C24" s="77" t="s">
        <v>24</v>
      </c>
      <c r="D24" s="78">
        <v>1000</v>
      </c>
      <c r="E24" s="78">
        <v>0</v>
      </c>
      <c r="F24" s="78">
        <v>0</v>
      </c>
      <c r="G24" s="79" t="s">
        <v>38</v>
      </c>
      <c r="H24" s="79" t="s">
        <v>38</v>
      </c>
      <c r="I24" s="80" t="s">
        <v>38</v>
      </c>
      <c r="J24" s="79"/>
      <c r="K24" s="81"/>
      <c r="L24" s="617"/>
      <c r="M24" s="77" t="s">
        <v>24</v>
      </c>
      <c r="N24" s="78">
        <v>1000</v>
      </c>
      <c r="O24" s="78">
        <v>0</v>
      </c>
      <c r="P24" s="78">
        <v>0</v>
      </c>
      <c r="Q24" s="79" t="s">
        <v>38</v>
      </c>
      <c r="R24" s="79" t="s">
        <v>38</v>
      </c>
      <c r="S24" s="80" t="s">
        <v>38</v>
      </c>
      <c r="T24" s="79"/>
      <c r="U24" s="81"/>
      <c r="V24" s="617"/>
      <c r="W24" s="77" t="s">
        <v>24</v>
      </c>
      <c r="X24" s="78">
        <v>1000</v>
      </c>
      <c r="Y24" s="78">
        <v>0</v>
      </c>
      <c r="Z24" s="78">
        <v>0</v>
      </c>
      <c r="AA24" s="79" t="s">
        <v>38</v>
      </c>
      <c r="AB24" s="79" t="s">
        <v>38</v>
      </c>
      <c r="AC24" s="175" t="s">
        <v>38</v>
      </c>
      <c r="AD24" s="606"/>
      <c r="AE24" s="585"/>
      <c r="AF24" s="576" t="s">
        <v>24</v>
      </c>
      <c r="AG24" s="78">
        <v>1000</v>
      </c>
      <c r="AH24" s="78"/>
      <c r="AI24" s="78"/>
      <c r="AJ24" s="79"/>
      <c r="AK24" s="79"/>
      <c r="AL24" s="80"/>
      <c r="AM24" s="180"/>
      <c r="AN24" s="179"/>
    </row>
    <row r="25" spans="1:42" x14ac:dyDescent="0.25">
      <c r="A25" s="82"/>
      <c r="B25" s="879"/>
      <c r="C25" s="77" t="s">
        <v>25</v>
      </c>
      <c r="D25" s="78">
        <v>1000</v>
      </c>
      <c r="E25" s="78">
        <v>0</v>
      </c>
      <c r="F25" s="78">
        <v>6000</v>
      </c>
      <c r="G25" s="79" t="s">
        <v>38</v>
      </c>
      <c r="H25" s="79">
        <v>337</v>
      </c>
      <c r="I25" s="80">
        <v>44017</v>
      </c>
      <c r="J25" s="79"/>
      <c r="K25" s="81"/>
      <c r="L25" s="617"/>
      <c r="M25" s="77" t="s">
        <v>25</v>
      </c>
      <c r="N25" s="78">
        <v>1000</v>
      </c>
      <c r="O25" s="78">
        <v>0</v>
      </c>
      <c r="P25" s="78">
        <v>0</v>
      </c>
      <c r="Q25" s="79" t="s">
        <v>38</v>
      </c>
      <c r="R25" s="79" t="s">
        <v>38</v>
      </c>
      <c r="S25" s="80" t="s">
        <v>38</v>
      </c>
      <c r="T25" s="79"/>
      <c r="U25" s="81"/>
      <c r="V25" s="617"/>
      <c r="W25" s="77" t="s">
        <v>25</v>
      </c>
      <c r="X25" s="78">
        <v>1000</v>
      </c>
      <c r="Y25" s="78">
        <v>0</v>
      </c>
      <c r="Z25" s="78">
        <v>0</v>
      </c>
      <c r="AA25" s="79" t="s">
        <v>38</v>
      </c>
      <c r="AB25" s="79" t="s">
        <v>38</v>
      </c>
      <c r="AC25" s="175" t="s">
        <v>38</v>
      </c>
      <c r="AD25" s="606"/>
      <c r="AE25" s="585"/>
      <c r="AF25" s="576" t="s">
        <v>25</v>
      </c>
      <c r="AG25" s="78">
        <v>1000</v>
      </c>
      <c r="AH25" s="78"/>
      <c r="AI25" s="78"/>
      <c r="AJ25" s="79"/>
      <c r="AK25" s="79"/>
      <c r="AL25" s="80"/>
      <c r="AM25" s="180"/>
      <c r="AN25" s="179"/>
    </row>
    <row r="26" spans="1:42" x14ac:dyDescent="0.25">
      <c r="A26" s="82"/>
      <c r="B26" s="879"/>
      <c r="C26" s="77" t="s">
        <v>26</v>
      </c>
      <c r="D26" s="78">
        <v>1000</v>
      </c>
      <c r="E26" s="78">
        <v>0</v>
      </c>
      <c r="F26" s="78">
        <v>0</v>
      </c>
      <c r="G26" s="79" t="s">
        <v>38</v>
      </c>
      <c r="H26" s="79" t="s">
        <v>38</v>
      </c>
      <c r="I26" s="80" t="s">
        <v>38</v>
      </c>
      <c r="J26" s="79"/>
      <c r="K26" s="81"/>
      <c r="L26" s="617"/>
      <c r="M26" s="77" t="s">
        <v>26</v>
      </c>
      <c r="N26" s="78">
        <v>1000</v>
      </c>
      <c r="O26" s="78">
        <v>0</v>
      </c>
      <c r="P26" s="78">
        <v>0</v>
      </c>
      <c r="Q26" s="79" t="s">
        <v>38</v>
      </c>
      <c r="R26" s="79" t="s">
        <v>38</v>
      </c>
      <c r="S26" s="80" t="s">
        <v>38</v>
      </c>
      <c r="T26" s="79"/>
      <c r="U26" s="81"/>
      <c r="V26" s="617"/>
      <c r="W26" s="77" t="s">
        <v>26</v>
      </c>
      <c r="X26" s="78">
        <v>1000</v>
      </c>
      <c r="Y26" s="78">
        <v>0</v>
      </c>
      <c r="Z26" s="78">
        <v>0</v>
      </c>
      <c r="AA26" s="79" t="s">
        <v>38</v>
      </c>
      <c r="AB26" s="79" t="s">
        <v>38</v>
      </c>
      <c r="AC26" s="175" t="s">
        <v>38</v>
      </c>
      <c r="AD26" s="606"/>
      <c r="AE26" s="585"/>
      <c r="AF26" s="576" t="s">
        <v>26</v>
      </c>
      <c r="AG26" s="78">
        <v>1000</v>
      </c>
      <c r="AH26" s="78"/>
      <c r="AI26" s="78"/>
      <c r="AJ26" s="79"/>
      <c r="AK26" s="79"/>
      <c r="AL26" s="80"/>
      <c r="AM26" s="180"/>
      <c r="AN26" s="179"/>
    </row>
    <row r="27" spans="1:42" x14ac:dyDescent="0.25">
      <c r="A27" s="82"/>
      <c r="B27" s="879"/>
      <c r="C27" s="77" t="s">
        <v>27</v>
      </c>
      <c r="D27" s="78">
        <v>1000</v>
      </c>
      <c r="E27" s="78">
        <v>0</v>
      </c>
      <c r="F27" s="78">
        <v>0</v>
      </c>
      <c r="G27" s="79" t="s">
        <v>38</v>
      </c>
      <c r="H27" s="79" t="s">
        <v>38</v>
      </c>
      <c r="I27" s="80" t="s">
        <v>38</v>
      </c>
      <c r="J27" s="79"/>
      <c r="K27" s="81"/>
      <c r="L27" s="617"/>
      <c r="M27" s="77" t="s">
        <v>27</v>
      </c>
      <c r="N27" s="78">
        <v>1000</v>
      </c>
      <c r="O27" s="78">
        <v>0</v>
      </c>
      <c r="P27" s="78">
        <v>0</v>
      </c>
      <c r="Q27" s="79" t="s">
        <v>38</v>
      </c>
      <c r="R27" s="79" t="s">
        <v>38</v>
      </c>
      <c r="S27" s="80" t="s">
        <v>38</v>
      </c>
      <c r="T27" s="79"/>
      <c r="U27" s="81"/>
      <c r="V27" s="617"/>
      <c r="W27" s="77" t="s">
        <v>27</v>
      </c>
      <c r="X27" s="78">
        <v>1000</v>
      </c>
      <c r="Y27" s="78">
        <v>0</v>
      </c>
      <c r="Z27" s="78">
        <v>0</v>
      </c>
      <c r="AA27" s="79" t="s">
        <v>38</v>
      </c>
      <c r="AB27" s="79" t="s">
        <v>38</v>
      </c>
      <c r="AC27" s="175" t="s">
        <v>38</v>
      </c>
      <c r="AD27" s="606"/>
      <c r="AE27" s="585"/>
      <c r="AF27" s="576" t="s">
        <v>27</v>
      </c>
      <c r="AG27" s="78">
        <v>1000</v>
      </c>
      <c r="AH27" s="78"/>
      <c r="AI27" s="78"/>
      <c r="AJ27" s="79"/>
      <c r="AK27" s="79"/>
      <c r="AL27" s="80"/>
      <c r="AM27" s="180"/>
      <c r="AN27" s="179"/>
    </row>
    <row r="28" spans="1:42" x14ac:dyDescent="0.25">
      <c r="A28" s="82"/>
      <c r="B28" s="879"/>
      <c r="C28" s="77" t="s">
        <v>28</v>
      </c>
      <c r="D28" s="78">
        <v>1000</v>
      </c>
      <c r="E28" s="78">
        <v>0</v>
      </c>
      <c r="F28" s="78">
        <v>0</v>
      </c>
      <c r="G28" s="79" t="s">
        <v>38</v>
      </c>
      <c r="H28" s="79" t="s">
        <v>38</v>
      </c>
      <c r="I28" s="80" t="s">
        <v>38</v>
      </c>
      <c r="J28" s="79"/>
      <c r="K28" s="81"/>
      <c r="L28" s="617"/>
      <c r="M28" s="77" t="s">
        <v>28</v>
      </c>
      <c r="N28" s="78">
        <v>1000</v>
      </c>
      <c r="O28" s="78">
        <v>0</v>
      </c>
      <c r="P28" s="78">
        <v>0</v>
      </c>
      <c r="Q28" s="79" t="s">
        <v>38</v>
      </c>
      <c r="R28" s="79" t="s">
        <v>38</v>
      </c>
      <c r="S28" s="80" t="s">
        <v>38</v>
      </c>
      <c r="T28" s="79"/>
      <c r="U28" s="81"/>
      <c r="V28" s="617"/>
      <c r="W28" s="77" t="s">
        <v>28</v>
      </c>
      <c r="X28" s="78">
        <v>1000</v>
      </c>
      <c r="Y28" s="78">
        <v>0</v>
      </c>
      <c r="Z28" s="78">
        <v>0</v>
      </c>
      <c r="AA28" s="79" t="s">
        <v>38</v>
      </c>
      <c r="AB28" s="79" t="s">
        <v>38</v>
      </c>
      <c r="AC28" s="175" t="s">
        <v>38</v>
      </c>
      <c r="AD28" s="606"/>
      <c r="AE28" s="585"/>
      <c r="AF28" s="576" t="s">
        <v>28</v>
      </c>
      <c r="AG28" s="78">
        <v>1000</v>
      </c>
      <c r="AH28" s="78"/>
      <c r="AI28" s="78"/>
      <c r="AJ28" s="79"/>
      <c r="AK28" s="79"/>
      <c r="AL28" s="80"/>
      <c r="AM28" s="180"/>
      <c r="AN28" s="179"/>
    </row>
    <row r="29" spans="1:42" x14ac:dyDescent="0.25">
      <c r="A29" s="82"/>
      <c r="B29" s="879"/>
      <c r="C29" s="77" t="s">
        <v>29</v>
      </c>
      <c r="D29" s="78">
        <v>1000</v>
      </c>
      <c r="E29" s="78">
        <v>0</v>
      </c>
      <c r="F29" s="78">
        <v>0</v>
      </c>
      <c r="G29" s="79" t="s">
        <v>38</v>
      </c>
      <c r="H29" s="79" t="s">
        <v>38</v>
      </c>
      <c r="I29" s="80" t="s">
        <v>38</v>
      </c>
      <c r="J29" s="79"/>
      <c r="K29" s="81"/>
      <c r="L29" s="617"/>
      <c r="M29" s="77" t="s">
        <v>29</v>
      </c>
      <c r="N29" s="78">
        <v>1000</v>
      </c>
      <c r="O29" s="78">
        <v>0</v>
      </c>
      <c r="P29" s="78">
        <v>0</v>
      </c>
      <c r="Q29" s="79" t="s">
        <v>38</v>
      </c>
      <c r="R29" s="79" t="s">
        <v>38</v>
      </c>
      <c r="S29" s="80" t="s">
        <v>38</v>
      </c>
      <c r="T29" s="79"/>
      <c r="U29" s="81"/>
      <c r="V29" s="617"/>
      <c r="W29" s="77" t="s">
        <v>29</v>
      </c>
      <c r="X29" s="78">
        <v>1000</v>
      </c>
      <c r="Y29" s="78">
        <v>0</v>
      </c>
      <c r="Z29" s="78">
        <v>0</v>
      </c>
      <c r="AA29" s="79" t="s">
        <v>38</v>
      </c>
      <c r="AB29" s="79" t="s">
        <v>38</v>
      </c>
      <c r="AC29" s="175" t="s">
        <v>38</v>
      </c>
      <c r="AD29" s="606"/>
      <c r="AE29" s="585"/>
      <c r="AF29" s="576" t="s">
        <v>29</v>
      </c>
      <c r="AG29" s="78">
        <v>1000</v>
      </c>
      <c r="AH29" s="78"/>
      <c r="AI29" s="78"/>
      <c r="AJ29" s="79"/>
      <c r="AK29" s="79"/>
      <c r="AL29" s="80"/>
      <c r="AM29" s="180"/>
      <c r="AN29" s="179"/>
    </row>
    <row r="30" spans="1:42" x14ac:dyDescent="0.25">
      <c r="A30" s="82"/>
      <c r="B30" s="879"/>
      <c r="C30" s="83" t="s">
        <v>30</v>
      </c>
      <c r="D30" s="84">
        <v>1000</v>
      </c>
      <c r="E30" s="78">
        <v>0</v>
      </c>
      <c r="F30" s="78">
        <v>0</v>
      </c>
      <c r="G30" s="79" t="s">
        <v>38</v>
      </c>
      <c r="H30" s="79" t="s">
        <v>38</v>
      </c>
      <c r="I30" s="80" t="s">
        <v>38</v>
      </c>
      <c r="J30" s="85"/>
      <c r="K30" s="86"/>
      <c r="L30" s="618"/>
      <c r="M30" s="83" t="s">
        <v>30</v>
      </c>
      <c r="N30" s="42">
        <v>500</v>
      </c>
      <c r="O30" s="78">
        <v>0</v>
      </c>
      <c r="P30" s="78">
        <v>0</v>
      </c>
      <c r="Q30" s="79" t="s">
        <v>38</v>
      </c>
      <c r="R30" s="79" t="s">
        <v>38</v>
      </c>
      <c r="S30" s="80" t="s">
        <v>38</v>
      </c>
      <c r="T30" s="79"/>
      <c r="U30" s="81"/>
      <c r="V30" s="618"/>
      <c r="W30" s="83" t="s">
        <v>30</v>
      </c>
      <c r="X30" s="42">
        <v>500</v>
      </c>
      <c r="Y30" s="78">
        <v>0</v>
      </c>
      <c r="Z30" s="78">
        <v>0</v>
      </c>
      <c r="AA30" s="79" t="s">
        <v>38</v>
      </c>
      <c r="AB30" s="79" t="s">
        <v>38</v>
      </c>
      <c r="AC30" s="175" t="s">
        <v>38</v>
      </c>
      <c r="AD30" s="607"/>
      <c r="AE30" s="586"/>
      <c r="AF30" s="577" t="s">
        <v>30</v>
      </c>
      <c r="AG30" s="78"/>
      <c r="AH30" s="78"/>
      <c r="AI30" s="78"/>
      <c r="AJ30" s="79"/>
      <c r="AK30" s="79"/>
      <c r="AL30" s="80"/>
      <c r="AM30" s="181"/>
      <c r="AN30" s="179"/>
    </row>
    <row r="31" spans="1:42" ht="21" x14ac:dyDescent="0.25">
      <c r="A31" s="88"/>
      <c r="B31" s="880"/>
      <c r="C31" s="89"/>
      <c r="D31" s="90">
        <f>SUM(D19:D30)</f>
        <v>12000</v>
      </c>
      <c r="E31" s="90">
        <f>SUM(E19:E30)</f>
        <v>30</v>
      </c>
      <c r="F31" s="90">
        <f>SUM(F19:F30)</f>
        <v>12000</v>
      </c>
      <c r="G31" s="91"/>
      <c r="H31" s="91"/>
      <c r="I31" s="92"/>
      <c r="J31" s="91"/>
      <c r="K31" s="93"/>
      <c r="L31" s="619"/>
      <c r="M31" s="89"/>
      <c r="N31" s="90">
        <f>SUM(N18:N30)</f>
        <v>23500</v>
      </c>
      <c r="O31" s="90">
        <f>SUM(O18:O30)</f>
        <v>30</v>
      </c>
      <c r="P31" s="90">
        <f>SUM(P18:P30)</f>
        <v>23500</v>
      </c>
      <c r="Q31" s="91"/>
      <c r="R31" s="91"/>
      <c r="S31" s="91"/>
      <c r="T31" s="91"/>
      <c r="U31" s="93"/>
      <c r="V31" s="619"/>
      <c r="W31" s="89"/>
      <c r="X31" s="90">
        <f>SUM(X18:X30)</f>
        <v>35000</v>
      </c>
      <c r="Y31" s="90">
        <f>SUM(Y18:Y30)</f>
        <v>30</v>
      </c>
      <c r="Z31" s="90">
        <f>SUM(Z18:Z30)</f>
        <v>35000</v>
      </c>
      <c r="AA31" s="91"/>
      <c r="AB31" s="91"/>
      <c r="AC31" s="176"/>
      <c r="AD31" s="608"/>
      <c r="AE31" s="587"/>
      <c r="AF31" s="564"/>
      <c r="AG31" s="90">
        <f>SUM(AG18:AG30)</f>
        <v>46000</v>
      </c>
      <c r="AH31" s="90">
        <f>SUM(AH18:AH30)</f>
        <v>30</v>
      </c>
      <c r="AI31" s="90">
        <f>SUM(AI18:AI30)</f>
        <v>46500</v>
      </c>
      <c r="AJ31" s="91"/>
      <c r="AK31" s="91"/>
      <c r="AL31" s="91"/>
      <c r="AM31" s="811"/>
      <c r="AN31" s="89"/>
      <c r="AO31" s="622"/>
      <c r="AP31" s="623"/>
    </row>
    <row r="32" spans="1:42" x14ac:dyDescent="0.25">
      <c r="B32" s="106"/>
      <c r="C32" s="65"/>
      <c r="D32" s="66"/>
      <c r="E32" s="66"/>
      <c r="F32" s="66"/>
      <c r="G32" s="67"/>
      <c r="H32" s="67"/>
      <c r="I32" s="68"/>
      <c r="J32" s="67"/>
      <c r="K32" s="67"/>
      <c r="L32" s="620"/>
      <c r="M32" s="67"/>
      <c r="N32" s="66"/>
      <c r="O32" s="66"/>
      <c r="P32" s="66"/>
      <c r="Q32" s="67"/>
      <c r="R32" s="67"/>
      <c r="S32" s="67"/>
      <c r="T32" s="67"/>
      <c r="U32" s="67"/>
      <c r="V32" s="620"/>
      <c r="W32" s="67"/>
      <c r="X32" s="66"/>
      <c r="Y32" s="66"/>
      <c r="Z32" s="66"/>
      <c r="AA32" s="67"/>
      <c r="AB32" s="67"/>
      <c r="AC32" s="67"/>
      <c r="AD32" s="67"/>
      <c r="AE32" s="588"/>
      <c r="AF32" s="67"/>
      <c r="AG32" s="66"/>
      <c r="AH32" s="66"/>
      <c r="AI32" s="66"/>
      <c r="AJ32" s="67"/>
      <c r="AK32" s="67"/>
      <c r="AL32" s="67"/>
      <c r="AM32" s="777"/>
      <c r="AN32" s="119"/>
    </row>
    <row r="33" spans="1:40" ht="21" x14ac:dyDescent="0.25">
      <c r="B33" s="107"/>
      <c r="C33" s="70"/>
      <c r="D33" s="71"/>
      <c r="E33" s="72"/>
      <c r="F33" s="73"/>
      <c r="G33" s="72"/>
      <c r="H33" s="73"/>
      <c r="I33" s="73"/>
      <c r="J33" s="73"/>
      <c r="K33" s="74"/>
      <c r="L33" s="616"/>
      <c r="M33" s="75" t="s">
        <v>42</v>
      </c>
      <c r="N33" s="76">
        <f>D46</f>
        <v>12000</v>
      </c>
      <c r="O33" s="76">
        <f>E46</f>
        <v>220</v>
      </c>
      <c r="P33" s="76">
        <f>F46</f>
        <v>12000</v>
      </c>
      <c r="Q33" s="72"/>
      <c r="R33" s="73"/>
      <c r="S33" s="73"/>
      <c r="T33" s="73"/>
      <c r="U33" s="74"/>
      <c r="V33" s="616"/>
      <c r="W33" s="75" t="s">
        <v>42</v>
      </c>
      <c r="X33" s="76">
        <f>N46</f>
        <v>24000</v>
      </c>
      <c r="Y33" s="76">
        <f>O46</f>
        <v>220</v>
      </c>
      <c r="Z33" s="76">
        <f>P46</f>
        <v>24000</v>
      </c>
      <c r="AA33" s="72"/>
      <c r="AB33" s="73"/>
      <c r="AC33" s="73"/>
      <c r="AD33" s="73"/>
      <c r="AE33" s="584"/>
      <c r="AF33" s="75" t="s">
        <v>42</v>
      </c>
      <c r="AG33" s="76">
        <f>X46</f>
        <v>35500</v>
      </c>
      <c r="AH33" s="76">
        <f>Y46</f>
        <v>220</v>
      </c>
      <c r="AI33" s="76">
        <f>Z46</f>
        <v>35500</v>
      </c>
      <c r="AJ33" s="72"/>
      <c r="AK33" s="73"/>
      <c r="AL33" s="73"/>
      <c r="AM33" s="776" t="s">
        <v>221</v>
      </c>
      <c r="AN33" s="183" t="s">
        <v>36</v>
      </c>
    </row>
    <row r="34" spans="1:40" x14ac:dyDescent="0.25">
      <c r="A34" s="97" t="s">
        <v>4</v>
      </c>
      <c r="B34" s="108">
        <v>147</v>
      </c>
      <c r="C34" s="77" t="s">
        <v>19</v>
      </c>
      <c r="D34" s="78">
        <v>1000</v>
      </c>
      <c r="E34" s="78">
        <v>0</v>
      </c>
      <c r="F34" s="48">
        <v>1000</v>
      </c>
      <c r="G34" s="45" t="s">
        <v>38</v>
      </c>
      <c r="H34" s="45">
        <v>61</v>
      </c>
      <c r="I34" s="47">
        <v>44409</v>
      </c>
      <c r="J34" s="45"/>
      <c r="K34" s="81"/>
      <c r="L34" s="617"/>
      <c r="M34" s="77" t="s">
        <v>19</v>
      </c>
      <c r="N34" s="78">
        <v>1000</v>
      </c>
      <c r="O34" s="78">
        <v>0</v>
      </c>
      <c r="P34" s="78">
        <v>1000</v>
      </c>
      <c r="Q34" s="79" t="s">
        <v>38</v>
      </c>
      <c r="R34" s="79">
        <v>696</v>
      </c>
      <c r="S34" s="80">
        <v>44200</v>
      </c>
      <c r="T34" s="79"/>
      <c r="U34" s="81"/>
      <c r="V34" s="617"/>
      <c r="W34" s="77" t="s">
        <v>19</v>
      </c>
      <c r="X34" s="78">
        <v>1000</v>
      </c>
      <c r="Y34" s="78">
        <v>0</v>
      </c>
      <c r="Z34" s="78">
        <v>11500</v>
      </c>
      <c r="AA34" s="79" t="s">
        <v>38</v>
      </c>
      <c r="AB34" s="79">
        <v>1818</v>
      </c>
      <c r="AC34" s="175">
        <v>44569</v>
      </c>
      <c r="AD34" s="606"/>
      <c r="AE34" s="585"/>
      <c r="AF34" s="576" t="s">
        <v>19</v>
      </c>
      <c r="AG34" s="78">
        <v>1000</v>
      </c>
      <c r="AH34" s="78"/>
      <c r="AI34" s="78">
        <v>1000</v>
      </c>
      <c r="AJ34" s="79" t="s">
        <v>47</v>
      </c>
      <c r="AK34" s="79">
        <v>3245</v>
      </c>
      <c r="AL34" s="80">
        <v>44931</v>
      </c>
      <c r="AM34" s="177">
        <f>AG46+AH46-AI46</f>
        <v>0</v>
      </c>
      <c r="AN34" s="178" t="s">
        <v>979</v>
      </c>
    </row>
    <row r="35" spans="1:40" ht="21" customHeight="1" x14ac:dyDescent="0.25">
      <c r="A35" s="82"/>
      <c r="B35" s="879" t="s">
        <v>212</v>
      </c>
      <c r="C35" s="77" t="s">
        <v>20</v>
      </c>
      <c r="D35" s="78">
        <v>1000</v>
      </c>
      <c r="E35" s="78">
        <f>E36+10</f>
        <v>60</v>
      </c>
      <c r="F35" s="78">
        <v>0</v>
      </c>
      <c r="G35" s="79" t="s">
        <v>38</v>
      </c>
      <c r="H35" s="79" t="s">
        <v>38</v>
      </c>
      <c r="I35" s="80" t="s">
        <v>38</v>
      </c>
      <c r="J35" s="79"/>
      <c r="K35" s="81"/>
      <c r="L35" s="617"/>
      <c r="M35" s="77" t="s">
        <v>20</v>
      </c>
      <c r="N35" s="78">
        <v>1000</v>
      </c>
      <c r="O35" s="78">
        <v>0</v>
      </c>
      <c r="P35" s="78">
        <v>1000</v>
      </c>
      <c r="Q35" s="79" t="s">
        <v>38</v>
      </c>
      <c r="R35" s="79">
        <v>813</v>
      </c>
      <c r="S35" s="80">
        <v>44228</v>
      </c>
      <c r="T35" s="79"/>
      <c r="U35" s="81"/>
      <c r="V35" s="617"/>
      <c r="W35" s="77" t="s">
        <v>20</v>
      </c>
      <c r="X35" s="78">
        <v>1000</v>
      </c>
      <c r="Y35" s="78">
        <v>0</v>
      </c>
      <c r="Z35" s="78">
        <v>0</v>
      </c>
      <c r="AA35" s="79" t="s">
        <v>38</v>
      </c>
      <c r="AB35" s="79" t="s">
        <v>38</v>
      </c>
      <c r="AC35" s="175" t="s">
        <v>38</v>
      </c>
      <c r="AD35" s="606"/>
      <c r="AE35" s="585"/>
      <c r="AF35" s="576" t="s">
        <v>20</v>
      </c>
      <c r="AG35" s="78">
        <v>1000</v>
      </c>
      <c r="AH35" s="78"/>
      <c r="AI35" s="78">
        <v>1000</v>
      </c>
      <c r="AJ35" s="79" t="s">
        <v>47</v>
      </c>
      <c r="AK35" s="79">
        <v>3375</v>
      </c>
      <c r="AL35" s="80">
        <v>44960</v>
      </c>
      <c r="AM35" s="180"/>
      <c r="AN35" s="179"/>
    </row>
    <row r="36" spans="1:40" x14ac:dyDescent="0.25">
      <c r="A36" s="82"/>
      <c r="B36" s="879"/>
      <c r="C36" s="77" t="s">
        <v>21</v>
      </c>
      <c r="D36" s="78">
        <v>1000</v>
      </c>
      <c r="E36" s="78">
        <f>E37+10</f>
        <v>50</v>
      </c>
      <c r="F36" s="78">
        <v>0</v>
      </c>
      <c r="G36" s="79" t="s">
        <v>38</v>
      </c>
      <c r="H36" s="79" t="s">
        <v>38</v>
      </c>
      <c r="I36" s="80" t="s">
        <v>38</v>
      </c>
      <c r="J36" s="79"/>
      <c r="K36" s="81"/>
      <c r="L36" s="617"/>
      <c r="M36" s="77" t="s">
        <v>21</v>
      </c>
      <c r="N36" s="78">
        <v>1000</v>
      </c>
      <c r="O36" s="78">
        <v>0</v>
      </c>
      <c r="P36" s="78">
        <v>1000</v>
      </c>
      <c r="Q36" s="79" t="s">
        <v>38</v>
      </c>
      <c r="R36" s="79">
        <v>865</v>
      </c>
      <c r="S36" s="80">
        <v>44257</v>
      </c>
      <c r="T36" s="79"/>
      <c r="U36" s="81"/>
      <c r="V36" s="617"/>
      <c r="W36" s="77" t="s">
        <v>21</v>
      </c>
      <c r="X36" s="78">
        <v>1000</v>
      </c>
      <c r="Y36" s="78">
        <v>0</v>
      </c>
      <c r="Z36" s="78">
        <v>0</v>
      </c>
      <c r="AA36" s="79" t="s">
        <v>38</v>
      </c>
      <c r="AB36" s="79" t="s">
        <v>38</v>
      </c>
      <c r="AC36" s="175" t="s">
        <v>38</v>
      </c>
      <c r="AD36" s="606"/>
      <c r="AE36" s="585"/>
      <c r="AF36" s="576" t="s">
        <v>21</v>
      </c>
      <c r="AG36" s="78">
        <v>1000</v>
      </c>
      <c r="AH36" s="78"/>
      <c r="AI36" s="78">
        <v>1220</v>
      </c>
      <c r="AJ36" s="79" t="s">
        <v>47</v>
      </c>
      <c r="AK36" s="79">
        <v>3477</v>
      </c>
      <c r="AL36" s="80">
        <v>44991</v>
      </c>
      <c r="AM36" s="180"/>
      <c r="AN36" s="179"/>
    </row>
    <row r="37" spans="1:40" x14ac:dyDescent="0.25">
      <c r="A37" s="82"/>
      <c r="B37" s="879"/>
      <c r="C37" s="77" t="s">
        <v>22</v>
      </c>
      <c r="D37" s="78">
        <v>1000</v>
      </c>
      <c r="E37" s="78">
        <f>E38+10</f>
        <v>40</v>
      </c>
      <c r="F37" s="78">
        <v>0</v>
      </c>
      <c r="G37" s="79" t="s">
        <v>38</v>
      </c>
      <c r="H37" s="79" t="s">
        <v>38</v>
      </c>
      <c r="I37" s="80" t="s">
        <v>38</v>
      </c>
      <c r="J37" s="79"/>
      <c r="K37" s="81"/>
      <c r="L37" s="617"/>
      <c r="M37" s="77" t="s">
        <v>22</v>
      </c>
      <c r="N37" s="78">
        <v>1000</v>
      </c>
      <c r="O37" s="78">
        <v>0</v>
      </c>
      <c r="P37" s="78">
        <v>1000</v>
      </c>
      <c r="Q37" s="79" t="s">
        <v>38</v>
      </c>
      <c r="R37" s="79">
        <v>944</v>
      </c>
      <c r="S37" s="80">
        <v>44292</v>
      </c>
      <c r="T37" s="79"/>
      <c r="U37" s="81"/>
      <c r="V37" s="617"/>
      <c r="W37" s="77" t="s">
        <v>22</v>
      </c>
      <c r="X37" s="78">
        <v>1000</v>
      </c>
      <c r="Y37" s="78">
        <v>0</v>
      </c>
      <c r="Z37" s="78">
        <v>0</v>
      </c>
      <c r="AA37" s="79" t="s">
        <v>38</v>
      </c>
      <c r="AB37" s="79" t="s">
        <v>38</v>
      </c>
      <c r="AC37" s="175" t="s">
        <v>38</v>
      </c>
      <c r="AD37" s="606"/>
      <c r="AE37" s="585"/>
      <c r="AF37" s="576" t="s">
        <v>22</v>
      </c>
      <c r="AG37" s="78">
        <v>1000</v>
      </c>
      <c r="AH37" s="78"/>
      <c r="AI37" s="78">
        <v>3000</v>
      </c>
      <c r="AJ37" s="79" t="s">
        <v>44</v>
      </c>
      <c r="AK37" s="79">
        <v>3690</v>
      </c>
      <c r="AL37" s="80">
        <v>45042</v>
      </c>
      <c r="AM37" s="180"/>
      <c r="AN37" s="179"/>
    </row>
    <row r="38" spans="1:40" x14ac:dyDescent="0.25">
      <c r="A38" s="82"/>
      <c r="B38" s="879"/>
      <c r="C38" s="77" t="s">
        <v>23</v>
      </c>
      <c r="D38" s="78">
        <v>1000</v>
      </c>
      <c r="E38" s="78">
        <f>E39+10</f>
        <v>30</v>
      </c>
      <c r="F38" s="78">
        <v>0</v>
      </c>
      <c r="G38" s="79" t="s">
        <v>38</v>
      </c>
      <c r="H38" s="79" t="s">
        <v>38</v>
      </c>
      <c r="I38" s="80" t="s">
        <v>38</v>
      </c>
      <c r="J38" s="79"/>
      <c r="K38" s="81"/>
      <c r="L38" s="617"/>
      <c r="M38" s="77" t="s">
        <v>23</v>
      </c>
      <c r="N38" s="78">
        <v>1000</v>
      </c>
      <c r="O38" s="78">
        <v>0</v>
      </c>
      <c r="P38" s="78">
        <v>1000</v>
      </c>
      <c r="Q38" s="79" t="s">
        <v>38</v>
      </c>
      <c r="R38" s="79">
        <v>967</v>
      </c>
      <c r="S38" s="80">
        <v>44319</v>
      </c>
      <c r="T38" s="79"/>
      <c r="U38" s="81"/>
      <c r="V38" s="617"/>
      <c r="W38" s="77" t="s">
        <v>23</v>
      </c>
      <c r="X38" s="78">
        <v>1000</v>
      </c>
      <c r="Y38" s="78">
        <v>0</v>
      </c>
      <c r="Z38" s="78">
        <v>0</v>
      </c>
      <c r="AA38" s="79" t="s">
        <v>38</v>
      </c>
      <c r="AB38" s="79" t="s">
        <v>38</v>
      </c>
      <c r="AC38" s="175" t="s">
        <v>38</v>
      </c>
      <c r="AD38" s="606"/>
      <c r="AE38" s="585"/>
      <c r="AF38" s="576" t="s">
        <v>23</v>
      </c>
      <c r="AG38" s="78">
        <v>1000</v>
      </c>
      <c r="AH38" s="78"/>
      <c r="AI38" s="78"/>
      <c r="AJ38" s="79"/>
      <c r="AK38" s="79"/>
      <c r="AL38" s="80"/>
      <c r="AM38" s="180"/>
      <c r="AN38" s="179"/>
    </row>
    <row r="39" spans="1:40" x14ac:dyDescent="0.25">
      <c r="A39" s="82"/>
      <c r="B39" s="879"/>
      <c r="C39" s="77" t="s">
        <v>24</v>
      </c>
      <c r="D39" s="78">
        <v>1000</v>
      </c>
      <c r="E39" s="78">
        <f>E40+10</f>
        <v>20</v>
      </c>
      <c r="F39" s="78">
        <v>0</v>
      </c>
      <c r="G39" s="79" t="s">
        <v>38</v>
      </c>
      <c r="H39" s="79" t="s">
        <v>38</v>
      </c>
      <c r="I39" s="80" t="s">
        <v>38</v>
      </c>
      <c r="J39" s="79"/>
      <c r="K39" s="81"/>
      <c r="L39" s="617"/>
      <c r="M39" s="77" t="s">
        <v>24</v>
      </c>
      <c r="N39" s="78">
        <v>1000</v>
      </c>
      <c r="O39" s="78">
        <v>0</v>
      </c>
      <c r="P39" s="78">
        <v>1000</v>
      </c>
      <c r="Q39" s="79" t="s">
        <v>38</v>
      </c>
      <c r="R39" s="79">
        <v>1027</v>
      </c>
      <c r="S39" s="80">
        <v>44352</v>
      </c>
      <c r="T39" s="79"/>
      <c r="U39" s="81"/>
      <c r="V39" s="617"/>
      <c r="W39" s="77" t="s">
        <v>24</v>
      </c>
      <c r="X39" s="78">
        <v>1000</v>
      </c>
      <c r="Y39" s="78">
        <v>0</v>
      </c>
      <c r="Z39" s="78">
        <v>0</v>
      </c>
      <c r="AA39" s="79" t="s">
        <v>38</v>
      </c>
      <c r="AB39" s="79" t="s">
        <v>38</v>
      </c>
      <c r="AC39" s="175" t="s">
        <v>38</v>
      </c>
      <c r="AD39" s="606"/>
      <c r="AE39" s="585"/>
      <c r="AF39" s="576" t="s">
        <v>24</v>
      </c>
      <c r="AG39" s="78">
        <v>1000</v>
      </c>
      <c r="AH39" s="78"/>
      <c r="AI39" s="78"/>
      <c r="AJ39" s="79"/>
      <c r="AK39" s="79"/>
      <c r="AL39" s="80"/>
      <c r="AM39" s="180"/>
      <c r="AN39" s="179"/>
    </row>
    <row r="40" spans="1:40" x14ac:dyDescent="0.25">
      <c r="A40" s="82"/>
      <c r="B40" s="879"/>
      <c r="C40" s="77" t="s">
        <v>25</v>
      </c>
      <c r="D40" s="78">
        <v>1000</v>
      </c>
      <c r="E40" s="78">
        <v>10</v>
      </c>
      <c r="F40" s="78">
        <v>0</v>
      </c>
      <c r="G40" s="79" t="s">
        <v>38</v>
      </c>
      <c r="H40" s="79" t="s">
        <v>38</v>
      </c>
      <c r="I40" s="80" t="s">
        <v>38</v>
      </c>
      <c r="J40" s="79"/>
      <c r="K40" s="81"/>
      <c r="L40" s="617"/>
      <c r="M40" s="77" t="s">
        <v>25</v>
      </c>
      <c r="N40" s="78">
        <v>1000</v>
      </c>
      <c r="O40" s="78">
        <v>0</v>
      </c>
      <c r="P40" s="78">
        <v>1000</v>
      </c>
      <c r="Q40" s="79" t="s">
        <v>38</v>
      </c>
      <c r="R40" s="79">
        <v>1106</v>
      </c>
      <c r="S40" s="80">
        <v>44380</v>
      </c>
      <c r="T40" s="79"/>
      <c r="U40" s="81"/>
      <c r="V40" s="617"/>
      <c r="W40" s="77" t="s">
        <v>25</v>
      </c>
      <c r="X40" s="78">
        <v>1000</v>
      </c>
      <c r="Y40" s="78">
        <v>0</v>
      </c>
      <c r="Z40" s="78">
        <v>0</v>
      </c>
      <c r="AA40" s="79" t="s">
        <v>38</v>
      </c>
      <c r="AB40" s="79" t="s">
        <v>38</v>
      </c>
      <c r="AC40" s="175" t="s">
        <v>38</v>
      </c>
      <c r="AD40" s="606"/>
      <c r="AE40" s="585"/>
      <c r="AF40" s="576" t="s">
        <v>25</v>
      </c>
      <c r="AG40" s="78">
        <v>1000</v>
      </c>
      <c r="AH40" s="78"/>
      <c r="AI40" s="78">
        <v>3000</v>
      </c>
      <c r="AJ40" s="79" t="s">
        <v>44</v>
      </c>
      <c r="AK40" s="79">
        <v>3925</v>
      </c>
      <c r="AL40" s="80">
        <v>45111</v>
      </c>
      <c r="AM40" s="180"/>
      <c r="AN40" s="179"/>
    </row>
    <row r="41" spans="1:40" x14ac:dyDescent="0.25">
      <c r="A41" s="82"/>
      <c r="B41" s="879"/>
      <c r="C41" s="77" t="s">
        <v>26</v>
      </c>
      <c r="D41" s="78">
        <v>1000</v>
      </c>
      <c r="E41" s="78">
        <v>0</v>
      </c>
      <c r="F41" s="78">
        <v>7000</v>
      </c>
      <c r="G41" s="79" t="s">
        <v>38</v>
      </c>
      <c r="H41" s="79">
        <v>433</v>
      </c>
      <c r="I41" s="80">
        <v>44073</v>
      </c>
      <c r="J41" s="79"/>
      <c r="K41" s="81"/>
      <c r="L41" s="617"/>
      <c r="M41" s="77" t="s">
        <v>26</v>
      </c>
      <c r="N41" s="78">
        <v>1000</v>
      </c>
      <c r="O41" s="78">
        <v>0</v>
      </c>
      <c r="P41" s="78">
        <v>1000</v>
      </c>
      <c r="Q41" s="79" t="s">
        <v>38</v>
      </c>
      <c r="R41" s="79">
        <v>1175</v>
      </c>
      <c r="S41" s="80">
        <v>44409</v>
      </c>
      <c r="T41" s="79"/>
      <c r="U41" s="81"/>
      <c r="V41" s="617"/>
      <c r="W41" s="77" t="s">
        <v>26</v>
      </c>
      <c r="X41" s="78">
        <v>1000</v>
      </c>
      <c r="Y41" s="78">
        <v>0</v>
      </c>
      <c r="Z41" s="78">
        <v>0</v>
      </c>
      <c r="AA41" s="79" t="s">
        <v>38</v>
      </c>
      <c r="AB41" s="79" t="s">
        <v>38</v>
      </c>
      <c r="AC41" s="175" t="s">
        <v>38</v>
      </c>
      <c r="AD41" s="606"/>
      <c r="AE41" s="585"/>
      <c r="AF41" s="576" t="s">
        <v>26</v>
      </c>
      <c r="AG41" s="78">
        <v>1000</v>
      </c>
      <c r="AH41" s="78"/>
      <c r="AI41" s="78"/>
      <c r="AJ41" s="79"/>
      <c r="AK41" s="79"/>
      <c r="AL41" s="80"/>
      <c r="AM41" s="180"/>
      <c r="AN41" s="179"/>
    </row>
    <row r="42" spans="1:40" x14ac:dyDescent="0.25">
      <c r="A42" s="82"/>
      <c r="B42" s="879"/>
      <c r="C42" s="77" t="s">
        <v>27</v>
      </c>
      <c r="D42" s="78">
        <v>1000</v>
      </c>
      <c r="E42" s="78">
        <v>10</v>
      </c>
      <c r="F42" s="78">
        <v>0</v>
      </c>
      <c r="G42" s="79" t="s">
        <v>38</v>
      </c>
      <c r="H42" s="79" t="s">
        <v>38</v>
      </c>
      <c r="I42" s="80" t="s">
        <v>38</v>
      </c>
      <c r="J42" s="79"/>
      <c r="K42" s="81"/>
      <c r="L42" s="617"/>
      <c r="M42" s="77" t="s">
        <v>27</v>
      </c>
      <c r="N42" s="78">
        <v>1000</v>
      </c>
      <c r="O42" s="78">
        <v>0</v>
      </c>
      <c r="P42" s="78">
        <v>1000</v>
      </c>
      <c r="Q42" s="79" t="s">
        <v>38</v>
      </c>
      <c r="R42" s="79">
        <v>1240</v>
      </c>
      <c r="S42" s="80">
        <v>44440</v>
      </c>
      <c r="T42" s="79"/>
      <c r="U42" s="81"/>
      <c r="V42" s="617"/>
      <c r="W42" s="77" t="s">
        <v>27</v>
      </c>
      <c r="X42" s="78">
        <v>1000</v>
      </c>
      <c r="Y42" s="78">
        <v>0</v>
      </c>
      <c r="Z42" s="78">
        <v>0</v>
      </c>
      <c r="AA42" s="79" t="s">
        <v>38</v>
      </c>
      <c r="AB42" s="79" t="s">
        <v>38</v>
      </c>
      <c r="AC42" s="175" t="s">
        <v>38</v>
      </c>
      <c r="AD42" s="606"/>
      <c r="AE42" s="585"/>
      <c r="AF42" s="576" t="s">
        <v>27</v>
      </c>
      <c r="AG42" s="78">
        <v>1000</v>
      </c>
      <c r="AH42" s="78"/>
      <c r="AI42" s="78"/>
      <c r="AJ42" s="79"/>
      <c r="AK42" s="79"/>
      <c r="AL42" s="80"/>
      <c r="AM42" s="180"/>
      <c r="AN42" s="179"/>
    </row>
    <row r="43" spans="1:40" x14ac:dyDescent="0.25">
      <c r="A43" s="82"/>
      <c r="B43" s="879"/>
      <c r="C43" s="77" t="s">
        <v>28</v>
      </c>
      <c r="D43" s="78">
        <v>1000</v>
      </c>
      <c r="E43" s="78">
        <v>0</v>
      </c>
      <c r="F43" s="78">
        <v>2000</v>
      </c>
      <c r="G43" s="79" t="s">
        <v>38</v>
      </c>
      <c r="H43" s="79">
        <v>501</v>
      </c>
      <c r="I43" s="80">
        <v>44105</v>
      </c>
      <c r="J43" s="79"/>
      <c r="K43" s="81"/>
      <c r="L43" s="617"/>
      <c r="M43" s="77" t="s">
        <v>28</v>
      </c>
      <c r="N43" s="78">
        <v>1000</v>
      </c>
      <c r="O43" s="78">
        <v>0</v>
      </c>
      <c r="P43" s="78">
        <v>1000</v>
      </c>
      <c r="Q43" s="79" t="s">
        <v>38</v>
      </c>
      <c r="R43" s="79">
        <v>1337</v>
      </c>
      <c r="S43" s="80">
        <v>44472</v>
      </c>
      <c r="T43" s="79"/>
      <c r="U43" s="81"/>
      <c r="V43" s="617"/>
      <c r="W43" s="77" t="s">
        <v>28</v>
      </c>
      <c r="X43" s="78">
        <v>1000</v>
      </c>
      <c r="Y43" s="78">
        <v>0</v>
      </c>
      <c r="Z43" s="78">
        <v>0</v>
      </c>
      <c r="AA43" s="79" t="s">
        <v>38</v>
      </c>
      <c r="AB43" s="79" t="s">
        <v>38</v>
      </c>
      <c r="AC43" s="175" t="s">
        <v>38</v>
      </c>
      <c r="AD43" s="606"/>
      <c r="AE43" s="585"/>
      <c r="AF43" s="576" t="s">
        <v>28</v>
      </c>
      <c r="AG43" s="78"/>
      <c r="AH43" s="78"/>
      <c r="AI43" s="78"/>
      <c r="AJ43" s="79"/>
      <c r="AK43" s="79"/>
      <c r="AL43" s="80"/>
      <c r="AM43" s="180"/>
      <c r="AN43" s="179"/>
    </row>
    <row r="44" spans="1:40" x14ac:dyDescent="0.25">
      <c r="A44" s="82"/>
      <c r="B44" s="879"/>
      <c r="C44" s="77" t="s">
        <v>29</v>
      </c>
      <c r="D44" s="78">
        <v>1000</v>
      </c>
      <c r="E44" s="78">
        <v>0</v>
      </c>
      <c r="F44" s="78">
        <v>1000</v>
      </c>
      <c r="G44" s="79" t="s">
        <v>38</v>
      </c>
      <c r="H44" s="79">
        <v>575</v>
      </c>
      <c r="I44" s="80">
        <v>44137</v>
      </c>
      <c r="J44" s="79"/>
      <c r="K44" s="81"/>
      <c r="L44" s="617"/>
      <c r="M44" s="77" t="s">
        <v>29</v>
      </c>
      <c r="N44" s="78">
        <v>1000</v>
      </c>
      <c r="O44" s="78">
        <v>0</v>
      </c>
      <c r="P44" s="78">
        <v>1000</v>
      </c>
      <c r="Q44" s="79" t="s">
        <v>38</v>
      </c>
      <c r="R44" s="79">
        <v>1502</v>
      </c>
      <c r="S44" s="80">
        <v>44501</v>
      </c>
      <c r="T44" s="79"/>
      <c r="U44" s="81"/>
      <c r="V44" s="617"/>
      <c r="W44" s="77" t="s">
        <v>29</v>
      </c>
      <c r="X44" s="78">
        <v>1000</v>
      </c>
      <c r="Y44" s="78">
        <v>0</v>
      </c>
      <c r="Z44" s="78">
        <v>0</v>
      </c>
      <c r="AA44" s="79" t="s">
        <v>38</v>
      </c>
      <c r="AB44" s="79" t="s">
        <v>38</v>
      </c>
      <c r="AC44" s="175" t="s">
        <v>38</v>
      </c>
      <c r="AD44" s="606"/>
      <c r="AE44" s="585"/>
      <c r="AF44" s="576" t="s">
        <v>29</v>
      </c>
      <c r="AG44" s="78"/>
      <c r="AH44" s="78"/>
      <c r="AI44" s="78"/>
      <c r="AJ44" s="79"/>
      <c r="AK44" s="79"/>
      <c r="AL44" s="80"/>
      <c r="AM44" s="180"/>
      <c r="AN44" s="179"/>
    </row>
    <row r="45" spans="1:40" x14ac:dyDescent="0.25">
      <c r="A45" s="82"/>
      <c r="B45" s="879"/>
      <c r="C45" s="83" t="s">
        <v>30</v>
      </c>
      <c r="D45" s="84">
        <v>1000</v>
      </c>
      <c r="E45" s="78">
        <v>0</v>
      </c>
      <c r="F45" s="78">
        <v>1000</v>
      </c>
      <c r="G45" s="79" t="s">
        <v>38</v>
      </c>
      <c r="H45" s="79">
        <v>623</v>
      </c>
      <c r="I45" s="80">
        <v>44166</v>
      </c>
      <c r="J45" s="85"/>
      <c r="K45" s="86"/>
      <c r="L45" s="618"/>
      <c r="M45" s="83" t="s">
        <v>30</v>
      </c>
      <c r="N45" s="84">
        <v>1000</v>
      </c>
      <c r="O45" s="78">
        <v>0</v>
      </c>
      <c r="P45" s="78">
        <v>1000</v>
      </c>
      <c r="Q45" s="79" t="s">
        <v>38</v>
      </c>
      <c r="R45" s="79">
        <v>1599</v>
      </c>
      <c r="S45" s="80">
        <v>44535</v>
      </c>
      <c r="T45" s="79"/>
      <c r="U45" s="81"/>
      <c r="V45" s="618"/>
      <c r="W45" s="83" t="s">
        <v>30</v>
      </c>
      <c r="X45" s="48">
        <v>500</v>
      </c>
      <c r="Y45" s="78">
        <v>0</v>
      </c>
      <c r="Z45" s="78">
        <v>0</v>
      </c>
      <c r="AA45" s="79" t="s">
        <v>38</v>
      </c>
      <c r="AB45" s="79" t="s">
        <v>38</v>
      </c>
      <c r="AC45" s="175" t="s">
        <v>38</v>
      </c>
      <c r="AD45" s="607"/>
      <c r="AE45" s="586"/>
      <c r="AF45" s="577" t="s">
        <v>30</v>
      </c>
      <c r="AG45" s="48"/>
      <c r="AH45" s="78"/>
      <c r="AI45" s="78"/>
      <c r="AJ45" s="79"/>
      <c r="AK45" s="79"/>
      <c r="AL45" s="80"/>
      <c r="AM45" s="181"/>
      <c r="AN45" s="182"/>
    </row>
    <row r="46" spans="1:40" ht="21" x14ac:dyDescent="0.25">
      <c r="A46" s="88"/>
      <c r="B46" s="880"/>
      <c r="C46" s="89"/>
      <c r="D46" s="90">
        <f>SUM(D34:D45)</f>
        <v>12000</v>
      </c>
      <c r="E46" s="90">
        <f>SUM(E34:E45)</f>
        <v>220</v>
      </c>
      <c r="F46" s="90">
        <f>SUM(F34:F45)</f>
        <v>12000</v>
      </c>
      <c r="G46" s="91"/>
      <c r="H46" s="91"/>
      <c r="I46" s="92"/>
      <c r="J46" s="91"/>
      <c r="K46" s="93"/>
      <c r="L46" s="619"/>
      <c r="M46" s="89"/>
      <c r="N46" s="90">
        <f>SUM(N33:N45)</f>
        <v>24000</v>
      </c>
      <c r="O46" s="90">
        <f>SUM(O33:O45)</f>
        <v>220</v>
      </c>
      <c r="P46" s="90">
        <f>SUM(P33:P45)</f>
        <v>24000</v>
      </c>
      <c r="Q46" s="91"/>
      <c r="R46" s="91"/>
      <c r="S46" s="91"/>
      <c r="T46" s="91"/>
      <c r="U46" s="93"/>
      <c r="V46" s="619"/>
      <c r="W46" s="89"/>
      <c r="X46" s="90">
        <f>SUM(X33:X45)</f>
        <v>35500</v>
      </c>
      <c r="Y46" s="90">
        <f>SUM(Y33:Y45)</f>
        <v>220</v>
      </c>
      <c r="Z46" s="90">
        <f>SUM(Z33:Z45)</f>
        <v>35500</v>
      </c>
      <c r="AA46" s="91"/>
      <c r="AB46" s="91"/>
      <c r="AC46" s="176"/>
      <c r="AD46" s="608"/>
      <c r="AE46" s="587"/>
      <c r="AF46" s="564"/>
      <c r="AG46" s="90">
        <f>SUM(AG33:AG45)</f>
        <v>44500</v>
      </c>
      <c r="AH46" s="90">
        <f>SUM(AH33:AH45)</f>
        <v>220</v>
      </c>
      <c r="AI46" s="90">
        <f>SUM(AI33:AI45)</f>
        <v>44720</v>
      </c>
      <c r="AJ46" s="91"/>
      <c r="AK46" s="91"/>
      <c r="AL46" s="91"/>
      <c r="AM46" s="90"/>
      <c r="AN46" s="91"/>
    </row>
    <row r="47" spans="1:40" x14ac:dyDescent="0.25">
      <c r="B47" s="106"/>
      <c r="C47" s="65"/>
      <c r="D47" s="66"/>
      <c r="E47" s="66"/>
      <c r="F47" s="66"/>
      <c r="G47" s="67"/>
      <c r="H47" s="67"/>
      <c r="I47" s="68"/>
      <c r="J47" s="67"/>
      <c r="K47" s="67"/>
      <c r="L47" s="620"/>
      <c r="M47" s="67"/>
      <c r="N47" s="66"/>
      <c r="O47" s="66"/>
      <c r="P47" s="66"/>
      <c r="Q47" s="67"/>
      <c r="R47" s="67"/>
      <c r="S47" s="67"/>
      <c r="T47" s="67"/>
      <c r="U47" s="67"/>
      <c r="V47" s="620"/>
      <c r="W47" s="67"/>
      <c r="X47" s="66"/>
      <c r="Y47" s="66"/>
      <c r="Z47" s="66"/>
      <c r="AA47" s="67"/>
      <c r="AB47" s="67"/>
      <c r="AC47" s="67"/>
      <c r="AD47" s="67"/>
      <c r="AE47" s="588"/>
      <c r="AF47" s="67"/>
      <c r="AG47" s="66"/>
      <c r="AH47" s="66"/>
      <c r="AI47" s="66"/>
      <c r="AJ47" s="67"/>
      <c r="AK47" s="67"/>
      <c r="AL47" s="67"/>
      <c r="AM47" s="777"/>
      <c r="AN47" s="123"/>
    </row>
    <row r="48" spans="1:40" ht="21" x14ac:dyDescent="0.25">
      <c r="B48" s="107"/>
      <c r="C48" s="70"/>
      <c r="D48" s="71"/>
      <c r="E48" s="72"/>
      <c r="F48" s="73"/>
      <c r="G48" s="72"/>
      <c r="H48" s="73"/>
      <c r="I48" s="73"/>
      <c r="J48" s="73"/>
      <c r="K48" s="74"/>
      <c r="L48" s="616"/>
      <c r="M48" s="75" t="s">
        <v>42</v>
      </c>
      <c r="N48" s="76">
        <f>D61</f>
        <v>12000</v>
      </c>
      <c r="O48" s="76">
        <f>E61</f>
        <v>2340</v>
      </c>
      <c r="P48" s="76">
        <f>F61</f>
        <v>0</v>
      </c>
      <c r="Q48" s="72"/>
      <c r="R48" s="73"/>
      <c r="S48" s="73"/>
      <c r="T48" s="73"/>
      <c r="U48" s="74"/>
      <c r="V48" s="616"/>
      <c r="W48" s="75" t="s">
        <v>42</v>
      </c>
      <c r="X48" s="76">
        <f>N61</f>
        <v>24000</v>
      </c>
      <c r="Y48" s="76">
        <f>O61</f>
        <v>3240</v>
      </c>
      <c r="Z48" s="76">
        <f>P61</f>
        <v>0</v>
      </c>
      <c r="AA48" s="72"/>
      <c r="AB48" s="73"/>
      <c r="AC48" s="73"/>
      <c r="AD48" s="73"/>
      <c r="AE48" s="584"/>
      <c r="AF48" s="75" t="s">
        <v>42</v>
      </c>
      <c r="AG48" s="76">
        <f>X61</f>
        <v>36000</v>
      </c>
      <c r="AH48" s="76">
        <f>Y61</f>
        <v>3700</v>
      </c>
      <c r="AI48" s="76">
        <f>Z61</f>
        <v>39850</v>
      </c>
      <c r="AJ48" s="72"/>
      <c r="AK48" s="73"/>
      <c r="AL48" s="73"/>
      <c r="AM48" s="776" t="s">
        <v>221</v>
      </c>
      <c r="AN48" s="183" t="s">
        <v>36</v>
      </c>
    </row>
    <row r="49" spans="1:42" x14ac:dyDescent="0.25">
      <c r="A49" s="97" t="s">
        <v>4</v>
      </c>
      <c r="B49" s="108">
        <v>148</v>
      </c>
      <c r="C49" s="77" t="s">
        <v>19</v>
      </c>
      <c r="D49" s="78">
        <v>1000</v>
      </c>
      <c r="E49" s="78">
        <f t="shared" ref="E49:E58" si="2">E50+10</f>
        <v>250</v>
      </c>
      <c r="F49" s="78">
        <v>0</v>
      </c>
      <c r="G49" s="79" t="s">
        <v>38</v>
      </c>
      <c r="H49" s="79" t="s">
        <v>38</v>
      </c>
      <c r="I49" s="80" t="s">
        <v>38</v>
      </c>
      <c r="J49" s="79"/>
      <c r="K49" s="81"/>
      <c r="L49" s="617"/>
      <c r="M49" s="77" t="s">
        <v>19</v>
      </c>
      <c r="N49" s="78">
        <v>1000</v>
      </c>
      <c r="O49" s="78">
        <f t="shared" ref="O49:O58" si="3">O50+10</f>
        <v>130</v>
      </c>
      <c r="P49" s="78">
        <v>0</v>
      </c>
      <c r="Q49" s="79" t="s">
        <v>38</v>
      </c>
      <c r="R49" s="79" t="s">
        <v>38</v>
      </c>
      <c r="S49" s="80" t="s">
        <v>38</v>
      </c>
      <c r="T49" s="79"/>
      <c r="U49" s="81"/>
      <c r="V49" s="617"/>
      <c r="W49" s="77" t="s">
        <v>19</v>
      </c>
      <c r="X49" s="78">
        <v>1000</v>
      </c>
      <c r="Y49" s="78">
        <f>Y50+10</f>
        <v>10</v>
      </c>
      <c r="Z49" s="78">
        <v>0</v>
      </c>
      <c r="AA49" s="79" t="s">
        <v>38</v>
      </c>
      <c r="AB49" s="79" t="s">
        <v>38</v>
      </c>
      <c r="AC49" s="175" t="s">
        <v>38</v>
      </c>
      <c r="AD49" s="606"/>
      <c r="AE49" s="585"/>
      <c r="AF49" s="576" t="s">
        <v>19</v>
      </c>
      <c r="AG49" s="78">
        <v>1000</v>
      </c>
      <c r="AH49" s="78"/>
      <c r="AI49" s="78">
        <v>1000</v>
      </c>
      <c r="AJ49" s="79" t="s">
        <v>44</v>
      </c>
      <c r="AK49" s="79">
        <v>3337</v>
      </c>
      <c r="AL49" s="80">
        <v>44952</v>
      </c>
      <c r="AM49" s="177">
        <f>AG61+AH61-AI61</f>
        <v>0</v>
      </c>
      <c r="AN49" s="178" t="s">
        <v>1004</v>
      </c>
    </row>
    <row r="50" spans="1:42" ht="21" customHeight="1" x14ac:dyDescent="0.25">
      <c r="A50" s="82"/>
      <c r="B50" s="879" t="s">
        <v>217</v>
      </c>
      <c r="C50" s="77" t="s">
        <v>20</v>
      </c>
      <c r="D50" s="78">
        <v>1000</v>
      </c>
      <c r="E50" s="78">
        <f t="shared" si="2"/>
        <v>240</v>
      </c>
      <c r="F50" s="78">
        <v>0</v>
      </c>
      <c r="G50" s="79" t="s">
        <v>38</v>
      </c>
      <c r="H50" s="79" t="s">
        <v>38</v>
      </c>
      <c r="I50" s="80" t="s">
        <v>38</v>
      </c>
      <c r="J50" s="79"/>
      <c r="K50" s="81"/>
      <c r="L50" s="617"/>
      <c r="M50" s="77" t="s">
        <v>20</v>
      </c>
      <c r="N50" s="78">
        <v>1000</v>
      </c>
      <c r="O50" s="78">
        <f t="shared" si="3"/>
        <v>120</v>
      </c>
      <c r="P50" s="78">
        <v>0</v>
      </c>
      <c r="Q50" s="79" t="s">
        <v>38</v>
      </c>
      <c r="R50" s="79" t="s">
        <v>38</v>
      </c>
      <c r="S50" s="80" t="s">
        <v>38</v>
      </c>
      <c r="T50" s="79"/>
      <c r="U50" s="81"/>
      <c r="V50" s="617"/>
      <c r="W50" s="77" t="s">
        <v>20</v>
      </c>
      <c r="X50" s="78">
        <v>1000</v>
      </c>
      <c r="Y50" s="78">
        <v>0</v>
      </c>
      <c r="Z50" s="78">
        <v>29250</v>
      </c>
      <c r="AA50" s="79" t="s">
        <v>38</v>
      </c>
      <c r="AB50" s="79">
        <v>2029</v>
      </c>
      <c r="AC50" s="175">
        <v>44608</v>
      </c>
      <c r="AD50" s="606"/>
      <c r="AE50" s="585"/>
      <c r="AF50" s="576" t="s">
        <v>20</v>
      </c>
      <c r="AG50" s="78">
        <v>1000</v>
      </c>
      <c r="AH50" s="78"/>
      <c r="AI50" s="78">
        <v>1000</v>
      </c>
      <c r="AJ50" s="79" t="s">
        <v>44</v>
      </c>
      <c r="AK50" s="79">
        <v>3444</v>
      </c>
      <c r="AL50" s="80">
        <v>44985</v>
      </c>
      <c r="AM50" s="180"/>
      <c r="AN50" s="179" t="s">
        <v>250</v>
      </c>
    </row>
    <row r="51" spans="1:42" x14ac:dyDescent="0.25">
      <c r="A51" s="82"/>
      <c r="B51" s="879"/>
      <c r="C51" s="77" t="s">
        <v>21</v>
      </c>
      <c r="D51" s="78">
        <v>1000</v>
      </c>
      <c r="E51" s="78">
        <f t="shared" si="2"/>
        <v>230</v>
      </c>
      <c r="F51" s="78">
        <v>0</v>
      </c>
      <c r="G51" s="79" t="s">
        <v>38</v>
      </c>
      <c r="H51" s="79" t="s">
        <v>38</v>
      </c>
      <c r="I51" s="80" t="s">
        <v>38</v>
      </c>
      <c r="J51" s="79"/>
      <c r="K51" s="81"/>
      <c r="L51" s="617"/>
      <c r="M51" s="77" t="s">
        <v>21</v>
      </c>
      <c r="N51" s="78">
        <v>1000</v>
      </c>
      <c r="O51" s="78">
        <f t="shared" si="3"/>
        <v>110</v>
      </c>
      <c r="P51" s="78">
        <v>0</v>
      </c>
      <c r="Q51" s="79" t="s">
        <v>38</v>
      </c>
      <c r="R51" s="79" t="s">
        <v>38</v>
      </c>
      <c r="S51" s="80" t="s">
        <v>38</v>
      </c>
      <c r="T51" s="79"/>
      <c r="U51" s="81"/>
      <c r="V51" s="617"/>
      <c r="W51" s="77" t="s">
        <v>21</v>
      </c>
      <c r="X51" s="78">
        <v>1000</v>
      </c>
      <c r="Y51" s="78">
        <f>Y52+10</f>
        <v>90</v>
      </c>
      <c r="Z51" s="78">
        <v>0</v>
      </c>
      <c r="AA51" s="79" t="s">
        <v>38</v>
      </c>
      <c r="AB51" s="79" t="s">
        <v>38</v>
      </c>
      <c r="AC51" s="175" t="s">
        <v>38</v>
      </c>
      <c r="AD51" s="606"/>
      <c r="AE51" s="585"/>
      <c r="AF51" s="576" t="s">
        <v>21</v>
      </c>
      <c r="AG51" s="78">
        <v>1000</v>
      </c>
      <c r="AH51" s="78"/>
      <c r="AI51" s="78"/>
      <c r="AJ51" s="79"/>
      <c r="AK51" s="79"/>
      <c r="AL51" s="80"/>
      <c r="AM51" s="180"/>
      <c r="AN51" s="179"/>
    </row>
    <row r="52" spans="1:42" x14ac:dyDescent="0.25">
      <c r="A52" s="82"/>
      <c r="B52" s="879"/>
      <c r="C52" s="77" t="s">
        <v>22</v>
      </c>
      <c r="D52" s="78">
        <v>1000</v>
      </c>
      <c r="E52" s="78">
        <f t="shared" si="2"/>
        <v>220</v>
      </c>
      <c r="F52" s="78">
        <v>0</v>
      </c>
      <c r="G52" s="79" t="s">
        <v>38</v>
      </c>
      <c r="H52" s="79" t="s">
        <v>38</v>
      </c>
      <c r="I52" s="80" t="s">
        <v>38</v>
      </c>
      <c r="J52" s="79"/>
      <c r="K52" s="81"/>
      <c r="L52" s="617"/>
      <c r="M52" s="77" t="s">
        <v>22</v>
      </c>
      <c r="N52" s="78">
        <v>1000</v>
      </c>
      <c r="O52" s="78">
        <f t="shared" si="3"/>
        <v>100</v>
      </c>
      <c r="P52" s="78">
        <v>0</v>
      </c>
      <c r="Q52" s="79" t="s">
        <v>38</v>
      </c>
      <c r="R52" s="79" t="s">
        <v>38</v>
      </c>
      <c r="S52" s="80" t="s">
        <v>38</v>
      </c>
      <c r="T52" s="79"/>
      <c r="U52" s="81"/>
      <c r="V52" s="617"/>
      <c r="W52" s="77" t="s">
        <v>22</v>
      </c>
      <c r="X52" s="78">
        <v>1000</v>
      </c>
      <c r="Y52" s="78">
        <f>Y53+10</f>
        <v>80</v>
      </c>
      <c r="Z52" s="78">
        <v>0</v>
      </c>
      <c r="AA52" s="79" t="s">
        <v>38</v>
      </c>
      <c r="AB52" s="79" t="s">
        <v>38</v>
      </c>
      <c r="AC52" s="175" t="s">
        <v>38</v>
      </c>
      <c r="AD52" s="606"/>
      <c r="AE52" s="585"/>
      <c r="AF52" s="576" t="s">
        <v>22</v>
      </c>
      <c r="AG52" s="78">
        <v>1000</v>
      </c>
      <c r="AH52" s="78"/>
      <c r="AI52" s="78">
        <v>2010</v>
      </c>
      <c r="AJ52" s="79" t="s">
        <v>44</v>
      </c>
      <c r="AK52" s="79">
        <v>3639</v>
      </c>
      <c r="AL52" s="80">
        <v>45029</v>
      </c>
      <c r="AM52" s="180"/>
      <c r="AN52" s="179"/>
    </row>
    <row r="53" spans="1:42" x14ac:dyDescent="0.25">
      <c r="A53" s="82"/>
      <c r="B53" s="879"/>
      <c r="C53" s="77" t="s">
        <v>23</v>
      </c>
      <c r="D53" s="78">
        <v>1000</v>
      </c>
      <c r="E53" s="78">
        <f t="shared" si="2"/>
        <v>210</v>
      </c>
      <c r="F53" s="78">
        <v>0</v>
      </c>
      <c r="G53" s="79" t="s">
        <v>38</v>
      </c>
      <c r="H53" s="79" t="s">
        <v>38</v>
      </c>
      <c r="I53" s="80" t="s">
        <v>38</v>
      </c>
      <c r="J53" s="79"/>
      <c r="K53" s="81"/>
      <c r="L53" s="617"/>
      <c r="M53" s="77" t="s">
        <v>23</v>
      </c>
      <c r="N53" s="78">
        <v>1000</v>
      </c>
      <c r="O53" s="78">
        <f t="shared" si="3"/>
        <v>90</v>
      </c>
      <c r="P53" s="78">
        <v>0</v>
      </c>
      <c r="Q53" s="79" t="s">
        <v>38</v>
      </c>
      <c r="R53" s="79" t="s">
        <v>38</v>
      </c>
      <c r="S53" s="80" t="s">
        <v>38</v>
      </c>
      <c r="T53" s="79"/>
      <c r="U53" s="81"/>
      <c r="V53" s="617"/>
      <c r="W53" s="77" t="s">
        <v>23</v>
      </c>
      <c r="X53" s="78">
        <v>1000</v>
      </c>
      <c r="Y53" s="78">
        <f>Y54+10</f>
        <v>70</v>
      </c>
      <c r="Z53" s="78">
        <v>0</v>
      </c>
      <c r="AA53" s="79" t="s">
        <v>38</v>
      </c>
      <c r="AB53" s="79" t="s">
        <v>38</v>
      </c>
      <c r="AC53" s="175" t="s">
        <v>38</v>
      </c>
      <c r="AD53" s="606"/>
      <c r="AE53" s="585"/>
      <c r="AF53" s="576" t="s">
        <v>23</v>
      </c>
      <c r="AG53" s="78">
        <v>1000</v>
      </c>
      <c r="AH53" s="78"/>
      <c r="AI53" s="78">
        <v>1000</v>
      </c>
      <c r="AJ53" s="79" t="s">
        <v>44</v>
      </c>
      <c r="AK53" s="79">
        <v>3794</v>
      </c>
      <c r="AL53" s="80">
        <v>45076</v>
      </c>
      <c r="AM53" s="180"/>
      <c r="AN53" s="179"/>
    </row>
    <row r="54" spans="1:42" x14ac:dyDescent="0.25">
      <c r="A54" s="82"/>
      <c r="B54" s="879"/>
      <c r="C54" s="77" t="s">
        <v>24</v>
      </c>
      <c r="D54" s="78">
        <v>1000</v>
      </c>
      <c r="E54" s="78">
        <f t="shared" si="2"/>
        <v>200</v>
      </c>
      <c r="F54" s="78">
        <v>0</v>
      </c>
      <c r="G54" s="79" t="s">
        <v>38</v>
      </c>
      <c r="H54" s="79" t="s">
        <v>38</v>
      </c>
      <c r="I54" s="80" t="s">
        <v>38</v>
      </c>
      <c r="J54" s="79"/>
      <c r="K54" s="81"/>
      <c r="L54" s="617"/>
      <c r="M54" s="77" t="s">
        <v>24</v>
      </c>
      <c r="N54" s="78">
        <v>1000</v>
      </c>
      <c r="O54" s="78">
        <f t="shared" si="3"/>
        <v>80</v>
      </c>
      <c r="P54" s="78">
        <v>0</v>
      </c>
      <c r="Q54" s="79" t="s">
        <v>38</v>
      </c>
      <c r="R54" s="79" t="s">
        <v>38</v>
      </c>
      <c r="S54" s="80" t="s">
        <v>38</v>
      </c>
      <c r="T54" s="79"/>
      <c r="U54" s="81"/>
      <c r="V54" s="617"/>
      <c r="W54" s="77" t="s">
        <v>24</v>
      </c>
      <c r="X54" s="78">
        <v>1000</v>
      </c>
      <c r="Y54" s="78">
        <f>Y55+10</f>
        <v>60</v>
      </c>
      <c r="Z54" s="78">
        <v>0</v>
      </c>
      <c r="AA54" s="79" t="s">
        <v>38</v>
      </c>
      <c r="AB54" s="79" t="s">
        <v>38</v>
      </c>
      <c r="AC54" s="175" t="s">
        <v>38</v>
      </c>
      <c r="AD54" s="606"/>
      <c r="AE54" s="585"/>
      <c r="AF54" s="576" t="s">
        <v>24</v>
      </c>
      <c r="AG54" s="78">
        <v>1000</v>
      </c>
      <c r="AH54" s="78"/>
      <c r="AI54" s="78">
        <v>840</v>
      </c>
      <c r="AJ54" s="79" t="s">
        <v>44</v>
      </c>
      <c r="AK54" s="79">
        <v>3888</v>
      </c>
      <c r="AL54" s="80">
        <v>45107</v>
      </c>
      <c r="AM54" s="180"/>
      <c r="AN54" s="179"/>
    </row>
    <row r="55" spans="1:42" x14ac:dyDescent="0.25">
      <c r="A55" s="82"/>
      <c r="B55" s="879"/>
      <c r="C55" s="77" t="s">
        <v>25</v>
      </c>
      <c r="D55" s="78">
        <v>1000</v>
      </c>
      <c r="E55" s="78">
        <f t="shared" si="2"/>
        <v>190</v>
      </c>
      <c r="F55" s="78">
        <v>0</v>
      </c>
      <c r="G55" s="79" t="s">
        <v>38</v>
      </c>
      <c r="H55" s="79" t="s">
        <v>38</v>
      </c>
      <c r="I55" s="80" t="s">
        <v>38</v>
      </c>
      <c r="J55" s="79"/>
      <c r="K55" s="81"/>
      <c r="L55" s="617"/>
      <c r="M55" s="77" t="s">
        <v>25</v>
      </c>
      <c r="N55" s="78">
        <v>1000</v>
      </c>
      <c r="O55" s="78">
        <f t="shared" si="3"/>
        <v>70</v>
      </c>
      <c r="P55" s="78">
        <v>0</v>
      </c>
      <c r="Q55" s="79" t="s">
        <v>38</v>
      </c>
      <c r="R55" s="79" t="s">
        <v>38</v>
      </c>
      <c r="S55" s="80" t="s">
        <v>38</v>
      </c>
      <c r="T55" s="79"/>
      <c r="U55" s="81"/>
      <c r="V55" s="617"/>
      <c r="W55" s="77" t="s">
        <v>25</v>
      </c>
      <c r="X55" s="78">
        <v>1000</v>
      </c>
      <c r="Y55" s="78">
        <f>Y56+10</f>
        <v>50</v>
      </c>
      <c r="Z55" s="78">
        <v>0</v>
      </c>
      <c r="AA55" s="79" t="s">
        <v>38</v>
      </c>
      <c r="AB55" s="79" t="s">
        <v>38</v>
      </c>
      <c r="AC55" s="175" t="s">
        <v>38</v>
      </c>
      <c r="AD55" s="606"/>
      <c r="AE55" s="585"/>
      <c r="AF55" s="576" t="s">
        <v>25</v>
      </c>
      <c r="AG55" s="78">
        <v>1000</v>
      </c>
      <c r="AH55" s="78"/>
      <c r="AI55" s="78">
        <v>1000</v>
      </c>
      <c r="AJ55" s="79" t="s">
        <v>44</v>
      </c>
      <c r="AK55" s="79">
        <v>4023</v>
      </c>
      <c r="AL55" s="80">
        <v>45138</v>
      </c>
      <c r="AM55" s="180"/>
      <c r="AN55" s="179"/>
    </row>
    <row r="56" spans="1:42" x14ac:dyDescent="0.25">
      <c r="A56" s="82"/>
      <c r="B56" s="879"/>
      <c r="C56" s="77" t="s">
        <v>26</v>
      </c>
      <c r="D56" s="78">
        <v>1000</v>
      </c>
      <c r="E56" s="78">
        <f t="shared" si="2"/>
        <v>180</v>
      </c>
      <c r="F56" s="78">
        <v>0</v>
      </c>
      <c r="G56" s="79" t="s">
        <v>38</v>
      </c>
      <c r="H56" s="79" t="s">
        <v>38</v>
      </c>
      <c r="I56" s="80" t="s">
        <v>38</v>
      </c>
      <c r="J56" s="79"/>
      <c r="K56" s="81"/>
      <c r="L56" s="617"/>
      <c r="M56" s="77" t="s">
        <v>26</v>
      </c>
      <c r="N56" s="78">
        <v>1000</v>
      </c>
      <c r="O56" s="78">
        <f t="shared" si="3"/>
        <v>60</v>
      </c>
      <c r="P56" s="78">
        <v>0</v>
      </c>
      <c r="Q56" s="79" t="s">
        <v>38</v>
      </c>
      <c r="R56" s="79" t="s">
        <v>38</v>
      </c>
      <c r="S56" s="80" t="s">
        <v>38</v>
      </c>
      <c r="T56" s="79"/>
      <c r="U56" s="81"/>
      <c r="V56" s="617"/>
      <c r="W56" s="77" t="s">
        <v>26</v>
      </c>
      <c r="X56" s="78">
        <v>1000</v>
      </c>
      <c r="Y56" s="78">
        <v>40</v>
      </c>
      <c r="Z56" s="78">
        <v>0</v>
      </c>
      <c r="AA56" s="79" t="s">
        <v>38</v>
      </c>
      <c r="AB56" s="79" t="s">
        <v>38</v>
      </c>
      <c r="AC56" s="175" t="s">
        <v>38</v>
      </c>
      <c r="AD56" s="606"/>
      <c r="AE56" s="585"/>
      <c r="AF56" s="576" t="s">
        <v>26</v>
      </c>
      <c r="AG56" s="78"/>
      <c r="AH56" s="78"/>
      <c r="AI56" s="78"/>
      <c r="AJ56" s="79"/>
      <c r="AK56" s="79"/>
      <c r="AL56" s="80"/>
      <c r="AM56" s="180"/>
      <c r="AN56" s="179"/>
    </row>
    <row r="57" spans="1:42" x14ac:dyDescent="0.25">
      <c r="A57" s="82"/>
      <c r="B57" s="879"/>
      <c r="C57" s="77" t="s">
        <v>27</v>
      </c>
      <c r="D57" s="78">
        <v>1000</v>
      </c>
      <c r="E57" s="78">
        <f t="shared" si="2"/>
        <v>170</v>
      </c>
      <c r="F57" s="78">
        <v>0</v>
      </c>
      <c r="G57" s="79" t="s">
        <v>38</v>
      </c>
      <c r="H57" s="79" t="s">
        <v>38</v>
      </c>
      <c r="I57" s="80" t="s">
        <v>38</v>
      </c>
      <c r="J57" s="79"/>
      <c r="K57" s="81"/>
      <c r="L57" s="617"/>
      <c r="M57" s="77" t="s">
        <v>27</v>
      </c>
      <c r="N57" s="78">
        <v>1000</v>
      </c>
      <c r="O57" s="78">
        <f t="shared" si="3"/>
        <v>50</v>
      </c>
      <c r="P57" s="78">
        <v>0</v>
      </c>
      <c r="Q57" s="79" t="s">
        <v>38</v>
      </c>
      <c r="R57" s="79" t="s">
        <v>38</v>
      </c>
      <c r="S57" s="80" t="s">
        <v>38</v>
      </c>
      <c r="T57" s="79"/>
      <c r="U57" s="81"/>
      <c r="V57" s="617"/>
      <c r="W57" s="77" t="s">
        <v>27</v>
      </c>
      <c r="X57" s="78">
        <v>1000</v>
      </c>
      <c r="Y57" s="78">
        <v>30</v>
      </c>
      <c r="Z57" s="78">
        <v>0</v>
      </c>
      <c r="AA57" s="79" t="s">
        <v>38</v>
      </c>
      <c r="AB57" s="79" t="s">
        <v>38</v>
      </c>
      <c r="AC57" s="175" t="s">
        <v>38</v>
      </c>
      <c r="AD57" s="606"/>
      <c r="AE57" s="585"/>
      <c r="AF57" s="576" t="s">
        <v>27</v>
      </c>
      <c r="AG57" s="78"/>
      <c r="AH57" s="78"/>
      <c r="AI57" s="78"/>
      <c r="AJ57" s="79"/>
      <c r="AK57" s="79"/>
      <c r="AL57" s="80"/>
      <c r="AM57" s="180"/>
      <c r="AN57" s="179"/>
    </row>
    <row r="58" spans="1:42" x14ac:dyDescent="0.25">
      <c r="A58" s="82"/>
      <c r="B58" s="879"/>
      <c r="C58" s="77" t="s">
        <v>28</v>
      </c>
      <c r="D58" s="78">
        <v>1000</v>
      </c>
      <c r="E58" s="78">
        <f t="shared" si="2"/>
        <v>160</v>
      </c>
      <c r="F58" s="78">
        <v>0</v>
      </c>
      <c r="G58" s="79" t="s">
        <v>38</v>
      </c>
      <c r="H58" s="79" t="s">
        <v>38</v>
      </c>
      <c r="I58" s="80" t="s">
        <v>38</v>
      </c>
      <c r="J58" s="79"/>
      <c r="K58" s="81"/>
      <c r="L58" s="617"/>
      <c r="M58" s="77" t="s">
        <v>28</v>
      </c>
      <c r="N58" s="78">
        <v>1000</v>
      </c>
      <c r="O58" s="78">
        <f t="shared" si="3"/>
        <v>40</v>
      </c>
      <c r="P58" s="78">
        <v>0</v>
      </c>
      <c r="Q58" s="79" t="s">
        <v>38</v>
      </c>
      <c r="R58" s="79" t="s">
        <v>38</v>
      </c>
      <c r="S58" s="80" t="s">
        <v>38</v>
      </c>
      <c r="T58" s="79"/>
      <c r="U58" s="81"/>
      <c r="V58" s="617"/>
      <c r="W58" s="77" t="s">
        <v>28</v>
      </c>
      <c r="X58" s="78">
        <v>1000</v>
      </c>
      <c r="Y58" s="78">
        <v>20</v>
      </c>
      <c r="Z58" s="78">
        <v>0</v>
      </c>
      <c r="AA58" s="79" t="s">
        <v>38</v>
      </c>
      <c r="AB58" s="79" t="s">
        <v>38</v>
      </c>
      <c r="AC58" s="175" t="s">
        <v>38</v>
      </c>
      <c r="AD58" s="606"/>
      <c r="AE58" s="585"/>
      <c r="AF58" s="576" t="s">
        <v>28</v>
      </c>
      <c r="AG58" s="78"/>
      <c r="AH58" s="78"/>
      <c r="AI58" s="78"/>
      <c r="AJ58" s="79"/>
      <c r="AK58" s="79"/>
      <c r="AL58" s="80"/>
      <c r="AM58" s="180"/>
      <c r="AN58" s="179"/>
    </row>
    <row r="59" spans="1:42" x14ac:dyDescent="0.25">
      <c r="A59" s="82"/>
      <c r="B59" s="879"/>
      <c r="C59" s="77" t="s">
        <v>29</v>
      </c>
      <c r="D59" s="78">
        <v>1000</v>
      </c>
      <c r="E59" s="78">
        <f>E60+10</f>
        <v>150</v>
      </c>
      <c r="F59" s="78">
        <v>0</v>
      </c>
      <c r="G59" s="79" t="s">
        <v>38</v>
      </c>
      <c r="H59" s="79" t="s">
        <v>38</v>
      </c>
      <c r="I59" s="80" t="s">
        <v>38</v>
      </c>
      <c r="J59" s="79"/>
      <c r="K59" s="81"/>
      <c r="L59" s="617"/>
      <c r="M59" s="77" t="s">
        <v>29</v>
      </c>
      <c r="N59" s="78">
        <v>1000</v>
      </c>
      <c r="O59" s="78">
        <f>O60+10</f>
        <v>30</v>
      </c>
      <c r="P59" s="78">
        <v>0</v>
      </c>
      <c r="Q59" s="79" t="s">
        <v>38</v>
      </c>
      <c r="R59" s="79" t="s">
        <v>38</v>
      </c>
      <c r="S59" s="80" t="s">
        <v>38</v>
      </c>
      <c r="T59" s="79"/>
      <c r="U59" s="81"/>
      <c r="V59" s="617"/>
      <c r="W59" s="77" t="s">
        <v>29</v>
      </c>
      <c r="X59" s="78">
        <v>1000</v>
      </c>
      <c r="Y59" s="78">
        <v>10</v>
      </c>
      <c r="Z59" s="78">
        <v>0</v>
      </c>
      <c r="AA59" s="79" t="s">
        <v>38</v>
      </c>
      <c r="AB59" s="79" t="s">
        <v>38</v>
      </c>
      <c r="AC59" s="175" t="s">
        <v>38</v>
      </c>
      <c r="AD59" s="606"/>
      <c r="AE59" s="585"/>
      <c r="AF59" s="576" t="s">
        <v>29</v>
      </c>
      <c r="AG59" s="78"/>
      <c r="AH59" s="78"/>
      <c r="AI59" s="78"/>
      <c r="AJ59" s="79"/>
      <c r="AK59" s="79"/>
      <c r="AL59" s="80"/>
      <c r="AM59" s="180"/>
      <c r="AN59" s="179"/>
    </row>
    <row r="60" spans="1:42" x14ac:dyDescent="0.25">
      <c r="A60" s="82"/>
      <c r="B60" s="879"/>
      <c r="C60" s="83" t="s">
        <v>30</v>
      </c>
      <c r="D60" s="84">
        <v>1000</v>
      </c>
      <c r="E60" s="78">
        <f>O49+10</f>
        <v>140</v>
      </c>
      <c r="F60" s="78">
        <v>0</v>
      </c>
      <c r="G60" s="79" t="s">
        <v>38</v>
      </c>
      <c r="H60" s="79" t="s">
        <v>38</v>
      </c>
      <c r="I60" s="80" t="s">
        <v>38</v>
      </c>
      <c r="J60" s="85"/>
      <c r="K60" s="86"/>
      <c r="L60" s="618"/>
      <c r="M60" s="83" t="s">
        <v>30</v>
      </c>
      <c r="N60" s="84">
        <v>1000</v>
      </c>
      <c r="O60" s="78">
        <f>Y49+10</f>
        <v>20</v>
      </c>
      <c r="P60" s="78">
        <v>0</v>
      </c>
      <c r="Q60" s="79" t="s">
        <v>38</v>
      </c>
      <c r="R60" s="79" t="s">
        <v>38</v>
      </c>
      <c r="S60" s="80" t="s">
        <v>38</v>
      </c>
      <c r="T60" s="79"/>
      <c r="U60" s="81"/>
      <c r="V60" s="618"/>
      <c r="W60" s="83" t="s">
        <v>30</v>
      </c>
      <c r="X60" s="84">
        <v>1000</v>
      </c>
      <c r="Y60" s="78">
        <v>0</v>
      </c>
      <c r="Z60" s="78">
        <v>10600</v>
      </c>
      <c r="AA60" s="79" t="s">
        <v>924</v>
      </c>
      <c r="AB60" s="79">
        <v>3074</v>
      </c>
      <c r="AC60" s="175">
        <v>44900</v>
      </c>
      <c r="AD60" s="607"/>
      <c r="AE60" s="586"/>
      <c r="AF60" s="577" t="s">
        <v>30</v>
      </c>
      <c r="AG60" s="84"/>
      <c r="AH60" s="78"/>
      <c r="AI60" s="78"/>
      <c r="AJ60" s="79"/>
      <c r="AK60" s="79"/>
      <c r="AL60" s="80"/>
      <c r="AM60" s="181"/>
      <c r="AN60" s="182"/>
    </row>
    <row r="61" spans="1:42" ht="21" x14ac:dyDescent="0.25">
      <c r="A61" s="88"/>
      <c r="B61" s="880"/>
      <c r="C61" s="89"/>
      <c r="D61" s="90">
        <f>SUM(D49:D60)</f>
        <v>12000</v>
      </c>
      <c r="E61" s="90">
        <f>SUM(E49:E60)</f>
        <v>2340</v>
      </c>
      <c r="F61" s="90">
        <f>SUM(F49:F60)</f>
        <v>0</v>
      </c>
      <c r="G61" s="91"/>
      <c r="H61" s="91"/>
      <c r="I61" s="92"/>
      <c r="J61" s="91"/>
      <c r="K61" s="93"/>
      <c r="L61" s="619"/>
      <c r="M61" s="89"/>
      <c r="N61" s="90">
        <f>SUM(N48:N60)</f>
        <v>24000</v>
      </c>
      <c r="O61" s="90">
        <f>SUM(O48:O60)</f>
        <v>3240</v>
      </c>
      <c r="P61" s="90">
        <f>SUM(P48:P60)</f>
        <v>0</v>
      </c>
      <c r="Q61" s="91"/>
      <c r="R61" s="91"/>
      <c r="S61" s="91"/>
      <c r="T61" s="91"/>
      <c r="U61" s="93"/>
      <c r="V61" s="619"/>
      <c r="W61" s="89"/>
      <c r="X61" s="90">
        <f>SUM(X48:X60)</f>
        <v>36000</v>
      </c>
      <c r="Y61" s="90">
        <f>SUM(Y48:Y60)</f>
        <v>3700</v>
      </c>
      <c r="Z61" s="90">
        <f>SUM(Z48:Z60)</f>
        <v>39850</v>
      </c>
      <c r="AA61" s="91"/>
      <c r="AB61" s="91"/>
      <c r="AC61" s="176"/>
      <c r="AD61" s="608"/>
      <c r="AE61" s="587"/>
      <c r="AF61" s="564"/>
      <c r="AG61" s="90">
        <f>SUM(AG48:AG60)</f>
        <v>43000</v>
      </c>
      <c r="AH61" s="90">
        <f>SUM(AH48:AH60)</f>
        <v>3700</v>
      </c>
      <c r="AI61" s="90">
        <f>SUM(AI48:AI60)</f>
        <v>46700</v>
      </c>
      <c r="AJ61" s="91"/>
      <c r="AK61" s="91"/>
      <c r="AL61" s="91"/>
      <c r="AM61" s="90"/>
      <c r="AN61" s="91"/>
    </row>
    <row r="62" spans="1:42" x14ac:dyDescent="0.25">
      <c r="A62" s="337"/>
      <c r="B62" s="330"/>
      <c r="C62" s="344"/>
      <c r="D62" s="345"/>
      <c r="E62" s="345"/>
      <c r="F62" s="345"/>
      <c r="G62" s="346"/>
      <c r="H62" s="346"/>
      <c r="I62" s="347"/>
      <c r="J62" s="346"/>
      <c r="K62" s="346"/>
      <c r="L62" s="620"/>
      <c r="M62" s="346"/>
      <c r="N62" s="345"/>
      <c r="O62" s="345"/>
      <c r="P62" s="345"/>
      <c r="Q62" s="346"/>
      <c r="R62" s="346"/>
      <c r="S62" s="346"/>
      <c r="T62" s="346"/>
      <c r="U62" s="346"/>
      <c r="V62" s="620"/>
      <c r="W62" s="346"/>
      <c r="X62" s="345"/>
      <c r="Y62" s="345"/>
      <c r="Z62" s="345"/>
      <c r="AA62" s="346"/>
      <c r="AB62" s="346"/>
      <c r="AC62" s="346"/>
      <c r="AD62" s="346"/>
      <c r="AE62" s="588"/>
      <c r="AF62" s="346"/>
      <c r="AG62" s="345"/>
      <c r="AH62" s="345"/>
      <c r="AI62" s="345"/>
      <c r="AJ62" s="346"/>
      <c r="AK62" s="346"/>
      <c r="AL62" s="346"/>
      <c r="AM62" s="778"/>
      <c r="AN62" s="348"/>
    </row>
    <row r="63" spans="1:42" ht="21" x14ac:dyDescent="0.25">
      <c r="A63" s="337"/>
      <c r="B63" s="331"/>
      <c r="C63" s="350"/>
      <c r="D63" s="351"/>
      <c r="E63" s="352"/>
      <c r="F63" s="353"/>
      <c r="G63" s="352"/>
      <c r="H63" s="353"/>
      <c r="I63" s="353"/>
      <c r="J63" s="353"/>
      <c r="K63" s="354"/>
      <c r="L63" s="616"/>
      <c r="M63" s="355" t="s">
        <v>42</v>
      </c>
      <c r="N63" s="356">
        <f>D76</f>
        <v>12000</v>
      </c>
      <c r="O63" s="356">
        <f>E76</f>
        <v>20</v>
      </c>
      <c r="P63" s="356">
        <f>F76</f>
        <v>12000</v>
      </c>
      <c r="Q63" s="352"/>
      <c r="R63" s="353"/>
      <c r="S63" s="353"/>
      <c r="T63" s="353"/>
      <c r="U63" s="354"/>
      <c r="V63" s="616"/>
      <c r="W63" s="355" t="s">
        <v>42</v>
      </c>
      <c r="X63" s="356">
        <f>N76</f>
        <v>24000</v>
      </c>
      <c r="Y63" s="356">
        <f>O76</f>
        <v>70</v>
      </c>
      <c r="Z63" s="356">
        <f>P76</f>
        <v>24000</v>
      </c>
      <c r="AA63" s="352"/>
      <c r="AB63" s="353"/>
      <c r="AC63" s="353"/>
      <c r="AD63" s="353"/>
      <c r="AE63" s="584"/>
      <c r="AF63" s="355" t="s">
        <v>42</v>
      </c>
      <c r="AG63" s="356">
        <f>X76</f>
        <v>36000</v>
      </c>
      <c r="AH63" s="356">
        <f>Y76</f>
        <v>80</v>
      </c>
      <c r="AI63" s="356">
        <f>Z76</f>
        <v>36070</v>
      </c>
      <c r="AJ63" s="352"/>
      <c r="AK63" s="353"/>
      <c r="AL63" s="353"/>
      <c r="AM63" s="776" t="s">
        <v>221</v>
      </c>
      <c r="AN63" s="183" t="s">
        <v>36</v>
      </c>
    </row>
    <row r="64" spans="1:42" x14ac:dyDescent="0.25">
      <c r="A64" s="368" t="s">
        <v>4</v>
      </c>
      <c r="B64" s="332">
        <v>149</v>
      </c>
      <c r="C64" s="357" t="s">
        <v>19</v>
      </c>
      <c r="D64" s="124">
        <v>1000</v>
      </c>
      <c r="E64" s="124">
        <v>10</v>
      </c>
      <c r="F64" s="124">
        <v>0</v>
      </c>
      <c r="G64" s="125" t="s">
        <v>38</v>
      </c>
      <c r="H64" s="125" t="s">
        <v>38</v>
      </c>
      <c r="I64" s="129" t="s">
        <v>38</v>
      </c>
      <c r="J64" s="125"/>
      <c r="K64" s="358"/>
      <c r="L64" s="617"/>
      <c r="M64" s="357" t="s">
        <v>19</v>
      </c>
      <c r="N64" s="124">
        <v>1000</v>
      </c>
      <c r="O64" s="124">
        <v>0</v>
      </c>
      <c r="P64" s="124">
        <v>1000</v>
      </c>
      <c r="Q64" s="125" t="s">
        <v>38</v>
      </c>
      <c r="R64" s="125">
        <v>755</v>
      </c>
      <c r="S64" s="129">
        <v>44215</v>
      </c>
      <c r="T64" s="125"/>
      <c r="U64" s="358"/>
      <c r="V64" s="617"/>
      <c r="W64" s="357" t="s">
        <v>19</v>
      </c>
      <c r="X64" s="124">
        <v>1000</v>
      </c>
      <c r="Y64" s="124">
        <v>0</v>
      </c>
      <c r="Z64" s="124">
        <v>1000</v>
      </c>
      <c r="AA64" s="125" t="s">
        <v>38</v>
      </c>
      <c r="AB64" s="125">
        <v>1866</v>
      </c>
      <c r="AC64" s="568">
        <v>44577</v>
      </c>
      <c r="AD64" s="624"/>
      <c r="AE64" s="585"/>
      <c r="AF64" s="579" t="s">
        <v>19</v>
      </c>
      <c r="AG64" s="124">
        <v>1000</v>
      </c>
      <c r="AH64" s="124">
        <v>10</v>
      </c>
      <c r="AI64" s="337"/>
      <c r="AJ64" s="337"/>
      <c r="AK64" s="337"/>
      <c r="AL64" s="337"/>
      <c r="AM64" s="341">
        <f>AG76+AH76-AI76</f>
        <v>0</v>
      </c>
      <c r="AN64" s="894" t="s">
        <v>979</v>
      </c>
      <c r="AO64" s="895"/>
      <c r="AP64" s="895"/>
    </row>
    <row r="65" spans="1:42" ht="21" customHeight="1" x14ac:dyDescent="0.25">
      <c r="A65" s="369"/>
      <c r="B65" s="877" t="s">
        <v>252</v>
      </c>
      <c r="C65" s="357" t="s">
        <v>20</v>
      </c>
      <c r="D65" s="124">
        <v>1000</v>
      </c>
      <c r="E65" s="124">
        <v>10</v>
      </c>
      <c r="F65" s="124">
        <v>1000</v>
      </c>
      <c r="G65" s="125" t="s">
        <v>38</v>
      </c>
      <c r="H65" s="125">
        <v>83</v>
      </c>
      <c r="I65" s="129">
        <v>43869</v>
      </c>
      <c r="J65" s="125"/>
      <c r="K65" s="358"/>
      <c r="L65" s="617"/>
      <c r="M65" s="357" t="s">
        <v>20</v>
      </c>
      <c r="N65" s="124">
        <v>1000</v>
      </c>
      <c r="O65" s="124">
        <v>10</v>
      </c>
      <c r="P65" s="124">
        <v>0</v>
      </c>
      <c r="Q65" s="125" t="s">
        <v>38</v>
      </c>
      <c r="R65" s="125" t="s">
        <v>38</v>
      </c>
      <c r="S65" s="129" t="s">
        <v>38</v>
      </c>
      <c r="T65" s="125"/>
      <c r="U65" s="358"/>
      <c r="V65" s="617"/>
      <c r="W65" s="357" t="s">
        <v>20</v>
      </c>
      <c r="X65" s="124">
        <v>1000</v>
      </c>
      <c r="Y65" s="124">
        <v>0</v>
      </c>
      <c r="Z65" s="124">
        <v>1000</v>
      </c>
      <c r="AA65" s="125" t="s">
        <v>38</v>
      </c>
      <c r="AB65" s="125">
        <v>2092</v>
      </c>
      <c r="AC65" s="568">
        <v>44619</v>
      </c>
      <c r="AD65" s="624"/>
      <c r="AE65" s="585"/>
      <c r="AF65" s="579" t="s">
        <v>20</v>
      </c>
      <c r="AG65" s="124">
        <v>1000</v>
      </c>
      <c r="AH65" s="124"/>
      <c r="AI65" s="124">
        <v>2000</v>
      </c>
      <c r="AJ65" s="125" t="s">
        <v>44</v>
      </c>
      <c r="AK65" s="125">
        <v>3381</v>
      </c>
      <c r="AL65" s="129">
        <v>44962</v>
      </c>
      <c r="AM65" s="336"/>
      <c r="AN65" s="335"/>
    </row>
    <row r="66" spans="1:42" x14ac:dyDescent="0.25">
      <c r="A66" s="369"/>
      <c r="B66" s="877"/>
      <c r="C66" s="357" t="s">
        <v>21</v>
      </c>
      <c r="D66" s="124">
        <v>1000</v>
      </c>
      <c r="E66" s="124">
        <v>0</v>
      </c>
      <c r="F66" s="124">
        <v>2000</v>
      </c>
      <c r="G66" s="125" t="s">
        <v>38</v>
      </c>
      <c r="H66" s="125">
        <v>144</v>
      </c>
      <c r="I66" s="129">
        <v>43905</v>
      </c>
      <c r="J66" s="125"/>
      <c r="K66" s="358"/>
      <c r="L66" s="617"/>
      <c r="M66" s="357" t="s">
        <v>21</v>
      </c>
      <c r="N66" s="124">
        <v>1000</v>
      </c>
      <c r="O66" s="124">
        <v>0</v>
      </c>
      <c r="P66" s="124">
        <v>2000</v>
      </c>
      <c r="Q66" s="125" t="s">
        <v>38</v>
      </c>
      <c r="R66" s="125">
        <v>905</v>
      </c>
      <c r="S66" s="129">
        <v>44272</v>
      </c>
      <c r="T66" s="125"/>
      <c r="U66" s="358"/>
      <c r="V66" s="617"/>
      <c r="W66" s="357" t="s">
        <v>21</v>
      </c>
      <c r="X66" s="124">
        <v>1000</v>
      </c>
      <c r="Y66" s="124">
        <v>0</v>
      </c>
      <c r="Z66" s="124">
        <v>1000</v>
      </c>
      <c r="AA66" s="125" t="s">
        <v>38</v>
      </c>
      <c r="AB66" s="125">
        <v>2161</v>
      </c>
      <c r="AC66" s="568">
        <v>44637</v>
      </c>
      <c r="AD66" s="624"/>
      <c r="AE66" s="585"/>
      <c r="AF66" s="579" t="s">
        <v>21</v>
      </c>
      <c r="AG66" s="124">
        <v>1000</v>
      </c>
      <c r="AH66" s="124"/>
      <c r="AI66" s="124">
        <v>1020</v>
      </c>
      <c r="AJ66" s="125" t="s">
        <v>44</v>
      </c>
      <c r="AK66" s="125">
        <v>3491</v>
      </c>
      <c r="AL66" s="129">
        <v>44995</v>
      </c>
      <c r="AM66" s="336"/>
      <c r="AN66" s="335"/>
    </row>
    <row r="67" spans="1:42" x14ac:dyDescent="0.25">
      <c r="A67" s="369"/>
      <c r="B67" s="877"/>
      <c r="C67" s="357" t="s">
        <v>22</v>
      </c>
      <c r="D67" s="124">
        <v>1000</v>
      </c>
      <c r="E67" s="124">
        <v>0</v>
      </c>
      <c r="F67" s="124">
        <v>1000</v>
      </c>
      <c r="G67" s="125" t="s">
        <v>38</v>
      </c>
      <c r="H67" s="125">
        <v>196</v>
      </c>
      <c r="I67" s="129">
        <v>43941</v>
      </c>
      <c r="J67" s="125"/>
      <c r="K67" s="358"/>
      <c r="L67" s="617"/>
      <c r="M67" s="357" t="s">
        <v>22</v>
      </c>
      <c r="N67" s="124">
        <v>1000</v>
      </c>
      <c r="O67" s="124">
        <f>O68+10</f>
        <v>20</v>
      </c>
      <c r="P67" s="124">
        <v>0</v>
      </c>
      <c r="Q67" s="125" t="s">
        <v>38</v>
      </c>
      <c r="R67" s="125" t="s">
        <v>38</v>
      </c>
      <c r="S67" s="129" t="s">
        <v>38</v>
      </c>
      <c r="T67" s="125"/>
      <c r="U67" s="358"/>
      <c r="V67" s="617"/>
      <c r="W67" s="357" t="s">
        <v>22</v>
      </c>
      <c r="X67" s="124">
        <v>1000</v>
      </c>
      <c r="Y67" s="124">
        <v>0</v>
      </c>
      <c r="Z67" s="124">
        <v>1000</v>
      </c>
      <c r="AA67" s="125" t="s">
        <v>38</v>
      </c>
      <c r="AB67" s="125">
        <v>2214</v>
      </c>
      <c r="AC67" s="568">
        <v>44656</v>
      </c>
      <c r="AD67" s="624"/>
      <c r="AE67" s="585"/>
      <c r="AF67" s="579" t="s">
        <v>22</v>
      </c>
      <c r="AG67" s="124">
        <v>1000</v>
      </c>
      <c r="AH67" s="124"/>
      <c r="AI67" s="124">
        <v>3000</v>
      </c>
      <c r="AJ67" s="125" t="s">
        <v>44</v>
      </c>
      <c r="AK67" s="125">
        <v>3663</v>
      </c>
      <c r="AL67" s="129">
        <v>45032</v>
      </c>
      <c r="AM67" s="336"/>
      <c r="AN67" s="335"/>
    </row>
    <row r="68" spans="1:42" x14ac:dyDescent="0.25">
      <c r="A68" s="369"/>
      <c r="B68" s="877"/>
      <c r="C68" s="357" t="s">
        <v>23</v>
      </c>
      <c r="D68" s="124">
        <v>1000</v>
      </c>
      <c r="E68" s="124">
        <v>0</v>
      </c>
      <c r="F68" s="124">
        <v>1000</v>
      </c>
      <c r="G68" s="125" t="s">
        <v>38</v>
      </c>
      <c r="H68" s="125">
        <v>234</v>
      </c>
      <c r="I68" s="129">
        <v>43969</v>
      </c>
      <c r="J68" s="125"/>
      <c r="K68" s="358"/>
      <c r="L68" s="617"/>
      <c r="M68" s="357" t="s">
        <v>23</v>
      </c>
      <c r="N68" s="124">
        <v>1000</v>
      </c>
      <c r="O68" s="124">
        <f>O69+10</f>
        <v>10</v>
      </c>
      <c r="P68" s="124">
        <v>0</v>
      </c>
      <c r="Q68" s="125" t="s">
        <v>38</v>
      </c>
      <c r="R68" s="125" t="s">
        <v>38</v>
      </c>
      <c r="S68" s="129" t="s">
        <v>38</v>
      </c>
      <c r="T68" s="125"/>
      <c r="U68" s="358"/>
      <c r="V68" s="617"/>
      <c r="W68" s="357" t="s">
        <v>23</v>
      </c>
      <c r="X68" s="124">
        <v>1000</v>
      </c>
      <c r="Y68" s="124">
        <v>0</v>
      </c>
      <c r="Z68" s="124">
        <v>1000</v>
      </c>
      <c r="AA68" s="125" t="s">
        <v>38</v>
      </c>
      <c r="AB68" s="125">
        <v>2301</v>
      </c>
      <c r="AC68" s="568">
        <v>44687</v>
      </c>
      <c r="AD68" s="624"/>
      <c r="AE68" s="585"/>
      <c r="AF68" s="579" t="s">
        <v>23</v>
      </c>
      <c r="AG68" s="124">
        <v>1000</v>
      </c>
      <c r="AH68" s="124"/>
      <c r="AI68" s="124"/>
      <c r="AJ68" s="125"/>
      <c r="AK68" s="125"/>
      <c r="AL68" s="129"/>
      <c r="AM68" s="336"/>
      <c r="AN68" s="335"/>
    </row>
    <row r="69" spans="1:42" x14ac:dyDescent="0.25">
      <c r="A69" s="369"/>
      <c r="B69" s="877"/>
      <c r="C69" s="357" t="s">
        <v>24</v>
      </c>
      <c r="D69" s="124">
        <v>1000</v>
      </c>
      <c r="E69" s="124">
        <v>0</v>
      </c>
      <c r="F69" s="124">
        <v>1000</v>
      </c>
      <c r="G69" s="125" t="s">
        <v>38</v>
      </c>
      <c r="H69" s="125">
        <v>298</v>
      </c>
      <c r="I69" s="129">
        <v>43997</v>
      </c>
      <c r="J69" s="125"/>
      <c r="K69" s="358"/>
      <c r="L69" s="617"/>
      <c r="M69" s="357" t="s">
        <v>24</v>
      </c>
      <c r="N69" s="124">
        <v>1000</v>
      </c>
      <c r="O69" s="124">
        <v>0</v>
      </c>
      <c r="P69" s="124">
        <v>3000</v>
      </c>
      <c r="Q69" s="125" t="s">
        <v>38</v>
      </c>
      <c r="R69" s="125">
        <v>1034</v>
      </c>
      <c r="S69" s="129">
        <v>44354</v>
      </c>
      <c r="T69" s="125"/>
      <c r="U69" s="358"/>
      <c r="V69" s="617"/>
      <c r="W69" s="357" t="s">
        <v>24</v>
      </c>
      <c r="X69" s="124">
        <v>1000</v>
      </c>
      <c r="Y69" s="124">
        <v>0</v>
      </c>
      <c r="Z69" s="124">
        <v>1000</v>
      </c>
      <c r="AA69" s="125" t="s">
        <v>44</v>
      </c>
      <c r="AB69" s="125">
        <v>2404</v>
      </c>
      <c r="AC69" s="568">
        <v>44721</v>
      </c>
      <c r="AD69" s="624"/>
      <c r="AE69" s="585"/>
      <c r="AF69" s="579" t="s">
        <v>24</v>
      </c>
      <c r="AG69" s="124">
        <v>1000</v>
      </c>
      <c r="AH69" s="124"/>
      <c r="AI69" s="124"/>
      <c r="AJ69" s="125"/>
      <c r="AK69" s="125"/>
      <c r="AL69" s="129"/>
      <c r="AM69" s="336"/>
      <c r="AN69" s="335"/>
    </row>
    <row r="70" spans="1:42" x14ac:dyDescent="0.25">
      <c r="A70" s="369"/>
      <c r="B70" s="877"/>
      <c r="C70" s="357" t="s">
        <v>25</v>
      </c>
      <c r="D70" s="124">
        <v>1000</v>
      </c>
      <c r="E70" s="124">
        <v>0</v>
      </c>
      <c r="F70" s="124">
        <v>1000</v>
      </c>
      <c r="G70" s="125" t="s">
        <v>38</v>
      </c>
      <c r="H70" s="125">
        <v>362</v>
      </c>
      <c r="I70" s="129">
        <v>44030</v>
      </c>
      <c r="J70" s="125"/>
      <c r="K70" s="358"/>
      <c r="L70" s="617"/>
      <c r="M70" s="357" t="s">
        <v>25</v>
      </c>
      <c r="N70" s="124">
        <v>1000</v>
      </c>
      <c r="O70" s="124">
        <v>0</v>
      </c>
      <c r="P70" s="124">
        <v>1000</v>
      </c>
      <c r="Q70" s="125" t="s">
        <v>38</v>
      </c>
      <c r="R70" s="125">
        <v>1168</v>
      </c>
      <c r="S70" s="129">
        <v>44407</v>
      </c>
      <c r="T70" s="125"/>
      <c r="U70" s="358"/>
      <c r="V70" s="617"/>
      <c r="W70" s="357" t="s">
        <v>25</v>
      </c>
      <c r="X70" s="124">
        <v>1000</v>
      </c>
      <c r="Y70" s="124">
        <v>0</v>
      </c>
      <c r="Z70" s="124">
        <v>1000</v>
      </c>
      <c r="AA70" s="125" t="s">
        <v>44</v>
      </c>
      <c r="AB70" s="125">
        <v>2544</v>
      </c>
      <c r="AC70" s="568">
        <v>44760</v>
      </c>
      <c r="AD70" s="624"/>
      <c r="AE70" s="585"/>
      <c r="AF70" s="579" t="s">
        <v>25</v>
      </c>
      <c r="AG70" s="124">
        <v>1000</v>
      </c>
      <c r="AH70" s="124"/>
      <c r="AI70" s="124">
        <v>3000</v>
      </c>
      <c r="AJ70" s="125" t="s">
        <v>44</v>
      </c>
      <c r="AK70" s="125">
        <v>3997</v>
      </c>
      <c r="AL70" s="129">
        <v>45129</v>
      </c>
      <c r="AM70" s="336"/>
      <c r="AN70" s="335"/>
    </row>
    <row r="71" spans="1:42" x14ac:dyDescent="0.25">
      <c r="A71" s="369"/>
      <c r="B71" s="877"/>
      <c r="C71" s="357" t="s">
        <v>26</v>
      </c>
      <c r="D71" s="124">
        <v>1000</v>
      </c>
      <c r="E71" s="124">
        <v>0</v>
      </c>
      <c r="F71" s="124">
        <v>1000</v>
      </c>
      <c r="G71" s="125" t="s">
        <v>38</v>
      </c>
      <c r="H71" s="125">
        <v>427</v>
      </c>
      <c r="I71" s="129">
        <v>44068</v>
      </c>
      <c r="J71" s="125"/>
      <c r="K71" s="358"/>
      <c r="L71" s="617"/>
      <c r="M71" s="357" t="s">
        <v>26</v>
      </c>
      <c r="N71" s="124">
        <v>1000</v>
      </c>
      <c r="O71" s="124">
        <v>0</v>
      </c>
      <c r="P71" s="124">
        <v>1000</v>
      </c>
      <c r="Q71" s="125" t="s">
        <v>38</v>
      </c>
      <c r="R71" s="125">
        <v>1233</v>
      </c>
      <c r="S71" s="129">
        <v>44437</v>
      </c>
      <c r="T71" s="125"/>
      <c r="U71" s="358"/>
      <c r="V71" s="617"/>
      <c r="W71" s="357" t="s">
        <v>26</v>
      </c>
      <c r="X71" s="124">
        <v>1000</v>
      </c>
      <c r="Y71" s="124">
        <v>0</v>
      </c>
      <c r="Z71" s="124">
        <v>1000</v>
      </c>
      <c r="AA71" s="125" t="s">
        <v>44</v>
      </c>
      <c r="AB71" s="125">
        <v>2608</v>
      </c>
      <c r="AC71" s="568">
        <v>44782</v>
      </c>
      <c r="AD71" s="624"/>
      <c r="AE71" s="585"/>
      <c r="AF71" s="579" t="s">
        <v>26</v>
      </c>
      <c r="AG71" s="124">
        <v>1000</v>
      </c>
      <c r="AH71" s="124"/>
      <c r="AI71" s="124"/>
      <c r="AJ71" s="125"/>
      <c r="AK71" s="125"/>
      <c r="AL71" s="129"/>
      <c r="AM71" s="336"/>
      <c r="AN71" s="335"/>
    </row>
    <row r="72" spans="1:42" x14ac:dyDescent="0.25">
      <c r="A72" s="369"/>
      <c r="B72" s="877"/>
      <c r="C72" s="357" t="s">
        <v>27</v>
      </c>
      <c r="D72" s="124">
        <v>1000</v>
      </c>
      <c r="E72" s="124">
        <v>0</v>
      </c>
      <c r="F72" s="124">
        <v>1000</v>
      </c>
      <c r="G72" s="125" t="s">
        <v>38</v>
      </c>
      <c r="H72" s="125">
        <v>492</v>
      </c>
      <c r="I72" s="129">
        <v>44102</v>
      </c>
      <c r="J72" s="125"/>
      <c r="K72" s="358"/>
      <c r="L72" s="617"/>
      <c r="M72" s="357" t="s">
        <v>27</v>
      </c>
      <c r="N72" s="124">
        <v>1000</v>
      </c>
      <c r="O72" s="124">
        <v>0</v>
      </c>
      <c r="P72" s="124">
        <v>1000</v>
      </c>
      <c r="Q72" s="125" t="s">
        <v>38</v>
      </c>
      <c r="R72" s="125">
        <v>1333</v>
      </c>
      <c r="S72" s="129">
        <v>44471</v>
      </c>
      <c r="T72" s="125"/>
      <c r="U72" s="358"/>
      <c r="V72" s="617"/>
      <c r="W72" s="357" t="s">
        <v>27</v>
      </c>
      <c r="X72" s="124">
        <v>1000</v>
      </c>
      <c r="Y72" s="124">
        <v>0</v>
      </c>
      <c r="Z72" s="124">
        <v>1000</v>
      </c>
      <c r="AA72" s="125" t="s">
        <v>44</v>
      </c>
      <c r="AB72" s="125">
        <v>2830</v>
      </c>
      <c r="AC72" s="568">
        <v>44814</v>
      </c>
      <c r="AD72" s="624"/>
      <c r="AE72" s="585"/>
      <c r="AF72" s="579" t="s">
        <v>27</v>
      </c>
      <c r="AG72" s="124">
        <v>1000</v>
      </c>
      <c r="AH72" s="124"/>
      <c r="AI72" s="124"/>
      <c r="AJ72" s="125"/>
      <c r="AK72" s="125"/>
      <c r="AL72" s="129"/>
      <c r="AM72" s="336"/>
      <c r="AN72" s="335"/>
    </row>
    <row r="73" spans="1:42" ht="30" x14ac:dyDescent="0.25">
      <c r="A73" s="369"/>
      <c r="B73" s="877"/>
      <c r="C73" s="357" t="s">
        <v>28</v>
      </c>
      <c r="D73" s="124">
        <v>1000</v>
      </c>
      <c r="E73" s="124">
        <v>0</v>
      </c>
      <c r="F73" s="124">
        <v>1000</v>
      </c>
      <c r="G73" s="125" t="s">
        <v>38</v>
      </c>
      <c r="H73" s="125">
        <v>548</v>
      </c>
      <c r="I73" s="129">
        <v>44117</v>
      </c>
      <c r="J73" s="125"/>
      <c r="K73" s="358"/>
      <c r="L73" s="617"/>
      <c r="M73" s="357" t="s">
        <v>28</v>
      </c>
      <c r="N73" s="124">
        <v>1000</v>
      </c>
      <c r="O73" s="124">
        <v>10</v>
      </c>
      <c r="P73" s="124">
        <v>0</v>
      </c>
      <c r="Q73" s="125" t="s">
        <v>38</v>
      </c>
      <c r="R73" s="125" t="s">
        <v>38</v>
      </c>
      <c r="S73" s="129" t="s">
        <v>38</v>
      </c>
      <c r="T73" s="125"/>
      <c r="U73" s="358"/>
      <c r="V73" s="617"/>
      <c r="W73" s="357" t="s">
        <v>28</v>
      </c>
      <c r="X73" s="124">
        <v>1000</v>
      </c>
      <c r="Y73" s="124">
        <v>0</v>
      </c>
      <c r="Z73" s="124">
        <f>1000+70</f>
        <v>1070</v>
      </c>
      <c r="AA73" s="125" t="s">
        <v>44</v>
      </c>
      <c r="AB73" s="284" t="s">
        <v>913</v>
      </c>
      <c r="AC73" s="568">
        <v>44837</v>
      </c>
      <c r="AD73" s="624"/>
      <c r="AE73" s="585"/>
      <c r="AF73" s="579" t="s">
        <v>28</v>
      </c>
      <c r="AG73" s="124"/>
      <c r="AH73" s="124"/>
      <c r="AI73" s="124"/>
      <c r="AJ73" s="125"/>
      <c r="AK73" s="284"/>
      <c r="AL73" s="129"/>
      <c r="AM73" s="336"/>
      <c r="AN73" s="335"/>
    </row>
    <row r="74" spans="1:42" x14ac:dyDescent="0.25">
      <c r="A74" s="369"/>
      <c r="B74" s="877"/>
      <c r="C74" s="357" t="s">
        <v>29</v>
      </c>
      <c r="D74" s="124">
        <v>1000</v>
      </c>
      <c r="E74" s="124">
        <v>0</v>
      </c>
      <c r="F74" s="124">
        <v>1000</v>
      </c>
      <c r="G74" s="125" t="s">
        <v>38</v>
      </c>
      <c r="H74" s="125">
        <v>593</v>
      </c>
      <c r="I74" s="129">
        <v>44147</v>
      </c>
      <c r="J74" s="125"/>
      <c r="K74" s="358"/>
      <c r="L74" s="617"/>
      <c r="M74" s="357" t="s">
        <v>29</v>
      </c>
      <c r="N74" s="124">
        <v>1000</v>
      </c>
      <c r="O74" s="124">
        <v>0</v>
      </c>
      <c r="P74" s="124">
        <v>2000</v>
      </c>
      <c r="Q74" s="125" t="s">
        <v>38</v>
      </c>
      <c r="R74" s="125">
        <v>1545</v>
      </c>
      <c r="S74" s="129">
        <v>44514</v>
      </c>
      <c r="T74" s="125"/>
      <c r="U74" s="358"/>
      <c r="V74" s="617"/>
      <c r="W74" s="357" t="s">
        <v>29</v>
      </c>
      <c r="X74" s="124">
        <v>1000</v>
      </c>
      <c r="Y74" s="124">
        <v>10</v>
      </c>
      <c r="Z74" s="124">
        <v>1000</v>
      </c>
      <c r="AA74" s="125" t="s">
        <v>44</v>
      </c>
      <c r="AB74" s="125">
        <v>3085</v>
      </c>
      <c r="AC74" s="568">
        <v>44896</v>
      </c>
      <c r="AD74" s="624"/>
      <c r="AE74" s="585"/>
      <c r="AF74" s="579" t="s">
        <v>29</v>
      </c>
      <c r="AG74" s="124"/>
      <c r="AH74" s="124"/>
      <c r="AI74" s="124"/>
      <c r="AJ74" s="125"/>
      <c r="AK74" s="125"/>
      <c r="AL74" s="129"/>
      <c r="AM74" s="336"/>
      <c r="AN74" s="335"/>
    </row>
    <row r="75" spans="1:42" x14ac:dyDescent="0.25">
      <c r="A75" s="369"/>
      <c r="B75" s="877"/>
      <c r="C75" s="360" t="s">
        <v>30</v>
      </c>
      <c r="D75" s="278">
        <v>1000</v>
      </c>
      <c r="E75" s="124">
        <v>0</v>
      </c>
      <c r="F75" s="124">
        <v>1000</v>
      </c>
      <c r="G75" s="125" t="s">
        <v>38</v>
      </c>
      <c r="H75" s="125">
        <v>675</v>
      </c>
      <c r="I75" s="129">
        <v>44192</v>
      </c>
      <c r="J75" s="361"/>
      <c r="K75" s="362"/>
      <c r="L75" s="618"/>
      <c r="M75" s="360" t="s">
        <v>30</v>
      </c>
      <c r="N75" s="278">
        <v>1000</v>
      </c>
      <c r="O75" s="124">
        <v>0</v>
      </c>
      <c r="P75" s="124">
        <v>1000</v>
      </c>
      <c r="Q75" s="125" t="s">
        <v>38</v>
      </c>
      <c r="R75" s="125">
        <v>1639</v>
      </c>
      <c r="S75" s="129">
        <v>44558</v>
      </c>
      <c r="T75" s="125"/>
      <c r="U75" s="358"/>
      <c r="V75" s="618"/>
      <c r="W75" s="360" t="s">
        <v>30</v>
      </c>
      <c r="X75" s="278">
        <v>1000</v>
      </c>
      <c r="Y75" s="124">
        <v>0</v>
      </c>
      <c r="Z75" s="124">
        <v>1000</v>
      </c>
      <c r="AA75" s="125" t="s">
        <v>44</v>
      </c>
      <c r="AB75" s="125">
        <v>3106</v>
      </c>
      <c r="AC75" s="568">
        <v>44896</v>
      </c>
      <c r="AD75" s="625"/>
      <c r="AE75" s="586"/>
      <c r="AF75" s="580" t="s">
        <v>30</v>
      </c>
      <c r="AG75" s="278"/>
      <c r="AH75" s="124"/>
      <c r="AI75" s="124"/>
      <c r="AJ75" s="125"/>
      <c r="AK75" s="125"/>
      <c r="AL75" s="129"/>
      <c r="AM75" s="338"/>
      <c r="AN75" s="335"/>
    </row>
    <row r="76" spans="1:42" ht="21" x14ac:dyDescent="0.25">
      <c r="A76" s="370"/>
      <c r="B76" s="878"/>
      <c r="C76" s="364"/>
      <c r="D76" s="365">
        <f>SUM(D64:D75)</f>
        <v>12000</v>
      </c>
      <c r="E76" s="365">
        <f>SUM(E64:E75)</f>
        <v>20</v>
      </c>
      <c r="F76" s="365">
        <f>SUM(F64:F75)</f>
        <v>12000</v>
      </c>
      <c r="G76" s="340"/>
      <c r="H76" s="340"/>
      <c r="I76" s="366"/>
      <c r="J76" s="340"/>
      <c r="K76" s="367"/>
      <c r="L76" s="619"/>
      <c r="M76" s="364"/>
      <c r="N76" s="365">
        <f>SUM(N63:N75)</f>
        <v>24000</v>
      </c>
      <c r="O76" s="365">
        <f>SUM(O63:O75)</f>
        <v>70</v>
      </c>
      <c r="P76" s="365">
        <f>SUM(P63:P75)</f>
        <v>24000</v>
      </c>
      <c r="Q76" s="340"/>
      <c r="R76" s="340"/>
      <c r="S76" s="340"/>
      <c r="T76" s="340"/>
      <c r="U76" s="367"/>
      <c r="V76" s="619"/>
      <c r="W76" s="364"/>
      <c r="X76" s="365">
        <f>SUM(X63:X75)</f>
        <v>36000</v>
      </c>
      <c r="Y76" s="365">
        <f>SUM(Y63:Y75)</f>
        <v>80</v>
      </c>
      <c r="Z76" s="365">
        <f>SUM(Z63:Z75)</f>
        <v>36070</v>
      </c>
      <c r="AA76" s="340"/>
      <c r="AB76" s="340"/>
      <c r="AC76" s="569"/>
      <c r="AD76" s="613"/>
      <c r="AE76" s="587"/>
      <c r="AF76" s="565"/>
      <c r="AG76" s="365">
        <f>SUM(AG63:AG75)</f>
        <v>45000</v>
      </c>
      <c r="AH76" s="365">
        <f>SUM(AH63:AH75)</f>
        <v>90</v>
      </c>
      <c r="AI76" s="365">
        <f>SUM(AI63:AI75)</f>
        <v>45090</v>
      </c>
      <c r="AJ76" s="340"/>
      <c r="AK76" s="340"/>
      <c r="AL76" s="340"/>
      <c r="AM76" s="812"/>
      <c r="AN76" s="364"/>
      <c r="AO76" s="622"/>
      <c r="AP76" s="623"/>
    </row>
    <row r="77" spans="1:42" x14ac:dyDescent="0.25">
      <c r="B77" s="106"/>
      <c r="C77" s="65"/>
      <c r="D77" s="66"/>
      <c r="E77" s="66"/>
      <c r="F77" s="66"/>
      <c r="G77" s="67"/>
      <c r="H77" s="67"/>
      <c r="I77" s="68"/>
      <c r="J77" s="67"/>
      <c r="K77" s="67"/>
      <c r="L77" s="620"/>
      <c r="M77" s="67"/>
      <c r="N77" s="66"/>
      <c r="O77" s="66"/>
      <c r="P77" s="66"/>
      <c r="Q77" s="67"/>
      <c r="R77" s="67"/>
      <c r="S77" s="67"/>
      <c r="T77" s="67"/>
      <c r="U77" s="67"/>
      <c r="V77" s="620"/>
      <c r="W77" s="67"/>
      <c r="X77" s="66"/>
      <c r="Y77" s="66"/>
      <c r="Z77" s="66"/>
      <c r="AA77" s="67"/>
      <c r="AB77" s="67"/>
      <c r="AC77" s="67"/>
      <c r="AD77" s="67"/>
      <c r="AE77" s="588"/>
      <c r="AF77" s="67"/>
      <c r="AG77" s="66"/>
      <c r="AH77" s="66"/>
      <c r="AI77" s="66"/>
      <c r="AJ77" s="67"/>
      <c r="AK77" s="67"/>
      <c r="AL77" s="67"/>
      <c r="AM77" s="777"/>
      <c r="AN77" s="119"/>
    </row>
    <row r="78" spans="1:42" ht="21" x14ac:dyDescent="0.25">
      <c r="B78" s="107"/>
      <c r="C78" s="70"/>
      <c r="D78" s="71"/>
      <c r="E78" s="72"/>
      <c r="F78" s="73"/>
      <c r="G78" s="72"/>
      <c r="H78" s="73"/>
      <c r="I78" s="73"/>
      <c r="J78" s="73"/>
      <c r="K78" s="74"/>
      <c r="L78" s="616"/>
      <c r="M78" s="75" t="s">
        <v>42</v>
      </c>
      <c r="N78" s="76">
        <f>D91</f>
        <v>12000</v>
      </c>
      <c r="O78" s="76">
        <f>E91</f>
        <v>350</v>
      </c>
      <c r="P78" s="76">
        <f>F91</f>
        <v>8000</v>
      </c>
      <c r="Q78" s="72"/>
      <c r="R78" s="73"/>
      <c r="S78" s="73"/>
      <c r="T78" s="73"/>
      <c r="U78" s="74"/>
      <c r="V78" s="616"/>
      <c r="W78" s="75" t="s">
        <v>42</v>
      </c>
      <c r="X78" s="76">
        <f>N91</f>
        <v>24000</v>
      </c>
      <c r="Y78" s="76">
        <f>O91</f>
        <v>390</v>
      </c>
      <c r="Z78" s="76">
        <f>P91</f>
        <v>24000</v>
      </c>
      <c r="AA78" s="72"/>
      <c r="AB78" s="73"/>
      <c r="AC78" s="73"/>
      <c r="AD78" s="73"/>
      <c r="AE78" s="584"/>
      <c r="AF78" s="75" t="s">
        <v>42</v>
      </c>
      <c r="AG78" s="76">
        <f>X91</f>
        <v>35500</v>
      </c>
      <c r="AH78" s="76">
        <f>Y91</f>
        <v>390</v>
      </c>
      <c r="AI78" s="76">
        <f>Z91</f>
        <v>35500</v>
      </c>
      <c r="AJ78" s="72"/>
      <c r="AK78" s="73"/>
      <c r="AL78" s="73"/>
      <c r="AM78" s="776" t="s">
        <v>221</v>
      </c>
      <c r="AN78" s="183" t="s">
        <v>36</v>
      </c>
    </row>
    <row r="79" spans="1:42" x14ac:dyDescent="0.25">
      <c r="A79" s="97" t="s">
        <v>4</v>
      </c>
      <c r="B79" s="108">
        <v>150</v>
      </c>
      <c r="C79" s="77" t="s">
        <v>19</v>
      </c>
      <c r="D79" s="78">
        <v>1000</v>
      </c>
      <c r="E79" s="78">
        <f t="shared" ref="E79:E84" si="4">E80+10</f>
        <v>60</v>
      </c>
      <c r="F79" s="78">
        <v>0</v>
      </c>
      <c r="G79" s="79" t="s">
        <v>38</v>
      </c>
      <c r="H79" s="79" t="s">
        <v>38</v>
      </c>
      <c r="I79" s="80" t="s">
        <v>38</v>
      </c>
      <c r="J79" s="79"/>
      <c r="K79" s="81"/>
      <c r="L79" s="617"/>
      <c r="M79" s="77" t="s">
        <v>19</v>
      </c>
      <c r="N79" s="78">
        <v>1000</v>
      </c>
      <c r="O79" s="78">
        <v>10</v>
      </c>
      <c r="P79" s="78">
        <v>0</v>
      </c>
      <c r="Q79" s="79" t="s">
        <v>38</v>
      </c>
      <c r="R79" s="79" t="s">
        <v>38</v>
      </c>
      <c r="S79" s="80" t="s">
        <v>38</v>
      </c>
      <c r="T79" s="79"/>
      <c r="U79" s="81"/>
      <c r="V79" s="617"/>
      <c r="W79" s="77" t="s">
        <v>19</v>
      </c>
      <c r="X79" s="78">
        <v>1000</v>
      </c>
      <c r="Y79" s="78">
        <v>0</v>
      </c>
      <c r="Z79" s="78">
        <v>11500</v>
      </c>
      <c r="AA79" s="79" t="s">
        <v>38</v>
      </c>
      <c r="AB79" s="79">
        <v>1885</v>
      </c>
      <c r="AC79" s="175">
        <v>44570</v>
      </c>
      <c r="AD79" s="606"/>
      <c r="AE79" s="585"/>
      <c r="AF79" s="576" t="s">
        <v>19</v>
      </c>
      <c r="AG79" s="78">
        <v>1000</v>
      </c>
      <c r="AH79" s="78"/>
      <c r="AI79" s="78">
        <v>1500</v>
      </c>
      <c r="AJ79" s="79" t="s">
        <v>47</v>
      </c>
      <c r="AK79" s="79">
        <v>3324</v>
      </c>
      <c r="AL79" s="80">
        <v>44944</v>
      </c>
      <c r="AM79" s="177">
        <f>AG91+AH91-AI91</f>
        <v>-110</v>
      </c>
      <c r="AN79" s="178" t="s">
        <v>976</v>
      </c>
    </row>
    <row r="80" spans="1:42" ht="21" customHeight="1" x14ac:dyDescent="0.25">
      <c r="A80" s="82"/>
      <c r="B80" s="879" t="s">
        <v>218</v>
      </c>
      <c r="C80" s="77" t="s">
        <v>20</v>
      </c>
      <c r="D80" s="78">
        <v>1000</v>
      </c>
      <c r="E80" s="78">
        <f t="shared" si="4"/>
        <v>50</v>
      </c>
      <c r="F80" s="78">
        <v>0</v>
      </c>
      <c r="G80" s="79" t="s">
        <v>38</v>
      </c>
      <c r="H80" s="79" t="s">
        <v>38</v>
      </c>
      <c r="I80" s="80" t="s">
        <v>38</v>
      </c>
      <c r="J80" s="79"/>
      <c r="K80" s="81"/>
      <c r="L80" s="617"/>
      <c r="M80" s="77" t="s">
        <v>20</v>
      </c>
      <c r="N80" s="78">
        <v>1000</v>
      </c>
      <c r="O80" s="78">
        <v>0</v>
      </c>
      <c r="P80" s="78">
        <v>6000</v>
      </c>
      <c r="Q80" s="79" t="s">
        <v>38</v>
      </c>
      <c r="R80" s="79">
        <v>815</v>
      </c>
      <c r="S80" s="80">
        <v>44232</v>
      </c>
      <c r="T80" s="79"/>
      <c r="U80" s="81"/>
      <c r="V80" s="617"/>
      <c r="W80" s="77" t="s">
        <v>20</v>
      </c>
      <c r="X80" s="78">
        <v>1000</v>
      </c>
      <c r="Y80" s="78">
        <v>0</v>
      </c>
      <c r="Z80" s="78">
        <v>0</v>
      </c>
      <c r="AA80" s="79" t="s">
        <v>38</v>
      </c>
      <c r="AB80" s="79" t="s">
        <v>38</v>
      </c>
      <c r="AC80" s="175" t="s">
        <v>38</v>
      </c>
      <c r="AD80" s="606"/>
      <c r="AE80" s="585"/>
      <c r="AF80" s="576" t="s">
        <v>20</v>
      </c>
      <c r="AG80" s="78">
        <v>1000</v>
      </c>
      <c r="AH80" s="78"/>
      <c r="AI80" s="78">
        <v>10000</v>
      </c>
      <c r="AJ80" s="79" t="s">
        <v>47</v>
      </c>
      <c r="AK80" s="79">
        <v>3325</v>
      </c>
      <c r="AL80" s="80">
        <v>44944</v>
      </c>
      <c r="AM80" s="180"/>
      <c r="AN80" s="179"/>
    </row>
    <row r="81" spans="1:42" x14ac:dyDescent="0.25">
      <c r="A81" s="82"/>
      <c r="B81" s="879"/>
      <c r="C81" s="77" t="s">
        <v>21</v>
      </c>
      <c r="D81" s="78">
        <v>1000</v>
      </c>
      <c r="E81" s="78">
        <f t="shared" si="4"/>
        <v>40</v>
      </c>
      <c r="F81" s="78">
        <v>0</v>
      </c>
      <c r="G81" s="79" t="s">
        <v>38</v>
      </c>
      <c r="H81" s="79" t="s">
        <v>38</v>
      </c>
      <c r="I81" s="80" t="s">
        <v>38</v>
      </c>
      <c r="J81" s="79"/>
      <c r="K81" s="81"/>
      <c r="L81" s="617"/>
      <c r="M81" s="77" t="s">
        <v>21</v>
      </c>
      <c r="N81" s="78">
        <v>1000</v>
      </c>
      <c r="O81" s="78">
        <f>O82+10</f>
        <v>20</v>
      </c>
      <c r="P81" s="78">
        <v>0</v>
      </c>
      <c r="Q81" s="79" t="s">
        <v>38</v>
      </c>
      <c r="R81" s="79" t="s">
        <v>38</v>
      </c>
      <c r="S81" s="80" t="s">
        <v>38</v>
      </c>
      <c r="T81" s="79"/>
      <c r="U81" s="81"/>
      <c r="V81" s="617"/>
      <c r="W81" s="77" t="s">
        <v>21</v>
      </c>
      <c r="X81" s="78">
        <v>1000</v>
      </c>
      <c r="Y81" s="78">
        <v>0</v>
      </c>
      <c r="Z81" s="78">
        <v>0</v>
      </c>
      <c r="AA81" s="79" t="s">
        <v>38</v>
      </c>
      <c r="AB81" s="79" t="s">
        <v>38</v>
      </c>
      <c r="AC81" s="175" t="s">
        <v>38</v>
      </c>
      <c r="AD81" s="606"/>
      <c r="AE81" s="585"/>
      <c r="AF81" s="576" t="s">
        <v>21</v>
      </c>
      <c r="AG81" s="78">
        <v>1000</v>
      </c>
      <c r="AH81" s="78"/>
      <c r="AI81" s="78"/>
      <c r="AJ81" s="79"/>
      <c r="AK81" s="79"/>
      <c r="AL81" s="80"/>
      <c r="AM81" s="180"/>
      <c r="AN81" s="179"/>
    </row>
    <row r="82" spans="1:42" x14ac:dyDescent="0.25">
      <c r="A82" s="82"/>
      <c r="B82" s="879"/>
      <c r="C82" s="77" t="s">
        <v>22</v>
      </c>
      <c r="D82" s="78">
        <v>1000</v>
      </c>
      <c r="E82" s="78">
        <f t="shared" si="4"/>
        <v>30</v>
      </c>
      <c r="F82" s="78">
        <v>0</v>
      </c>
      <c r="G82" s="79" t="s">
        <v>38</v>
      </c>
      <c r="H82" s="79" t="s">
        <v>38</v>
      </c>
      <c r="I82" s="80" t="s">
        <v>38</v>
      </c>
      <c r="J82" s="79"/>
      <c r="K82" s="81"/>
      <c r="L82" s="617"/>
      <c r="M82" s="77" t="s">
        <v>22</v>
      </c>
      <c r="N82" s="78">
        <v>1000</v>
      </c>
      <c r="O82" s="78">
        <f>O83+10</f>
        <v>10</v>
      </c>
      <c r="P82" s="78">
        <v>0</v>
      </c>
      <c r="Q82" s="79" t="s">
        <v>38</v>
      </c>
      <c r="R82" s="79" t="s">
        <v>38</v>
      </c>
      <c r="S82" s="80" t="s">
        <v>38</v>
      </c>
      <c r="T82" s="79"/>
      <c r="U82" s="81"/>
      <c r="V82" s="617"/>
      <c r="W82" s="77" t="s">
        <v>22</v>
      </c>
      <c r="X82" s="78">
        <v>1000</v>
      </c>
      <c r="Y82" s="78">
        <v>0</v>
      </c>
      <c r="Z82" s="78">
        <v>0</v>
      </c>
      <c r="AA82" s="79" t="s">
        <v>38</v>
      </c>
      <c r="AB82" s="79" t="s">
        <v>38</v>
      </c>
      <c r="AC82" s="175" t="s">
        <v>38</v>
      </c>
      <c r="AD82" s="606"/>
      <c r="AE82" s="585"/>
      <c r="AF82" s="576" t="s">
        <v>22</v>
      </c>
      <c r="AG82" s="78">
        <v>1000</v>
      </c>
      <c r="AH82" s="78"/>
      <c r="AI82" s="78"/>
      <c r="AJ82" s="79"/>
      <c r="AK82" s="79"/>
      <c r="AL82" s="80"/>
      <c r="AM82" s="180" t="s">
        <v>985</v>
      </c>
      <c r="AN82" s="179"/>
    </row>
    <row r="83" spans="1:42" x14ac:dyDescent="0.25">
      <c r="A83" s="82"/>
      <c r="B83" s="879"/>
      <c r="C83" s="77" t="s">
        <v>23</v>
      </c>
      <c r="D83" s="78">
        <v>1000</v>
      </c>
      <c r="E83" s="78">
        <f t="shared" si="4"/>
        <v>20</v>
      </c>
      <c r="F83" s="78">
        <v>0</v>
      </c>
      <c r="G83" s="79" t="s">
        <v>38</v>
      </c>
      <c r="H83" s="79" t="s">
        <v>38</v>
      </c>
      <c r="I83" s="80" t="s">
        <v>38</v>
      </c>
      <c r="J83" s="79"/>
      <c r="K83" s="81"/>
      <c r="L83" s="617"/>
      <c r="M83" s="77" t="s">
        <v>23</v>
      </c>
      <c r="N83" s="78">
        <v>1000</v>
      </c>
      <c r="O83" s="78">
        <v>0</v>
      </c>
      <c r="P83" s="78">
        <v>10000</v>
      </c>
      <c r="Q83" s="79" t="s">
        <v>38</v>
      </c>
      <c r="R83" s="79">
        <v>982</v>
      </c>
      <c r="S83" s="80">
        <v>44324</v>
      </c>
      <c r="T83" s="79"/>
      <c r="U83" s="81"/>
      <c r="V83" s="617"/>
      <c r="W83" s="77" t="s">
        <v>23</v>
      </c>
      <c r="X83" s="78">
        <v>1000</v>
      </c>
      <c r="Y83" s="78">
        <v>0</v>
      </c>
      <c r="Z83" s="78">
        <v>0</v>
      </c>
      <c r="AA83" s="79" t="s">
        <v>38</v>
      </c>
      <c r="AB83" s="79" t="s">
        <v>38</v>
      </c>
      <c r="AC83" s="175" t="s">
        <v>38</v>
      </c>
      <c r="AD83" s="606"/>
      <c r="AE83" s="585"/>
      <c r="AF83" s="576" t="s">
        <v>23</v>
      </c>
      <c r="AG83" s="78">
        <v>1000</v>
      </c>
      <c r="AH83" s="78"/>
      <c r="AI83" s="78"/>
      <c r="AJ83" s="79"/>
      <c r="AK83" s="79"/>
      <c r="AL83" s="80"/>
      <c r="AM83" s="180"/>
      <c r="AN83" s="179"/>
    </row>
    <row r="84" spans="1:42" x14ac:dyDescent="0.25">
      <c r="A84" s="82"/>
      <c r="B84" s="879"/>
      <c r="C84" s="77" t="s">
        <v>24</v>
      </c>
      <c r="D84" s="78">
        <v>1000</v>
      </c>
      <c r="E84" s="78">
        <f t="shared" si="4"/>
        <v>10</v>
      </c>
      <c r="F84" s="78">
        <v>0</v>
      </c>
      <c r="G84" s="79" t="s">
        <v>38</v>
      </c>
      <c r="H84" s="79" t="s">
        <v>38</v>
      </c>
      <c r="I84" s="80" t="s">
        <v>38</v>
      </c>
      <c r="J84" s="79"/>
      <c r="K84" s="81"/>
      <c r="L84" s="617"/>
      <c r="M84" s="77" t="s">
        <v>24</v>
      </c>
      <c r="N84" s="78">
        <v>1000</v>
      </c>
      <c r="O84" s="78">
        <v>0</v>
      </c>
      <c r="P84" s="78">
        <v>0</v>
      </c>
      <c r="Q84" s="79" t="s">
        <v>38</v>
      </c>
      <c r="R84" s="79" t="s">
        <v>38</v>
      </c>
      <c r="S84" s="80" t="s">
        <v>38</v>
      </c>
      <c r="T84" s="79"/>
      <c r="U84" s="81"/>
      <c r="V84" s="617"/>
      <c r="W84" s="77" t="s">
        <v>24</v>
      </c>
      <c r="X84" s="78">
        <v>1000</v>
      </c>
      <c r="Y84" s="78">
        <v>0</v>
      </c>
      <c r="Z84" s="78">
        <v>0</v>
      </c>
      <c r="AA84" s="79" t="s">
        <v>38</v>
      </c>
      <c r="AB84" s="79" t="s">
        <v>38</v>
      </c>
      <c r="AC84" s="175" t="s">
        <v>38</v>
      </c>
      <c r="AD84" s="606"/>
      <c r="AE84" s="585"/>
      <c r="AF84" s="576" t="s">
        <v>24</v>
      </c>
      <c r="AG84" s="78">
        <v>1000</v>
      </c>
      <c r="AH84" s="78"/>
      <c r="AI84" s="78"/>
      <c r="AJ84" s="79"/>
      <c r="AK84" s="79"/>
      <c r="AL84" s="80"/>
      <c r="AM84" s="180"/>
      <c r="AN84" s="179"/>
    </row>
    <row r="85" spans="1:42" x14ac:dyDescent="0.25">
      <c r="A85" s="82"/>
      <c r="B85" s="879"/>
      <c r="C85" s="77" t="s">
        <v>25</v>
      </c>
      <c r="D85" s="78">
        <v>1000</v>
      </c>
      <c r="E85" s="78">
        <v>0</v>
      </c>
      <c r="F85" s="78">
        <v>7000</v>
      </c>
      <c r="G85" s="79" t="s">
        <v>38</v>
      </c>
      <c r="H85" s="79">
        <v>366</v>
      </c>
      <c r="I85" s="80">
        <v>44034</v>
      </c>
      <c r="J85" s="79"/>
      <c r="K85" s="81"/>
      <c r="L85" s="617"/>
      <c r="M85" s="77" t="s">
        <v>25</v>
      </c>
      <c r="N85" s="78">
        <v>1000</v>
      </c>
      <c r="O85" s="78">
        <v>0</v>
      </c>
      <c r="P85" s="78">
        <v>0</v>
      </c>
      <c r="Q85" s="79" t="s">
        <v>38</v>
      </c>
      <c r="R85" s="79" t="s">
        <v>38</v>
      </c>
      <c r="S85" s="80" t="s">
        <v>38</v>
      </c>
      <c r="T85" s="79"/>
      <c r="U85" s="81"/>
      <c r="V85" s="617"/>
      <c r="W85" s="77" t="s">
        <v>25</v>
      </c>
      <c r="X85" s="78">
        <v>1000</v>
      </c>
      <c r="Y85" s="78">
        <v>0</v>
      </c>
      <c r="Z85" s="78">
        <v>0</v>
      </c>
      <c r="AA85" s="79" t="s">
        <v>38</v>
      </c>
      <c r="AB85" s="79" t="s">
        <v>38</v>
      </c>
      <c r="AC85" s="175" t="s">
        <v>38</v>
      </c>
      <c r="AD85" s="606"/>
      <c r="AE85" s="585"/>
      <c r="AF85" s="576" t="s">
        <v>25</v>
      </c>
      <c r="AG85" s="78">
        <v>1000</v>
      </c>
      <c r="AH85" s="78"/>
      <c r="AI85" s="78"/>
      <c r="AJ85" s="79"/>
      <c r="AK85" s="79"/>
      <c r="AL85" s="80"/>
      <c r="AM85" s="180"/>
      <c r="AN85" s="179"/>
    </row>
    <row r="86" spans="1:42" x14ac:dyDescent="0.25">
      <c r="A86" s="82"/>
      <c r="B86" s="879"/>
      <c r="C86" s="77" t="s">
        <v>26</v>
      </c>
      <c r="D86" s="78">
        <v>1000</v>
      </c>
      <c r="E86" s="78">
        <v>0</v>
      </c>
      <c r="F86" s="78">
        <v>1000</v>
      </c>
      <c r="G86" s="79" t="s">
        <v>38</v>
      </c>
      <c r="H86" s="79">
        <v>505</v>
      </c>
      <c r="I86" s="80">
        <v>44070</v>
      </c>
      <c r="J86" s="79"/>
      <c r="K86" s="81"/>
      <c r="L86" s="617"/>
      <c r="M86" s="77" t="s">
        <v>26</v>
      </c>
      <c r="N86" s="78">
        <v>1000</v>
      </c>
      <c r="O86" s="78">
        <v>0</v>
      </c>
      <c r="P86" s="78">
        <v>0</v>
      </c>
      <c r="Q86" s="79" t="s">
        <v>38</v>
      </c>
      <c r="R86" s="79" t="s">
        <v>38</v>
      </c>
      <c r="S86" s="80" t="s">
        <v>38</v>
      </c>
      <c r="T86" s="79"/>
      <c r="U86" s="81"/>
      <c r="V86" s="617"/>
      <c r="W86" s="77" t="s">
        <v>26</v>
      </c>
      <c r="X86" s="78">
        <v>1000</v>
      </c>
      <c r="Y86" s="78">
        <v>0</v>
      </c>
      <c r="Z86" s="78">
        <v>0</v>
      </c>
      <c r="AA86" s="79" t="s">
        <v>38</v>
      </c>
      <c r="AB86" s="79" t="s">
        <v>38</v>
      </c>
      <c r="AC86" s="175" t="s">
        <v>38</v>
      </c>
      <c r="AD86" s="606"/>
      <c r="AE86" s="585"/>
      <c r="AF86" s="576" t="s">
        <v>26</v>
      </c>
      <c r="AG86" s="78">
        <v>1000</v>
      </c>
      <c r="AH86" s="78"/>
      <c r="AI86" s="78"/>
      <c r="AJ86" s="79"/>
      <c r="AK86" s="79"/>
      <c r="AL86" s="80"/>
      <c r="AM86" s="180"/>
      <c r="AN86" s="179"/>
    </row>
    <row r="87" spans="1:42" x14ac:dyDescent="0.25">
      <c r="A87" s="82"/>
      <c r="B87" s="879"/>
      <c r="C87" s="77" t="s">
        <v>27</v>
      </c>
      <c r="D87" s="78">
        <v>1000</v>
      </c>
      <c r="E87" s="78">
        <f>E88+10</f>
        <v>50</v>
      </c>
      <c r="F87" s="78">
        <v>0</v>
      </c>
      <c r="G87" s="79" t="s">
        <v>38</v>
      </c>
      <c r="H87" s="79" t="s">
        <v>38</v>
      </c>
      <c r="I87" s="80" t="s">
        <v>38</v>
      </c>
      <c r="J87" s="79"/>
      <c r="K87" s="81"/>
      <c r="L87" s="617"/>
      <c r="M87" s="77" t="s">
        <v>27</v>
      </c>
      <c r="N87" s="78">
        <v>1000</v>
      </c>
      <c r="O87" s="78">
        <v>0</v>
      </c>
      <c r="P87" s="78">
        <v>0</v>
      </c>
      <c r="Q87" s="79" t="s">
        <v>38</v>
      </c>
      <c r="R87" s="79" t="s">
        <v>38</v>
      </c>
      <c r="S87" s="80" t="s">
        <v>38</v>
      </c>
      <c r="T87" s="79"/>
      <c r="U87" s="81"/>
      <c r="V87" s="617"/>
      <c r="W87" s="77" t="s">
        <v>27</v>
      </c>
      <c r="X87" s="78">
        <v>1000</v>
      </c>
      <c r="Y87" s="78">
        <v>0</v>
      </c>
      <c r="Z87" s="78">
        <v>0</v>
      </c>
      <c r="AA87" s="79" t="s">
        <v>38</v>
      </c>
      <c r="AB87" s="79" t="s">
        <v>38</v>
      </c>
      <c r="AC87" s="175" t="s">
        <v>38</v>
      </c>
      <c r="AD87" s="606"/>
      <c r="AE87" s="585"/>
      <c r="AF87" s="576" t="s">
        <v>27</v>
      </c>
      <c r="AG87" s="78">
        <v>1000</v>
      </c>
      <c r="AH87" s="78"/>
      <c r="AI87" s="78"/>
      <c r="AJ87" s="79"/>
      <c r="AK87" s="79"/>
      <c r="AL87" s="80"/>
      <c r="AM87" s="180"/>
      <c r="AN87" s="179"/>
    </row>
    <row r="88" spans="1:42" x14ac:dyDescent="0.25">
      <c r="A88" s="82"/>
      <c r="B88" s="879"/>
      <c r="C88" s="77" t="s">
        <v>28</v>
      </c>
      <c r="D88" s="78">
        <v>1000</v>
      </c>
      <c r="E88" s="78">
        <f>E89+10</f>
        <v>40</v>
      </c>
      <c r="F88" s="78">
        <v>0</v>
      </c>
      <c r="G88" s="79" t="s">
        <v>38</v>
      </c>
      <c r="H88" s="79" t="s">
        <v>38</v>
      </c>
      <c r="I88" s="80" t="s">
        <v>38</v>
      </c>
      <c r="J88" s="79"/>
      <c r="K88" s="81"/>
      <c r="L88" s="617"/>
      <c r="M88" s="77" t="s">
        <v>28</v>
      </c>
      <c r="N88" s="78">
        <v>1000</v>
      </c>
      <c r="O88" s="78">
        <v>0</v>
      </c>
      <c r="P88" s="78">
        <v>0</v>
      </c>
      <c r="Q88" s="79" t="s">
        <v>38</v>
      </c>
      <c r="R88" s="79" t="s">
        <v>38</v>
      </c>
      <c r="S88" s="80" t="s">
        <v>38</v>
      </c>
      <c r="T88" s="79"/>
      <c r="U88" s="81"/>
      <c r="V88" s="617"/>
      <c r="W88" s="77" t="s">
        <v>28</v>
      </c>
      <c r="X88" s="78">
        <v>1000</v>
      </c>
      <c r="Y88" s="78">
        <v>0</v>
      </c>
      <c r="Z88" s="78">
        <v>0</v>
      </c>
      <c r="AA88" s="79" t="s">
        <v>38</v>
      </c>
      <c r="AB88" s="79" t="s">
        <v>38</v>
      </c>
      <c r="AC88" s="175" t="s">
        <v>38</v>
      </c>
      <c r="AD88" s="606"/>
      <c r="AE88" s="585"/>
      <c r="AF88" s="576" t="s">
        <v>28</v>
      </c>
      <c r="AG88" s="78">
        <v>1000</v>
      </c>
      <c r="AH88" s="78"/>
      <c r="AI88" s="78"/>
      <c r="AJ88" s="79"/>
      <c r="AK88" s="79"/>
      <c r="AL88" s="80"/>
      <c r="AM88" s="180"/>
      <c r="AN88" s="179"/>
    </row>
    <row r="89" spans="1:42" x14ac:dyDescent="0.25">
      <c r="A89" s="82"/>
      <c r="B89" s="879"/>
      <c r="C89" s="77" t="s">
        <v>29</v>
      </c>
      <c r="D89" s="78">
        <v>1000</v>
      </c>
      <c r="E89" s="78">
        <f>E90+10</f>
        <v>30</v>
      </c>
      <c r="F89" s="78">
        <v>0</v>
      </c>
      <c r="G89" s="79" t="s">
        <v>38</v>
      </c>
      <c r="H89" s="79" t="s">
        <v>38</v>
      </c>
      <c r="I89" s="80" t="s">
        <v>38</v>
      </c>
      <c r="J89" s="79"/>
      <c r="K89" s="81"/>
      <c r="L89" s="617"/>
      <c r="M89" s="77" t="s">
        <v>29</v>
      </c>
      <c r="N89" s="78">
        <v>1000</v>
      </c>
      <c r="O89" s="78">
        <v>0</v>
      </c>
      <c r="P89" s="78">
        <v>0</v>
      </c>
      <c r="Q89" s="79" t="s">
        <v>38</v>
      </c>
      <c r="R89" s="79" t="s">
        <v>38</v>
      </c>
      <c r="S89" s="80" t="s">
        <v>38</v>
      </c>
      <c r="T89" s="79"/>
      <c r="U89" s="81"/>
      <c r="V89" s="617"/>
      <c r="W89" s="77" t="s">
        <v>29</v>
      </c>
      <c r="X89" s="78">
        <v>1000</v>
      </c>
      <c r="Y89" s="78">
        <v>0</v>
      </c>
      <c r="Z89" s="78">
        <v>0</v>
      </c>
      <c r="AA89" s="79" t="s">
        <v>38</v>
      </c>
      <c r="AB89" s="79" t="s">
        <v>38</v>
      </c>
      <c r="AC89" s="175" t="s">
        <v>38</v>
      </c>
      <c r="AD89" s="606"/>
      <c r="AE89" s="585"/>
      <c r="AF89" s="576" t="s">
        <v>29</v>
      </c>
      <c r="AG89" s="78">
        <v>1000</v>
      </c>
      <c r="AH89" s="78"/>
      <c r="AI89" s="78"/>
      <c r="AJ89" s="79"/>
      <c r="AK89" s="79"/>
      <c r="AL89" s="80"/>
      <c r="AM89" s="180"/>
      <c r="AN89" s="179"/>
    </row>
    <row r="90" spans="1:42" x14ac:dyDescent="0.25">
      <c r="A90" s="82"/>
      <c r="B90" s="879"/>
      <c r="C90" s="83" t="s">
        <v>30</v>
      </c>
      <c r="D90" s="84">
        <v>1000</v>
      </c>
      <c r="E90" s="78">
        <f>O79+10</f>
        <v>20</v>
      </c>
      <c r="F90" s="78">
        <v>0</v>
      </c>
      <c r="G90" s="79" t="s">
        <v>38</v>
      </c>
      <c r="H90" s="79" t="s">
        <v>38</v>
      </c>
      <c r="I90" s="80" t="s">
        <v>38</v>
      </c>
      <c r="J90" s="85"/>
      <c r="K90" s="86"/>
      <c r="L90" s="618"/>
      <c r="M90" s="83" t="s">
        <v>30</v>
      </c>
      <c r="N90" s="84">
        <v>1000</v>
      </c>
      <c r="O90" s="78">
        <v>0</v>
      </c>
      <c r="P90" s="78">
        <v>0</v>
      </c>
      <c r="Q90" s="79" t="s">
        <v>38</v>
      </c>
      <c r="R90" s="79" t="s">
        <v>38</v>
      </c>
      <c r="S90" s="80" t="s">
        <v>38</v>
      </c>
      <c r="T90" s="79"/>
      <c r="U90" s="81"/>
      <c r="V90" s="618"/>
      <c r="W90" s="83" t="s">
        <v>30</v>
      </c>
      <c r="X90" s="48">
        <v>500</v>
      </c>
      <c r="Y90" s="78">
        <v>0</v>
      </c>
      <c r="Z90" s="78">
        <v>0</v>
      </c>
      <c r="AA90" s="79" t="s">
        <v>38</v>
      </c>
      <c r="AB90" s="79" t="s">
        <v>38</v>
      </c>
      <c r="AC90" s="175" t="s">
        <v>38</v>
      </c>
      <c r="AD90" s="607"/>
      <c r="AE90" s="586"/>
      <c r="AF90" s="577" t="s">
        <v>30</v>
      </c>
      <c r="AG90" s="78"/>
      <c r="AH90" s="78"/>
      <c r="AI90" s="78"/>
      <c r="AJ90" s="79"/>
      <c r="AK90" s="79"/>
      <c r="AL90" s="80"/>
      <c r="AM90" s="181"/>
      <c r="AN90" s="179"/>
    </row>
    <row r="91" spans="1:42" ht="21" x14ac:dyDescent="0.25">
      <c r="A91" s="88"/>
      <c r="B91" s="880"/>
      <c r="C91" s="89"/>
      <c r="D91" s="90">
        <f>SUM(D79:D90)</f>
        <v>12000</v>
      </c>
      <c r="E91" s="90">
        <f>SUM(E79:E90)</f>
        <v>350</v>
      </c>
      <c r="F91" s="90">
        <f>SUM(F79:F90)</f>
        <v>8000</v>
      </c>
      <c r="G91" s="91"/>
      <c r="H91" s="91"/>
      <c r="I91" s="92"/>
      <c r="J91" s="91"/>
      <c r="K91" s="93"/>
      <c r="L91" s="619"/>
      <c r="M91" s="89"/>
      <c r="N91" s="90">
        <f>SUM(N78:N90)</f>
        <v>24000</v>
      </c>
      <c r="O91" s="90">
        <f>SUM(O78:O90)</f>
        <v>390</v>
      </c>
      <c r="P91" s="90">
        <f>SUM(P78:P90)</f>
        <v>24000</v>
      </c>
      <c r="Q91" s="91"/>
      <c r="R91" s="91"/>
      <c r="S91" s="91"/>
      <c r="T91" s="91"/>
      <c r="U91" s="93"/>
      <c r="V91" s="619"/>
      <c r="W91" s="89"/>
      <c r="X91" s="90">
        <f>SUM(X78:X90)</f>
        <v>35500</v>
      </c>
      <c r="Y91" s="90">
        <f>SUM(Y78:Y90)</f>
        <v>390</v>
      </c>
      <c r="Z91" s="90">
        <f>SUM(Z78:Z90)</f>
        <v>35500</v>
      </c>
      <c r="AA91" s="91"/>
      <c r="AB91" s="91"/>
      <c r="AC91" s="176"/>
      <c r="AD91" s="608"/>
      <c r="AE91" s="587"/>
      <c r="AF91" s="564"/>
      <c r="AG91" s="90">
        <f>SUM(AG78:AG90)</f>
        <v>46500</v>
      </c>
      <c r="AH91" s="90">
        <f>SUM(AH78:AH90)</f>
        <v>390</v>
      </c>
      <c r="AI91" s="90">
        <f>SUM(AI78:AI90)</f>
        <v>47000</v>
      </c>
      <c r="AJ91" s="91"/>
      <c r="AK91" s="91"/>
      <c r="AL91" s="91"/>
      <c r="AM91" s="811"/>
      <c r="AN91" s="89"/>
      <c r="AO91" s="622"/>
      <c r="AP91" s="623"/>
    </row>
    <row r="92" spans="1:42" x14ac:dyDescent="0.25">
      <c r="B92" s="106"/>
      <c r="C92" s="65"/>
      <c r="D92" s="66"/>
      <c r="E92" s="66"/>
      <c r="F92" s="66"/>
      <c r="G92" s="67"/>
      <c r="H92" s="67"/>
      <c r="I92" s="68"/>
      <c r="J92" s="67"/>
      <c r="K92" s="67"/>
      <c r="L92" s="620"/>
      <c r="M92" s="67"/>
      <c r="N92" s="66"/>
      <c r="O92" s="66"/>
      <c r="P92" s="66"/>
      <c r="Q92" s="67"/>
      <c r="R92" s="67"/>
      <c r="S92" s="67"/>
      <c r="T92" s="67"/>
      <c r="U92" s="67"/>
      <c r="V92" s="620"/>
      <c r="W92" s="67"/>
      <c r="X92" s="66"/>
      <c r="Y92" s="66"/>
      <c r="Z92" s="66"/>
      <c r="AA92" s="67"/>
      <c r="AB92" s="67"/>
      <c r="AC92" s="67"/>
      <c r="AD92" s="67"/>
      <c r="AE92" s="588"/>
      <c r="AF92" s="67"/>
      <c r="AG92" s="66"/>
      <c r="AH92" s="66"/>
      <c r="AI92" s="66"/>
      <c r="AJ92" s="67"/>
      <c r="AK92" s="67"/>
      <c r="AL92" s="67"/>
      <c r="AM92" s="777"/>
      <c r="AN92" s="119"/>
    </row>
    <row r="93" spans="1:42" ht="21" x14ac:dyDescent="0.25">
      <c r="B93" s="107"/>
      <c r="C93" s="70"/>
      <c r="D93" s="71"/>
      <c r="E93" s="72"/>
      <c r="F93" s="73"/>
      <c r="G93" s="72"/>
      <c r="H93" s="73"/>
      <c r="I93" s="73"/>
      <c r="J93" s="73"/>
      <c r="K93" s="74"/>
      <c r="L93" s="616"/>
      <c r="M93" s="75" t="s">
        <v>42</v>
      </c>
      <c r="N93" s="76">
        <f>D106</f>
        <v>12000</v>
      </c>
      <c r="O93" s="76">
        <f>E106</f>
        <v>1500</v>
      </c>
      <c r="P93" s="76">
        <f>F106</f>
        <v>0</v>
      </c>
      <c r="Q93" s="72"/>
      <c r="R93" s="73"/>
      <c r="S93" s="73"/>
      <c r="T93" s="73"/>
      <c r="U93" s="74"/>
      <c r="V93" s="616"/>
      <c r="W93" s="75" t="s">
        <v>42</v>
      </c>
      <c r="X93" s="76">
        <f>N106</f>
        <v>24000</v>
      </c>
      <c r="Y93" s="76">
        <f>O106</f>
        <v>1760</v>
      </c>
      <c r="Z93" s="76">
        <f>P106</f>
        <v>24120</v>
      </c>
      <c r="AA93" s="72"/>
      <c r="AB93" s="73"/>
      <c r="AC93" s="73"/>
      <c r="AD93" s="73"/>
      <c r="AE93" s="584"/>
      <c r="AF93" s="75" t="s">
        <v>42</v>
      </c>
      <c r="AG93" s="76">
        <f>X106</f>
        <v>36000</v>
      </c>
      <c r="AH93" s="76">
        <f>Y106</f>
        <v>1830</v>
      </c>
      <c r="AI93" s="76">
        <f>Z106</f>
        <v>36120</v>
      </c>
      <c r="AJ93" s="72"/>
      <c r="AK93" s="73"/>
      <c r="AL93" s="73"/>
      <c r="AM93" s="776" t="s">
        <v>221</v>
      </c>
      <c r="AN93" s="183" t="s">
        <v>36</v>
      </c>
    </row>
    <row r="94" spans="1:42" x14ac:dyDescent="0.25">
      <c r="A94" s="97" t="s">
        <v>4</v>
      </c>
      <c r="B94" s="108">
        <v>151</v>
      </c>
      <c r="C94" s="77" t="s">
        <v>19</v>
      </c>
      <c r="D94" s="78">
        <v>1000</v>
      </c>
      <c r="E94" s="78">
        <f t="shared" ref="E94:E103" si="5">E95+10</f>
        <v>180</v>
      </c>
      <c r="F94" s="78">
        <v>0</v>
      </c>
      <c r="G94" s="79" t="s">
        <v>38</v>
      </c>
      <c r="H94" s="79" t="s">
        <v>38</v>
      </c>
      <c r="I94" s="80" t="s">
        <v>38</v>
      </c>
      <c r="J94" s="79"/>
      <c r="K94" s="81"/>
      <c r="L94" s="617"/>
      <c r="M94" s="77" t="s">
        <v>19</v>
      </c>
      <c r="N94" s="78">
        <v>1000</v>
      </c>
      <c r="O94" s="78">
        <f>O95+10</f>
        <v>60</v>
      </c>
      <c r="P94" s="78">
        <v>0</v>
      </c>
      <c r="Q94" s="79" t="s">
        <v>38</v>
      </c>
      <c r="R94" s="79" t="s">
        <v>38</v>
      </c>
      <c r="S94" s="80" t="s">
        <v>38</v>
      </c>
      <c r="T94" s="79"/>
      <c r="U94" s="81"/>
      <c r="V94" s="617"/>
      <c r="W94" s="77" t="s">
        <v>19</v>
      </c>
      <c r="X94" s="78">
        <v>1000</v>
      </c>
      <c r="Y94" s="87">
        <v>10</v>
      </c>
      <c r="Z94" s="78">
        <v>1000</v>
      </c>
      <c r="AA94" s="79" t="s">
        <v>38</v>
      </c>
      <c r="AB94" s="79">
        <v>2030</v>
      </c>
      <c r="AC94" s="573">
        <v>44595</v>
      </c>
      <c r="AD94" s="626"/>
      <c r="AE94" s="589"/>
      <c r="AF94" s="576" t="s">
        <v>19</v>
      </c>
      <c r="AG94" s="78">
        <v>1000</v>
      </c>
      <c r="AH94" s="87"/>
      <c r="AI94" s="78">
        <v>1000</v>
      </c>
      <c r="AJ94" s="79" t="s">
        <v>922</v>
      </c>
      <c r="AK94" s="79">
        <v>3183</v>
      </c>
      <c r="AL94" s="721">
        <v>44927</v>
      </c>
      <c r="AM94" s="177">
        <f>AG106+AH106-AI106</f>
        <v>0</v>
      </c>
      <c r="AN94" s="178" t="s">
        <v>1023</v>
      </c>
    </row>
    <row r="95" spans="1:42" ht="21" customHeight="1" x14ac:dyDescent="0.25">
      <c r="A95" s="82"/>
      <c r="B95" s="881" t="s">
        <v>876</v>
      </c>
      <c r="C95" s="77" t="s">
        <v>20</v>
      </c>
      <c r="D95" s="78">
        <v>1000</v>
      </c>
      <c r="E95" s="78">
        <f t="shared" si="5"/>
        <v>170</v>
      </c>
      <c r="F95" s="78">
        <v>0</v>
      </c>
      <c r="G95" s="79" t="s">
        <v>38</v>
      </c>
      <c r="H95" s="79" t="s">
        <v>38</v>
      </c>
      <c r="I95" s="80" t="s">
        <v>38</v>
      </c>
      <c r="J95" s="79"/>
      <c r="K95" s="81"/>
      <c r="L95" s="617"/>
      <c r="M95" s="77" t="s">
        <v>20</v>
      </c>
      <c r="N95" s="78">
        <v>1000</v>
      </c>
      <c r="O95" s="78">
        <f>O96+10</f>
        <v>50</v>
      </c>
      <c r="P95" s="78">
        <v>0</v>
      </c>
      <c r="Q95" s="79" t="s">
        <v>38</v>
      </c>
      <c r="R95" s="79" t="s">
        <v>38</v>
      </c>
      <c r="S95" s="80" t="s">
        <v>38</v>
      </c>
      <c r="T95" s="79"/>
      <c r="U95" s="81"/>
      <c r="V95" s="617"/>
      <c r="W95" s="77" t="s">
        <v>20</v>
      </c>
      <c r="X95" s="78">
        <v>1000</v>
      </c>
      <c r="Y95" s="87">
        <v>10</v>
      </c>
      <c r="Z95" s="78">
        <v>1000</v>
      </c>
      <c r="AA95" s="79" t="s">
        <v>38</v>
      </c>
      <c r="AB95" s="79">
        <v>2127</v>
      </c>
      <c r="AC95" s="573">
        <v>44625</v>
      </c>
      <c r="AD95" s="626"/>
      <c r="AE95" s="589"/>
      <c r="AF95" s="576" t="s">
        <v>20</v>
      </c>
      <c r="AG95" s="78">
        <v>1000</v>
      </c>
      <c r="AH95" s="87"/>
      <c r="AI95" s="78">
        <v>1000</v>
      </c>
      <c r="AJ95" s="79" t="s">
        <v>922</v>
      </c>
      <c r="AK95" s="79">
        <v>3376</v>
      </c>
      <c r="AL95" s="130">
        <v>44960</v>
      </c>
      <c r="AM95" s="180"/>
      <c r="AN95" s="179"/>
    </row>
    <row r="96" spans="1:42" x14ac:dyDescent="0.25">
      <c r="A96" s="82"/>
      <c r="B96" s="879"/>
      <c r="C96" s="77" t="s">
        <v>21</v>
      </c>
      <c r="D96" s="78">
        <v>1000</v>
      </c>
      <c r="E96" s="78">
        <f t="shared" si="5"/>
        <v>160</v>
      </c>
      <c r="F96" s="78">
        <v>0</v>
      </c>
      <c r="G96" s="79" t="s">
        <v>38</v>
      </c>
      <c r="H96" s="79" t="s">
        <v>38</v>
      </c>
      <c r="I96" s="80" t="s">
        <v>38</v>
      </c>
      <c r="J96" s="79"/>
      <c r="K96" s="81"/>
      <c r="L96" s="617"/>
      <c r="M96" s="77" t="s">
        <v>21</v>
      </c>
      <c r="N96" s="78">
        <v>1000</v>
      </c>
      <c r="O96" s="78">
        <f>O97+10</f>
        <v>40</v>
      </c>
      <c r="P96" s="78">
        <v>0</v>
      </c>
      <c r="Q96" s="79" t="s">
        <v>38</v>
      </c>
      <c r="R96" s="79" t="s">
        <v>38</v>
      </c>
      <c r="S96" s="80" t="s">
        <v>38</v>
      </c>
      <c r="T96" s="79"/>
      <c r="U96" s="81"/>
      <c r="V96" s="617"/>
      <c r="W96" s="77" t="s">
        <v>21</v>
      </c>
      <c r="X96" s="78">
        <v>1000</v>
      </c>
      <c r="Y96" s="87">
        <v>10</v>
      </c>
      <c r="Z96" s="78">
        <v>1000</v>
      </c>
      <c r="AA96" s="79" t="s">
        <v>38</v>
      </c>
      <c r="AB96" s="79">
        <v>2206</v>
      </c>
      <c r="AC96" s="573">
        <v>44664</v>
      </c>
      <c r="AD96" s="626"/>
      <c r="AE96" s="589"/>
      <c r="AF96" s="576" t="s">
        <v>21</v>
      </c>
      <c r="AG96" s="78">
        <v>1000</v>
      </c>
      <c r="AH96" s="87"/>
      <c r="AI96" s="78">
        <v>1000</v>
      </c>
      <c r="AJ96" s="79" t="s">
        <v>922</v>
      </c>
      <c r="AK96" s="79">
        <v>3466</v>
      </c>
      <c r="AL96" s="130">
        <v>44987</v>
      </c>
      <c r="AM96" s="180"/>
      <c r="AN96" s="179"/>
    </row>
    <row r="97" spans="1:42" x14ac:dyDescent="0.25">
      <c r="A97" s="82"/>
      <c r="B97" s="879"/>
      <c r="C97" s="77" t="s">
        <v>22</v>
      </c>
      <c r="D97" s="78">
        <v>1000</v>
      </c>
      <c r="E97" s="78">
        <f t="shared" si="5"/>
        <v>150</v>
      </c>
      <c r="F97" s="78">
        <v>0</v>
      </c>
      <c r="G97" s="79" t="s">
        <v>38</v>
      </c>
      <c r="H97" s="79" t="s">
        <v>38</v>
      </c>
      <c r="I97" s="80" t="s">
        <v>38</v>
      </c>
      <c r="J97" s="79"/>
      <c r="K97" s="81"/>
      <c r="L97" s="617"/>
      <c r="M97" s="77" t="s">
        <v>22</v>
      </c>
      <c r="N97" s="78">
        <v>1000</v>
      </c>
      <c r="O97" s="78">
        <f>O98+10</f>
        <v>30</v>
      </c>
      <c r="P97" s="78">
        <v>0</v>
      </c>
      <c r="Q97" s="79" t="s">
        <v>38</v>
      </c>
      <c r="R97" s="79" t="s">
        <v>38</v>
      </c>
      <c r="S97" s="80" t="s">
        <v>38</v>
      </c>
      <c r="T97" s="79"/>
      <c r="U97" s="81"/>
      <c r="V97" s="617"/>
      <c r="W97" s="77" t="s">
        <v>22</v>
      </c>
      <c r="X97" s="78">
        <v>1000</v>
      </c>
      <c r="Y97" s="78">
        <v>0</v>
      </c>
      <c r="Z97" s="78">
        <v>1000</v>
      </c>
      <c r="AA97" s="79" t="s">
        <v>38</v>
      </c>
      <c r="AB97" s="79">
        <v>2278</v>
      </c>
      <c r="AC97" s="175">
        <v>44681</v>
      </c>
      <c r="AD97" s="606"/>
      <c r="AE97" s="585"/>
      <c r="AF97" s="576" t="s">
        <v>22</v>
      </c>
      <c r="AG97" s="78">
        <v>1000</v>
      </c>
      <c r="AH97" s="87"/>
      <c r="AI97" s="78">
        <v>1000</v>
      </c>
      <c r="AJ97" s="79" t="s">
        <v>922</v>
      </c>
      <c r="AK97" s="79">
        <v>3609</v>
      </c>
      <c r="AL97" s="80">
        <v>45022</v>
      </c>
      <c r="AM97" s="180"/>
      <c r="AN97" s="179"/>
    </row>
    <row r="98" spans="1:42" x14ac:dyDescent="0.25">
      <c r="A98" s="82"/>
      <c r="B98" s="879"/>
      <c r="C98" s="77" t="s">
        <v>23</v>
      </c>
      <c r="D98" s="78">
        <v>1000</v>
      </c>
      <c r="E98" s="78">
        <f t="shared" si="5"/>
        <v>140</v>
      </c>
      <c r="F98" s="78">
        <v>0</v>
      </c>
      <c r="G98" s="79" t="s">
        <v>38</v>
      </c>
      <c r="H98" s="79" t="s">
        <v>38</v>
      </c>
      <c r="I98" s="80" t="s">
        <v>38</v>
      </c>
      <c r="J98" s="79"/>
      <c r="K98" s="81"/>
      <c r="L98" s="617"/>
      <c r="M98" s="77" t="s">
        <v>23</v>
      </c>
      <c r="N98" s="78">
        <v>1000</v>
      </c>
      <c r="O98" s="78">
        <f>O99+10</f>
        <v>20</v>
      </c>
      <c r="P98" s="78">
        <v>0</v>
      </c>
      <c r="Q98" s="79" t="s">
        <v>38</v>
      </c>
      <c r="R98" s="79" t="s">
        <v>38</v>
      </c>
      <c r="S98" s="80" t="s">
        <v>38</v>
      </c>
      <c r="T98" s="79"/>
      <c r="U98" s="81"/>
      <c r="V98" s="617"/>
      <c r="W98" s="77" t="s">
        <v>23</v>
      </c>
      <c r="X98" s="78">
        <v>1000</v>
      </c>
      <c r="Y98" s="87">
        <v>10</v>
      </c>
      <c r="Z98" s="78">
        <v>1000</v>
      </c>
      <c r="AA98" s="79" t="s">
        <v>38</v>
      </c>
      <c r="AB98" s="79">
        <v>2380</v>
      </c>
      <c r="AC98" s="573">
        <v>44718</v>
      </c>
      <c r="AD98" s="626"/>
      <c r="AE98" s="589"/>
      <c r="AF98" s="576" t="s">
        <v>23</v>
      </c>
      <c r="AG98" s="78">
        <v>1000</v>
      </c>
      <c r="AH98" s="87"/>
      <c r="AI98" s="78">
        <v>2710</v>
      </c>
      <c r="AJ98" s="79" t="s">
        <v>50</v>
      </c>
      <c r="AK98" s="79">
        <v>3721</v>
      </c>
      <c r="AL98" s="130">
        <v>45047</v>
      </c>
      <c r="AM98" s="180"/>
      <c r="AN98" s="179"/>
    </row>
    <row r="99" spans="1:42" x14ac:dyDescent="0.25">
      <c r="A99" s="82"/>
      <c r="B99" s="879"/>
      <c r="C99" s="77" t="s">
        <v>24</v>
      </c>
      <c r="D99" s="78">
        <v>1000</v>
      </c>
      <c r="E99" s="78">
        <f t="shared" si="5"/>
        <v>130</v>
      </c>
      <c r="F99" s="78">
        <v>0</v>
      </c>
      <c r="G99" s="79" t="s">
        <v>38</v>
      </c>
      <c r="H99" s="79" t="s">
        <v>38</v>
      </c>
      <c r="I99" s="80" t="s">
        <v>38</v>
      </c>
      <c r="J99" s="79"/>
      <c r="K99" s="81"/>
      <c r="L99" s="617"/>
      <c r="M99" s="77" t="s">
        <v>24</v>
      </c>
      <c r="N99" s="78">
        <v>1000</v>
      </c>
      <c r="O99" s="87">
        <v>10</v>
      </c>
      <c r="P99" s="78">
        <v>18120</v>
      </c>
      <c r="Q99" s="79" t="s">
        <v>38</v>
      </c>
      <c r="R99" s="79">
        <v>1090</v>
      </c>
      <c r="S99" s="47">
        <v>44378</v>
      </c>
      <c r="T99" s="79"/>
      <c r="U99" s="81"/>
      <c r="V99" s="617"/>
      <c r="W99" s="77" t="s">
        <v>24</v>
      </c>
      <c r="X99" s="78">
        <v>1000</v>
      </c>
      <c r="Y99" s="87">
        <v>10</v>
      </c>
      <c r="Z99" s="78">
        <v>1000</v>
      </c>
      <c r="AA99" s="79" t="s">
        <v>50</v>
      </c>
      <c r="AB99" s="79">
        <v>2489</v>
      </c>
      <c r="AC99" s="573">
        <v>44747</v>
      </c>
      <c r="AD99" s="626"/>
      <c r="AE99" s="589"/>
      <c r="AF99" s="576" t="s">
        <v>24</v>
      </c>
      <c r="AG99" s="78">
        <v>1000</v>
      </c>
      <c r="AH99" s="87"/>
      <c r="AI99" s="78">
        <v>1000</v>
      </c>
      <c r="AJ99" s="79" t="s">
        <v>922</v>
      </c>
      <c r="AK99" s="79">
        <v>3825</v>
      </c>
      <c r="AL99" s="130">
        <v>45083</v>
      </c>
      <c r="AM99" s="180"/>
      <c r="AN99" s="179"/>
    </row>
    <row r="100" spans="1:42" x14ac:dyDescent="0.25">
      <c r="A100" s="82"/>
      <c r="B100" s="879"/>
      <c r="C100" s="77" t="s">
        <v>25</v>
      </c>
      <c r="D100" s="78">
        <v>1000</v>
      </c>
      <c r="E100" s="78">
        <f t="shared" si="5"/>
        <v>120</v>
      </c>
      <c r="F100" s="78">
        <v>0</v>
      </c>
      <c r="G100" s="79" t="s">
        <v>38</v>
      </c>
      <c r="H100" s="79" t="s">
        <v>38</v>
      </c>
      <c r="I100" s="80" t="s">
        <v>38</v>
      </c>
      <c r="J100" s="79"/>
      <c r="K100" s="81"/>
      <c r="L100" s="617"/>
      <c r="M100" s="77" t="s">
        <v>25</v>
      </c>
      <c r="N100" s="78">
        <v>1000</v>
      </c>
      <c r="O100" s="87">
        <v>10</v>
      </c>
      <c r="P100" s="78">
        <v>1000</v>
      </c>
      <c r="Q100" s="79" t="s">
        <v>38</v>
      </c>
      <c r="R100" s="79">
        <v>1184</v>
      </c>
      <c r="S100" s="47">
        <v>44411</v>
      </c>
      <c r="T100" s="79"/>
      <c r="U100" s="81"/>
      <c r="V100" s="617"/>
      <c r="W100" s="77" t="s">
        <v>25</v>
      </c>
      <c r="X100" s="78">
        <v>1000</v>
      </c>
      <c r="Y100" s="87">
        <v>10</v>
      </c>
      <c r="Z100" s="78">
        <v>1000</v>
      </c>
      <c r="AA100" s="79" t="s">
        <v>47</v>
      </c>
      <c r="AB100" s="79">
        <v>2586</v>
      </c>
      <c r="AC100" s="573">
        <v>44776</v>
      </c>
      <c r="AD100" s="626"/>
      <c r="AE100" s="589"/>
      <c r="AF100" s="576" t="s">
        <v>25</v>
      </c>
      <c r="AG100" s="78">
        <v>1000</v>
      </c>
      <c r="AH100" s="87"/>
      <c r="AI100" s="78">
        <v>1000</v>
      </c>
      <c r="AJ100" s="79" t="s">
        <v>922</v>
      </c>
      <c r="AK100" s="79">
        <v>3913</v>
      </c>
      <c r="AL100" s="130">
        <v>45110</v>
      </c>
      <c r="AM100" s="180"/>
      <c r="AN100" s="179"/>
    </row>
    <row r="101" spans="1:42" x14ac:dyDescent="0.25">
      <c r="A101" s="82"/>
      <c r="B101" s="879"/>
      <c r="C101" s="77" t="s">
        <v>26</v>
      </c>
      <c r="D101" s="78">
        <v>1000</v>
      </c>
      <c r="E101" s="78">
        <f t="shared" si="5"/>
        <v>110</v>
      </c>
      <c r="F101" s="78">
        <v>0</v>
      </c>
      <c r="G101" s="79" t="s">
        <v>38</v>
      </c>
      <c r="H101" s="79" t="s">
        <v>38</v>
      </c>
      <c r="I101" s="80" t="s">
        <v>38</v>
      </c>
      <c r="J101" s="79"/>
      <c r="K101" s="81"/>
      <c r="L101" s="617"/>
      <c r="M101" s="77" t="s">
        <v>26</v>
      </c>
      <c r="N101" s="78">
        <v>1000</v>
      </c>
      <c r="O101" s="87">
        <v>10</v>
      </c>
      <c r="P101" s="78">
        <v>1000</v>
      </c>
      <c r="Q101" s="79" t="s">
        <v>38</v>
      </c>
      <c r="R101" s="79">
        <v>1338</v>
      </c>
      <c r="S101" s="47">
        <v>44440</v>
      </c>
      <c r="T101" s="79"/>
      <c r="U101" s="81"/>
      <c r="V101" s="617"/>
      <c r="W101" s="77" t="s">
        <v>26</v>
      </c>
      <c r="X101" s="78">
        <v>1000</v>
      </c>
      <c r="Y101" s="87">
        <v>10</v>
      </c>
      <c r="Z101" s="78">
        <v>0</v>
      </c>
      <c r="AA101" s="79" t="s">
        <v>38</v>
      </c>
      <c r="AB101" s="79" t="s">
        <v>38</v>
      </c>
      <c r="AC101" s="175" t="s">
        <v>38</v>
      </c>
      <c r="AD101" s="606"/>
      <c r="AE101" s="585"/>
      <c r="AF101" s="576" t="s">
        <v>26</v>
      </c>
      <c r="AG101" s="78">
        <v>1000</v>
      </c>
      <c r="AH101" s="87"/>
      <c r="AI101" s="78">
        <v>1000</v>
      </c>
      <c r="AJ101" s="79" t="s">
        <v>50</v>
      </c>
      <c r="AK101" s="79">
        <v>4062</v>
      </c>
      <c r="AL101" s="80">
        <v>45146</v>
      </c>
      <c r="AM101" s="180"/>
      <c r="AN101" s="179"/>
    </row>
    <row r="102" spans="1:42" x14ac:dyDescent="0.25">
      <c r="A102" s="82"/>
      <c r="B102" s="879"/>
      <c r="C102" s="77" t="s">
        <v>27</v>
      </c>
      <c r="D102" s="78">
        <v>1000</v>
      </c>
      <c r="E102" s="78">
        <f t="shared" si="5"/>
        <v>100</v>
      </c>
      <c r="F102" s="78">
        <v>0</v>
      </c>
      <c r="G102" s="79" t="s">
        <v>38</v>
      </c>
      <c r="H102" s="79" t="s">
        <v>38</v>
      </c>
      <c r="I102" s="80" t="s">
        <v>38</v>
      </c>
      <c r="J102" s="79"/>
      <c r="K102" s="81"/>
      <c r="L102" s="617"/>
      <c r="M102" s="77" t="s">
        <v>27</v>
      </c>
      <c r="N102" s="78">
        <v>1000</v>
      </c>
      <c r="O102" s="78">
        <v>0</v>
      </c>
      <c r="P102" s="78">
        <v>1000</v>
      </c>
      <c r="Q102" s="79" t="s">
        <v>38</v>
      </c>
      <c r="R102" s="79">
        <v>1299</v>
      </c>
      <c r="S102" s="80">
        <v>44469</v>
      </c>
      <c r="T102" s="79"/>
      <c r="U102" s="81"/>
      <c r="V102" s="617"/>
      <c r="W102" s="77" t="s">
        <v>27</v>
      </c>
      <c r="X102" s="78">
        <v>1000</v>
      </c>
      <c r="Y102" s="78">
        <v>0</v>
      </c>
      <c r="Z102" s="78">
        <v>2000</v>
      </c>
      <c r="AA102" s="79" t="s">
        <v>50</v>
      </c>
      <c r="AB102" s="79">
        <v>2810</v>
      </c>
      <c r="AC102" s="573">
        <v>44809</v>
      </c>
      <c r="AD102" s="626"/>
      <c r="AE102" s="589"/>
      <c r="AF102" s="576" t="s">
        <v>27</v>
      </c>
      <c r="AG102" s="78"/>
      <c r="AH102" s="78"/>
      <c r="AI102" s="78"/>
      <c r="AJ102" s="79"/>
      <c r="AK102" s="79"/>
      <c r="AL102" s="130"/>
      <c r="AM102" s="180"/>
      <c r="AN102" s="179"/>
    </row>
    <row r="103" spans="1:42" x14ac:dyDescent="0.25">
      <c r="A103" s="82"/>
      <c r="B103" s="879"/>
      <c r="C103" s="77" t="s">
        <v>28</v>
      </c>
      <c r="D103" s="78">
        <v>1000</v>
      </c>
      <c r="E103" s="78">
        <f t="shared" si="5"/>
        <v>90</v>
      </c>
      <c r="F103" s="78">
        <v>0</v>
      </c>
      <c r="G103" s="79" t="s">
        <v>38</v>
      </c>
      <c r="H103" s="79" t="s">
        <v>38</v>
      </c>
      <c r="I103" s="80" t="s">
        <v>38</v>
      </c>
      <c r="J103" s="79"/>
      <c r="K103" s="81"/>
      <c r="L103" s="617"/>
      <c r="M103" s="77" t="s">
        <v>28</v>
      </c>
      <c r="N103" s="78">
        <v>1000</v>
      </c>
      <c r="O103" s="87">
        <v>10</v>
      </c>
      <c r="P103" s="78">
        <v>1000</v>
      </c>
      <c r="Q103" s="79" t="s">
        <v>38</v>
      </c>
      <c r="R103" s="79">
        <v>1513</v>
      </c>
      <c r="S103" s="47">
        <v>44504</v>
      </c>
      <c r="T103" s="79"/>
      <c r="U103" s="81"/>
      <c r="V103" s="617"/>
      <c r="W103" s="77" t="s">
        <v>28</v>
      </c>
      <c r="X103" s="78">
        <v>1000</v>
      </c>
      <c r="Y103" s="78">
        <v>0</v>
      </c>
      <c r="Z103" s="78">
        <v>1000</v>
      </c>
      <c r="AA103" s="79" t="s">
        <v>50</v>
      </c>
      <c r="AB103" s="79">
        <v>2928</v>
      </c>
      <c r="AC103" s="175">
        <v>44841</v>
      </c>
      <c r="AD103" s="606"/>
      <c r="AE103" s="585"/>
      <c r="AF103" s="576" t="s">
        <v>28</v>
      </c>
      <c r="AG103" s="78"/>
      <c r="AH103" s="78"/>
      <c r="AI103" s="78"/>
      <c r="AJ103" s="79"/>
      <c r="AK103" s="79"/>
      <c r="AL103" s="80"/>
      <c r="AM103" s="180"/>
      <c r="AN103" s="179"/>
    </row>
    <row r="104" spans="1:42" x14ac:dyDescent="0.25">
      <c r="A104" s="82"/>
      <c r="B104" s="879"/>
      <c r="C104" s="77" t="s">
        <v>29</v>
      </c>
      <c r="D104" s="78">
        <v>1000</v>
      </c>
      <c r="E104" s="78">
        <f>E105+10</f>
        <v>80</v>
      </c>
      <c r="F104" s="78">
        <v>0</v>
      </c>
      <c r="G104" s="79" t="s">
        <v>38</v>
      </c>
      <c r="H104" s="79" t="s">
        <v>38</v>
      </c>
      <c r="I104" s="80" t="s">
        <v>38</v>
      </c>
      <c r="J104" s="79"/>
      <c r="K104" s="81"/>
      <c r="L104" s="617"/>
      <c r="M104" s="77" t="s">
        <v>29</v>
      </c>
      <c r="N104" s="78">
        <v>1000</v>
      </c>
      <c r="O104" s="87">
        <v>10</v>
      </c>
      <c r="P104" s="78">
        <v>1000</v>
      </c>
      <c r="Q104" s="79" t="s">
        <v>38</v>
      </c>
      <c r="R104" s="79">
        <v>1577</v>
      </c>
      <c r="S104" s="47">
        <v>44531</v>
      </c>
      <c r="T104" s="79"/>
      <c r="U104" s="81"/>
      <c r="V104" s="617"/>
      <c r="W104" s="77" t="s">
        <v>29</v>
      </c>
      <c r="X104" s="78">
        <v>1000</v>
      </c>
      <c r="Y104" s="78">
        <v>0</v>
      </c>
      <c r="Z104" s="78">
        <v>1000</v>
      </c>
      <c r="AA104" s="79" t="s">
        <v>50</v>
      </c>
      <c r="AB104" s="79">
        <v>2992</v>
      </c>
      <c r="AC104" s="175">
        <v>44867</v>
      </c>
      <c r="AD104" s="606"/>
      <c r="AE104" s="585"/>
      <c r="AF104" s="576" t="s">
        <v>29</v>
      </c>
      <c r="AG104" s="78"/>
      <c r="AH104" s="78"/>
      <c r="AI104" s="78"/>
      <c r="AJ104" s="79"/>
      <c r="AK104" s="79"/>
      <c r="AL104" s="80"/>
      <c r="AM104" s="180"/>
      <c r="AN104" s="179"/>
    </row>
    <row r="105" spans="1:42" x14ac:dyDescent="0.25">
      <c r="A105" s="82"/>
      <c r="B105" s="879"/>
      <c r="C105" s="83" t="s">
        <v>30</v>
      </c>
      <c r="D105" s="84">
        <v>1000</v>
      </c>
      <c r="E105" s="78">
        <f>O94+10</f>
        <v>70</v>
      </c>
      <c r="F105" s="78">
        <v>0</v>
      </c>
      <c r="G105" s="79" t="s">
        <v>38</v>
      </c>
      <c r="H105" s="79" t="s">
        <v>38</v>
      </c>
      <c r="I105" s="80" t="s">
        <v>38</v>
      </c>
      <c r="J105" s="85"/>
      <c r="K105" s="86"/>
      <c r="L105" s="618"/>
      <c r="M105" s="83" t="s">
        <v>30</v>
      </c>
      <c r="N105" s="84">
        <v>1000</v>
      </c>
      <c r="O105" s="87">
        <v>10</v>
      </c>
      <c r="P105" s="78">
        <v>1000</v>
      </c>
      <c r="Q105" s="79" t="s">
        <v>38</v>
      </c>
      <c r="R105" s="79">
        <v>1687</v>
      </c>
      <c r="S105" s="47">
        <v>44562</v>
      </c>
      <c r="T105" s="79"/>
      <c r="U105" s="81"/>
      <c r="V105" s="618"/>
      <c r="W105" s="83" t="s">
        <v>30</v>
      </c>
      <c r="X105" s="84">
        <v>1000</v>
      </c>
      <c r="Y105" s="78">
        <v>0</v>
      </c>
      <c r="Z105" s="78">
        <v>1000</v>
      </c>
      <c r="AA105" s="79" t="s">
        <v>50</v>
      </c>
      <c r="AB105" s="79">
        <v>3098</v>
      </c>
      <c r="AC105" s="175">
        <v>44869</v>
      </c>
      <c r="AD105" s="607"/>
      <c r="AE105" s="586"/>
      <c r="AF105" s="577" t="s">
        <v>30</v>
      </c>
      <c r="AG105" s="84"/>
      <c r="AH105" s="78"/>
      <c r="AI105" s="78"/>
      <c r="AJ105" s="79"/>
      <c r="AK105" s="79"/>
      <c r="AL105" s="80"/>
      <c r="AM105" s="181"/>
      <c r="AN105" s="179"/>
    </row>
    <row r="106" spans="1:42" ht="21" x14ac:dyDescent="0.25">
      <c r="A106" s="88"/>
      <c r="B106" s="880"/>
      <c r="C106" s="89"/>
      <c r="D106" s="90">
        <f>SUM(D94:D105)</f>
        <v>12000</v>
      </c>
      <c r="E106" s="90">
        <f>SUM(E94:E105)</f>
        <v>1500</v>
      </c>
      <c r="F106" s="90">
        <f>SUM(F94:F105)</f>
        <v>0</v>
      </c>
      <c r="G106" s="91"/>
      <c r="H106" s="91"/>
      <c r="I106" s="92"/>
      <c r="J106" s="91"/>
      <c r="K106" s="93"/>
      <c r="L106" s="619"/>
      <c r="M106" s="89"/>
      <c r="N106" s="90">
        <f>SUM(N93:N105)</f>
        <v>24000</v>
      </c>
      <c r="O106" s="90">
        <f>SUM(O93:O105)</f>
        <v>1760</v>
      </c>
      <c r="P106" s="90">
        <f>SUM(P93:P105)</f>
        <v>24120</v>
      </c>
      <c r="Q106" s="91"/>
      <c r="R106" s="91"/>
      <c r="S106" s="91"/>
      <c r="T106" s="91"/>
      <c r="U106" s="93"/>
      <c r="V106" s="619"/>
      <c r="W106" s="89"/>
      <c r="X106" s="90">
        <f>SUM(X93:X105)</f>
        <v>36000</v>
      </c>
      <c r="Y106" s="90">
        <f>SUM(Y93:Y105)</f>
        <v>1830</v>
      </c>
      <c r="Z106" s="90">
        <f>SUM(Z93:Z105)</f>
        <v>36120</v>
      </c>
      <c r="AA106" s="91"/>
      <c r="AB106" s="91"/>
      <c r="AC106" s="176"/>
      <c r="AD106" s="608"/>
      <c r="AE106" s="587"/>
      <c r="AF106" s="564"/>
      <c r="AG106" s="90">
        <f>SUM(AG93:AG105)</f>
        <v>44000</v>
      </c>
      <c r="AH106" s="90">
        <f>SUM(AH93:AH105)</f>
        <v>1830</v>
      </c>
      <c r="AI106" s="90">
        <f>SUM(AI93:AI105)</f>
        <v>45830</v>
      </c>
      <c r="AJ106" s="91"/>
      <c r="AK106" s="91"/>
      <c r="AL106" s="91"/>
      <c r="AM106" s="811"/>
      <c r="AN106" s="89"/>
      <c r="AO106" s="622"/>
      <c r="AP106" s="623"/>
    </row>
    <row r="107" spans="1:42" x14ac:dyDescent="0.25">
      <c r="B107" s="106"/>
      <c r="C107" s="65"/>
      <c r="D107" s="66"/>
      <c r="E107" s="66"/>
      <c r="F107" s="66"/>
      <c r="G107" s="67"/>
      <c r="H107" s="67"/>
      <c r="I107" s="68"/>
      <c r="J107" s="67"/>
      <c r="K107" s="67"/>
      <c r="L107" s="620"/>
      <c r="M107" s="67"/>
      <c r="N107" s="66"/>
      <c r="O107" s="66"/>
      <c r="P107" s="66"/>
      <c r="Q107" s="67"/>
      <c r="R107" s="67"/>
      <c r="S107" s="67"/>
      <c r="T107" s="67"/>
      <c r="U107" s="67"/>
      <c r="V107" s="620"/>
      <c r="W107" s="67"/>
      <c r="X107" s="66"/>
      <c r="Y107" s="66"/>
      <c r="Z107" s="66"/>
      <c r="AA107" s="67"/>
      <c r="AB107" s="67"/>
      <c r="AC107" s="67"/>
      <c r="AD107" s="67"/>
      <c r="AE107" s="588"/>
      <c r="AF107" s="67"/>
      <c r="AG107" s="66"/>
      <c r="AH107" s="66"/>
      <c r="AI107" s="66"/>
      <c r="AJ107" s="67"/>
      <c r="AK107" s="67"/>
      <c r="AL107" s="67"/>
      <c r="AM107" s="777"/>
      <c r="AN107" s="119"/>
    </row>
    <row r="108" spans="1:42" ht="21" x14ac:dyDescent="0.25">
      <c r="B108" s="107"/>
      <c r="C108" s="70"/>
      <c r="D108" s="71"/>
      <c r="E108" s="72"/>
      <c r="F108" s="73"/>
      <c r="G108" s="72"/>
      <c r="H108" s="73"/>
      <c r="I108" s="73"/>
      <c r="J108" s="73"/>
      <c r="K108" s="74"/>
      <c r="L108" s="616"/>
      <c r="M108" s="75" t="s">
        <v>42</v>
      </c>
      <c r="N108" s="76">
        <f>D121</f>
        <v>12000</v>
      </c>
      <c r="O108" s="76">
        <f>E121</f>
        <v>80</v>
      </c>
      <c r="P108" s="76">
        <f>F121</f>
        <v>12000</v>
      </c>
      <c r="Q108" s="72"/>
      <c r="R108" s="73"/>
      <c r="S108" s="73"/>
      <c r="T108" s="73"/>
      <c r="U108" s="74"/>
      <c r="V108" s="616"/>
      <c r="W108" s="75" t="s">
        <v>42</v>
      </c>
      <c r="X108" s="76">
        <f>N121</f>
        <v>24000</v>
      </c>
      <c r="Y108" s="76">
        <f>O121</f>
        <v>300</v>
      </c>
      <c r="Z108" s="76">
        <f>P121</f>
        <v>24210</v>
      </c>
      <c r="AA108" s="72"/>
      <c r="AB108" s="73"/>
      <c r="AC108" s="73"/>
      <c r="AD108" s="73"/>
      <c r="AE108" s="584"/>
      <c r="AF108" s="75" t="s">
        <v>42</v>
      </c>
      <c r="AG108" s="76">
        <f>X121</f>
        <v>36000</v>
      </c>
      <c r="AH108" s="76">
        <f>Y121</f>
        <v>300</v>
      </c>
      <c r="AI108" s="76">
        <f>Z121</f>
        <v>36210</v>
      </c>
      <c r="AJ108" s="72"/>
      <c r="AK108" s="73"/>
      <c r="AL108" s="73"/>
      <c r="AM108" s="776" t="s">
        <v>221</v>
      </c>
      <c r="AN108" s="183" t="s">
        <v>36</v>
      </c>
    </row>
    <row r="109" spans="1:42" x14ac:dyDescent="0.25">
      <c r="A109" s="97" t="s">
        <v>4</v>
      </c>
      <c r="B109" s="108">
        <v>152</v>
      </c>
      <c r="C109" s="77" t="s">
        <v>19</v>
      </c>
      <c r="D109" s="78">
        <v>1000</v>
      </c>
      <c r="E109" s="78">
        <f>E110+10</f>
        <v>30</v>
      </c>
      <c r="F109" s="78">
        <v>0</v>
      </c>
      <c r="G109" s="79" t="s">
        <v>38</v>
      </c>
      <c r="H109" s="79" t="s">
        <v>38</v>
      </c>
      <c r="I109" s="80" t="s">
        <v>38</v>
      </c>
      <c r="J109" s="79"/>
      <c r="K109" s="81"/>
      <c r="L109" s="617"/>
      <c r="M109" s="77" t="s">
        <v>19</v>
      </c>
      <c r="N109" s="78">
        <v>1000</v>
      </c>
      <c r="O109" s="78">
        <v>10</v>
      </c>
      <c r="P109" s="78">
        <v>0</v>
      </c>
      <c r="Q109" s="79" t="s">
        <v>38</v>
      </c>
      <c r="R109" s="79" t="s">
        <v>38</v>
      </c>
      <c r="S109" s="80" t="s">
        <v>38</v>
      </c>
      <c r="T109" s="79"/>
      <c r="U109" s="81"/>
      <c r="V109" s="617"/>
      <c r="W109" s="77" t="s">
        <v>19</v>
      </c>
      <c r="X109" s="78">
        <v>1000</v>
      </c>
      <c r="Y109" s="78">
        <v>0</v>
      </c>
      <c r="Z109" s="78">
        <v>1000</v>
      </c>
      <c r="AA109" s="79" t="s">
        <v>38</v>
      </c>
      <c r="AB109" s="79">
        <v>1681</v>
      </c>
      <c r="AC109" s="175">
        <v>44565</v>
      </c>
      <c r="AD109" s="606"/>
      <c r="AE109" s="585"/>
      <c r="AF109" s="576" t="s">
        <v>19</v>
      </c>
      <c r="AG109" s="78">
        <v>1000</v>
      </c>
      <c r="AH109" s="78"/>
      <c r="AI109" s="78">
        <v>1000</v>
      </c>
      <c r="AJ109" s="79" t="s">
        <v>50</v>
      </c>
      <c r="AK109" s="79">
        <v>3249</v>
      </c>
      <c r="AL109" s="80">
        <v>44931</v>
      </c>
      <c r="AM109" s="177">
        <f>AG121+AH121-AI121</f>
        <v>0</v>
      </c>
      <c r="AN109" s="178" t="s">
        <v>1023</v>
      </c>
    </row>
    <row r="110" spans="1:42" ht="21" customHeight="1" x14ac:dyDescent="0.25">
      <c r="A110" s="82"/>
      <c r="B110" s="879" t="s">
        <v>223</v>
      </c>
      <c r="C110" s="77" t="s">
        <v>20</v>
      </c>
      <c r="D110" s="78">
        <v>1000</v>
      </c>
      <c r="E110" s="78">
        <f>E111+10</f>
        <v>20</v>
      </c>
      <c r="F110" s="78">
        <v>0</v>
      </c>
      <c r="G110" s="79" t="s">
        <v>38</v>
      </c>
      <c r="H110" s="79" t="s">
        <v>38</v>
      </c>
      <c r="I110" s="80" t="s">
        <v>38</v>
      </c>
      <c r="J110" s="79"/>
      <c r="K110" s="81"/>
      <c r="L110" s="617"/>
      <c r="M110" s="77" t="s">
        <v>20</v>
      </c>
      <c r="N110" s="78">
        <v>1000</v>
      </c>
      <c r="O110" s="78">
        <v>0</v>
      </c>
      <c r="P110" s="78">
        <v>2000</v>
      </c>
      <c r="Q110" s="79" t="s">
        <v>38</v>
      </c>
      <c r="R110" s="79">
        <v>818</v>
      </c>
      <c r="S110" s="80">
        <v>44234</v>
      </c>
      <c r="T110" s="79"/>
      <c r="U110" s="81"/>
      <c r="V110" s="617"/>
      <c r="W110" s="77" t="s">
        <v>20</v>
      </c>
      <c r="X110" s="78">
        <v>1000</v>
      </c>
      <c r="Y110" s="78">
        <v>0</v>
      </c>
      <c r="Z110" s="78">
        <v>1000</v>
      </c>
      <c r="AA110" s="79" t="s">
        <v>38</v>
      </c>
      <c r="AB110" s="79">
        <v>2038</v>
      </c>
      <c r="AC110" s="175">
        <v>44597</v>
      </c>
      <c r="AD110" s="606"/>
      <c r="AE110" s="585"/>
      <c r="AF110" s="576" t="s">
        <v>20</v>
      </c>
      <c r="AG110" s="78">
        <v>1000</v>
      </c>
      <c r="AH110" s="78"/>
      <c r="AI110" s="78">
        <v>1000</v>
      </c>
      <c r="AJ110" s="79" t="s">
        <v>50</v>
      </c>
      <c r="AK110" s="79">
        <v>3408</v>
      </c>
      <c r="AL110" s="80">
        <v>44966</v>
      </c>
      <c r="AM110" s="180"/>
      <c r="AN110" s="179"/>
    </row>
    <row r="111" spans="1:42" x14ac:dyDescent="0.25">
      <c r="A111" s="82"/>
      <c r="B111" s="879"/>
      <c r="C111" s="77" t="s">
        <v>21</v>
      </c>
      <c r="D111" s="78">
        <v>1000</v>
      </c>
      <c r="E111" s="78">
        <f>E112+10</f>
        <v>10</v>
      </c>
      <c r="F111" s="78">
        <v>0</v>
      </c>
      <c r="G111" s="79" t="s">
        <v>38</v>
      </c>
      <c r="H111" s="79" t="s">
        <v>38</v>
      </c>
      <c r="I111" s="80" t="s">
        <v>38</v>
      </c>
      <c r="J111" s="79"/>
      <c r="K111" s="81"/>
      <c r="L111" s="617"/>
      <c r="M111" s="77" t="s">
        <v>21</v>
      </c>
      <c r="N111" s="78">
        <v>1000</v>
      </c>
      <c r="O111" s="78">
        <f t="shared" ref="O111:O116" si="6">O112+10</f>
        <v>60</v>
      </c>
      <c r="P111" s="78">
        <v>0</v>
      </c>
      <c r="Q111" s="79" t="s">
        <v>38</v>
      </c>
      <c r="R111" s="79" t="s">
        <v>38</v>
      </c>
      <c r="S111" s="80" t="s">
        <v>38</v>
      </c>
      <c r="T111" s="79"/>
      <c r="U111" s="81"/>
      <c r="V111" s="617"/>
      <c r="W111" s="77" t="s">
        <v>21</v>
      </c>
      <c r="X111" s="78">
        <v>1000</v>
      </c>
      <c r="Y111" s="78">
        <v>0</v>
      </c>
      <c r="Z111" s="78">
        <v>1000</v>
      </c>
      <c r="AA111" s="79" t="s">
        <v>38</v>
      </c>
      <c r="AB111" s="79">
        <v>2141</v>
      </c>
      <c r="AC111" s="175">
        <v>44628</v>
      </c>
      <c r="AD111" s="606"/>
      <c r="AE111" s="585"/>
      <c r="AF111" s="576" t="s">
        <v>21</v>
      </c>
      <c r="AG111" s="78">
        <v>1000</v>
      </c>
      <c r="AH111" s="78"/>
      <c r="AI111" s="78">
        <v>1000</v>
      </c>
      <c r="AJ111" s="79" t="s">
        <v>50</v>
      </c>
      <c r="AK111" s="79">
        <v>3515</v>
      </c>
      <c r="AL111" s="80">
        <v>45004</v>
      </c>
      <c r="AM111" s="180"/>
      <c r="AN111" s="179"/>
    </row>
    <row r="112" spans="1:42" x14ac:dyDescent="0.25">
      <c r="A112" s="82"/>
      <c r="B112" s="879"/>
      <c r="C112" s="77" t="s">
        <v>22</v>
      </c>
      <c r="D112" s="78">
        <v>1000</v>
      </c>
      <c r="E112" s="78">
        <v>0</v>
      </c>
      <c r="F112" s="78">
        <v>4000</v>
      </c>
      <c r="G112" s="79" t="s">
        <v>38</v>
      </c>
      <c r="H112" s="79">
        <v>197</v>
      </c>
      <c r="I112" s="80">
        <v>43939</v>
      </c>
      <c r="J112" s="79"/>
      <c r="K112" s="81"/>
      <c r="L112" s="617"/>
      <c r="M112" s="77" t="s">
        <v>22</v>
      </c>
      <c r="N112" s="78">
        <v>1000</v>
      </c>
      <c r="O112" s="78">
        <f t="shared" si="6"/>
        <v>50</v>
      </c>
      <c r="P112" s="78">
        <v>0</v>
      </c>
      <c r="Q112" s="79" t="s">
        <v>38</v>
      </c>
      <c r="R112" s="79" t="s">
        <v>38</v>
      </c>
      <c r="S112" s="80" t="s">
        <v>38</v>
      </c>
      <c r="T112" s="79"/>
      <c r="U112" s="81"/>
      <c r="V112" s="617"/>
      <c r="W112" s="77" t="s">
        <v>22</v>
      </c>
      <c r="X112" s="78">
        <v>1000</v>
      </c>
      <c r="Y112" s="78">
        <v>0</v>
      </c>
      <c r="Z112" s="78">
        <v>1000</v>
      </c>
      <c r="AA112" s="79" t="s">
        <v>38</v>
      </c>
      <c r="AB112" s="79">
        <v>2226</v>
      </c>
      <c r="AC112" s="175">
        <v>44657</v>
      </c>
      <c r="AD112" s="606"/>
      <c r="AE112" s="585"/>
      <c r="AF112" s="576" t="s">
        <v>22</v>
      </c>
      <c r="AG112" s="78">
        <v>1000</v>
      </c>
      <c r="AH112" s="78"/>
      <c r="AI112" s="78">
        <v>1000</v>
      </c>
      <c r="AJ112" s="79" t="s">
        <v>50</v>
      </c>
      <c r="AK112" s="79">
        <v>3602</v>
      </c>
      <c r="AL112" s="80">
        <v>45021</v>
      </c>
      <c r="AM112" s="180"/>
      <c r="AN112" s="179"/>
    </row>
    <row r="113" spans="1:42" x14ac:dyDescent="0.25">
      <c r="A113" s="82"/>
      <c r="B113" s="879"/>
      <c r="C113" s="77" t="s">
        <v>23</v>
      </c>
      <c r="D113" s="78">
        <v>1000</v>
      </c>
      <c r="E113" s="78">
        <v>0</v>
      </c>
      <c r="F113" s="78">
        <v>1000</v>
      </c>
      <c r="G113" s="79" t="s">
        <v>38</v>
      </c>
      <c r="H113" s="79">
        <v>221</v>
      </c>
      <c r="I113" s="80">
        <v>43957</v>
      </c>
      <c r="J113" s="79"/>
      <c r="K113" s="81"/>
      <c r="L113" s="617"/>
      <c r="M113" s="77" t="s">
        <v>23</v>
      </c>
      <c r="N113" s="78">
        <v>1000</v>
      </c>
      <c r="O113" s="78">
        <f t="shared" si="6"/>
        <v>40</v>
      </c>
      <c r="P113" s="78">
        <v>0</v>
      </c>
      <c r="Q113" s="79" t="s">
        <v>38</v>
      </c>
      <c r="R113" s="79" t="s">
        <v>38</v>
      </c>
      <c r="S113" s="80" t="s">
        <v>38</v>
      </c>
      <c r="T113" s="79"/>
      <c r="U113" s="81"/>
      <c r="V113" s="617"/>
      <c r="W113" s="77" t="s">
        <v>23</v>
      </c>
      <c r="X113" s="78">
        <v>1000</v>
      </c>
      <c r="Y113" s="78">
        <v>0</v>
      </c>
      <c r="Z113" s="78">
        <v>1000</v>
      </c>
      <c r="AA113" s="79" t="s">
        <v>38</v>
      </c>
      <c r="AB113" s="79">
        <v>2312</v>
      </c>
      <c r="AC113" s="175">
        <v>44688</v>
      </c>
      <c r="AD113" s="606"/>
      <c r="AE113" s="585"/>
      <c r="AF113" s="576" t="s">
        <v>23</v>
      </c>
      <c r="AG113" s="78">
        <v>1000</v>
      </c>
      <c r="AH113" s="78"/>
      <c r="AI113" s="78">
        <v>1000</v>
      </c>
      <c r="AJ113" s="79" t="s">
        <v>50</v>
      </c>
      <c r="AK113" s="79">
        <v>3733</v>
      </c>
      <c r="AL113" s="80">
        <v>45050</v>
      </c>
      <c r="AM113" s="180"/>
      <c r="AN113" s="179"/>
    </row>
    <row r="114" spans="1:42" x14ac:dyDescent="0.25">
      <c r="A114" s="82"/>
      <c r="B114" s="879"/>
      <c r="C114" s="77" t="s">
        <v>24</v>
      </c>
      <c r="D114" s="78">
        <v>1000</v>
      </c>
      <c r="E114" s="78">
        <v>0</v>
      </c>
      <c r="F114" s="78">
        <v>1000</v>
      </c>
      <c r="G114" s="79" t="s">
        <v>38</v>
      </c>
      <c r="H114" s="79">
        <v>282</v>
      </c>
      <c r="I114" s="80">
        <v>43984</v>
      </c>
      <c r="J114" s="79"/>
      <c r="K114" s="81"/>
      <c r="L114" s="617"/>
      <c r="M114" s="77" t="s">
        <v>24</v>
      </c>
      <c r="N114" s="78">
        <v>1000</v>
      </c>
      <c r="O114" s="78">
        <f t="shared" si="6"/>
        <v>30</v>
      </c>
      <c r="P114" s="78">
        <v>0</v>
      </c>
      <c r="Q114" s="79" t="s">
        <v>38</v>
      </c>
      <c r="R114" s="79" t="s">
        <v>38</v>
      </c>
      <c r="S114" s="80" t="s">
        <v>38</v>
      </c>
      <c r="T114" s="79"/>
      <c r="U114" s="81"/>
      <c r="V114" s="617"/>
      <c r="W114" s="77" t="s">
        <v>24</v>
      </c>
      <c r="X114" s="78">
        <v>1000</v>
      </c>
      <c r="Y114" s="78">
        <v>0</v>
      </c>
      <c r="Z114" s="78">
        <v>1000</v>
      </c>
      <c r="AA114" s="79" t="s">
        <v>38</v>
      </c>
      <c r="AB114" s="79">
        <v>2381</v>
      </c>
      <c r="AC114" s="175">
        <v>44718</v>
      </c>
      <c r="AD114" s="606"/>
      <c r="AE114" s="585"/>
      <c r="AF114" s="576" t="s">
        <v>24</v>
      </c>
      <c r="AG114" s="78">
        <v>1000</v>
      </c>
      <c r="AH114" s="78"/>
      <c r="AI114" s="78">
        <v>1090</v>
      </c>
      <c r="AJ114" s="79" t="s">
        <v>50</v>
      </c>
      <c r="AK114" s="79">
        <v>3827</v>
      </c>
      <c r="AL114" s="80">
        <v>45083</v>
      </c>
      <c r="AM114" s="180"/>
      <c r="AN114" s="179"/>
    </row>
    <row r="115" spans="1:42" x14ac:dyDescent="0.25">
      <c r="A115" s="82"/>
      <c r="B115" s="879"/>
      <c r="C115" s="77" t="s">
        <v>25</v>
      </c>
      <c r="D115" s="78">
        <v>1000</v>
      </c>
      <c r="E115" s="78">
        <v>0</v>
      </c>
      <c r="F115" s="78">
        <v>1000</v>
      </c>
      <c r="G115" s="79" t="s">
        <v>38</v>
      </c>
      <c r="H115" s="79">
        <v>351</v>
      </c>
      <c r="I115" s="80">
        <v>44024</v>
      </c>
      <c r="J115" s="79"/>
      <c r="K115" s="81"/>
      <c r="L115" s="617"/>
      <c r="M115" s="77" t="s">
        <v>25</v>
      </c>
      <c r="N115" s="78">
        <v>1000</v>
      </c>
      <c r="O115" s="78">
        <f t="shared" si="6"/>
        <v>20</v>
      </c>
      <c r="P115" s="78">
        <v>0</v>
      </c>
      <c r="Q115" s="79" t="s">
        <v>38</v>
      </c>
      <c r="R115" s="79" t="s">
        <v>38</v>
      </c>
      <c r="S115" s="80" t="s">
        <v>38</v>
      </c>
      <c r="T115" s="79"/>
      <c r="U115" s="81"/>
      <c r="V115" s="617"/>
      <c r="W115" s="77" t="s">
        <v>25</v>
      </c>
      <c r="X115" s="78">
        <v>1000</v>
      </c>
      <c r="Y115" s="78"/>
      <c r="Z115" s="78">
        <v>1000</v>
      </c>
      <c r="AA115" s="79" t="s">
        <v>50</v>
      </c>
      <c r="AB115" s="79">
        <v>2514</v>
      </c>
      <c r="AC115" s="175">
        <v>44751</v>
      </c>
      <c r="AD115" s="606"/>
      <c r="AE115" s="585"/>
      <c r="AF115" s="576" t="s">
        <v>25</v>
      </c>
      <c r="AG115" s="78">
        <v>1000</v>
      </c>
      <c r="AH115" s="78"/>
      <c r="AI115" s="78">
        <v>1000</v>
      </c>
      <c r="AJ115" s="79" t="s">
        <v>50</v>
      </c>
      <c r="AK115" s="79">
        <v>3922</v>
      </c>
      <c r="AL115" s="80">
        <v>45111</v>
      </c>
      <c r="AM115" s="180"/>
      <c r="AN115" s="179"/>
    </row>
    <row r="116" spans="1:42" x14ac:dyDescent="0.25">
      <c r="A116" s="82"/>
      <c r="B116" s="879"/>
      <c r="C116" s="77" t="s">
        <v>26</v>
      </c>
      <c r="D116" s="78">
        <v>1000</v>
      </c>
      <c r="E116" s="78">
        <v>0</v>
      </c>
      <c r="F116" s="78">
        <v>1000</v>
      </c>
      <c r="G116" s="79" t="s">
        <v>38</v>
      </c>
      <c r="H116" s="79">
        <v>389</v>
      </c>
      <c r="I116" s="80">
        <v>44049</v>
      </c>
      <c r="J116" s="79"/>
      <c r="K116" s="81"/>
      <c r="L116" s="617"/>
      <c r="M116" s="77" t="s">
        <v>26</v>
      </c>
      <c r="N116" s="78">
        <v>1000</v>
      </c>
      <c r="O116" s="78">
        <f t="shared" si="6"/>
        <v>10</v>
      </c>
      <c r="P116" s="78">
        <v>0</v>
      </c>
      <c r="Q116" s="79" t="s">
        <v>38</v>
      </c>
      <c r="R116" s="79" t="s">
        <v>38</v>
      </c>
      <c r="S116" s="80" t="s">
        <v>38</v>
      </c>
      <c r="T116" s="79"/>
      <c r="U116" s="81"/>
      <c r="V116" s="617"/>
      <c r="W116" s="77" t="s">
        <v>26</v>
      </c>
      <c r="X116" s="78">
        <v>1000</v>
      </c>
      <c r="Y116" s="78">
        <v>0</v>
      </c>
      <c r="Z116" s="78">
        <v>1000</v>
      </c>
      <c r="AA116" s="79" t="s">
        <v>50</v>
      </c>
      <c r="AB116" s="79">
        <v>2609</v>
      </c>
      <c r="AC116" s="175">
        <v>44782</v>
      </c>
      <c r="AD116" s="606"/>
      <c r="AE116" s="585"/>
      <c r="AF116" s="576" t="s">
        <v>26</v>
      </c>
      <c r="AG116" s="78">
        <v>1000</v>
      </c>
      <c r="AH116" s="78"/>
      <c r="AI116" s="78">
        <v>1000</v>
      </c>
      <c r="AJ116" s="79" t="s">
        <v>50</v>
      </c>
      <c r="AK116" s="79">
        <v>4115</v>
      </c>
      <c r="AL116" s="80">
        <v>45139</v>
      </c>
      <c r="AM116" s="180"/>
      <c r="AN116" s="179"/>
    </row>
    <row r="117" spans="1:42" x14ac:dyDescent="0.25">
      <c r="A117" s="82"/>
      <c r="B117" s="879"/>
      <c r="C117" s="77" t="s">
        <v>27</v>
      </c>
      <c r="D117" s="78">
        <v>1000</v>
      </c>
      <c r="E117" s="78">
        <v>10</v>
      </c>
      <c r="F117" s="78">
        <v>0</v>
      </c>
      <c r="G117" s="79" t="s">
        <v>38</v>
      </c>
      <c r="H117" s="79" t="s">
        <v>38</v>
      </c>
      <c r="I117" s="80" t="s">
        <v>38</v>
      </c>
      <c r="J117" s="79"/>
      <c r="K117" s="81"/>
      <c r="L117" s="617"/>
      <c r="M117" s="77" t="s">
        <v>27</v>
      </c>
      <c r="N117" s="78">
        <v>1000</v>
      </c>
      <c r="O117" s="78">
        <v>0</v>
      </c>
      <c r="P117" s="78">
        <v>7210</v>
      </c>
      <c r="Q117" s="79" t="s">
        <v>38</v>
      </c>
      <c r="R117" s="79">
        <v>1272</v>
      </c>
      <c r="S117" s="80">
        <v>44445</v>
      </c>
      <c r="T117" s="79"/>
      <c r="U117" s="81"/>
      <c r="V117" s="617"/>
      <c r="W117" s="77" t="s">
        <v>27</v>
      </c>
      <c r="X117" s="78">
        <v>1000</v>
      </c>
      <c r="Y117" s="78">
        <v>0</v>
      </c>
      <c r="Z117" s="78">
        <v>1000</v>
      </c>
      <c r="AA117" s="79" t="s">
        <v>50</v>
      </c>
      <c r="AB117" s="79">
        <v>2812</v>
      </c>
      <c r="AC117" s="175">
        <v>44810</v>
      </c>
      <c r="AD117" s="606"/>
      <c r="AE117" s="585"/>
      <c r="AF117" s="576" t="s">
        <v>27</v>
      </c>
      <c r="AG117" s="78"/>
      <c r="AH117" s="78"/>
      <c r="AI117" s="78"/>
      <c r="AJ117" s="79"/>
      <c r="AK117" s="79"/>
      <c r="AL117" s="80"/>
      <c r="AM117" s="180"/>
      <c r="AN117" s="179"/>
    </row>
    <row r="118" spans="1:42" x14ac:dyDescent="0.25">
      <c r="A118" s="82"/>
      <c r="B118" s="879"/>
      <c r="C118" s="77" t="s">
        <v>28</v>
      </c>
      <c r="D118" s="78">
        <v>1000</v>
      </c>
      <c r="E118" s="78">
        <v>0</v>
      </c>
      <c r="F118" s="78">
        <v>2000</v>
      </c>
      <c r="G118" s="79" t="s">
        <v>38</v>
      </c>
      <c r="H118" s="79">
        <v>509</v>
      </c>
      <c r="I118" s="80">
        <v>44106</v>
      </c>
      <c r="J118" s="79"/>
      <c r="K118" s="81"/>
      <c r="L118" s="617"/>
      <c r="M118" s="77" t="s">
        <v>28</v>
      </c>
      <c r="N118" s="78">
        <v>1000</v>
      </c>
      <c r="O118" s="78">
        <v>0</v>
      </c>
      <c r="P118" s="78">
        <v>1000</v>
      </c>
      <c r="Q118" s="79" t="s">
        <v>38</v>
      </c>
      <c r="R118" s="79">
        <v>1327</v>
      </c>
      <c r="S118" s="80">
        <v>44470</v>
      </c>
      <c r="T118" s="79"/>
      <c r="U118" s="81"/>
      <c r="V118" s="617"/>
      <c r="W118" s="77" t="s">
        <v>28</v>
      </c>
      <c r="X118" s="78">
        <v>1000</v>
      </c>
      <c r="Y118" s="78">
        <v>0</v>
      </c>
      <c r="Z118" s="78">
        <v>1000</v>
      </c>
      <c r="AA118" s="79" t="s">
        <v>50</v>
      </c>
      <c r="AB118" s="79">
        <v>2894</v>
      </c>
      <c r="AC118" s="175">
        <v>44836</v>
      </c>
      <c r="AD118" s="606"/>
      <c r="AE118" s="585"/>
      <c r="AF118" s="576" t="s">
        <v>28</v>
      </c>
      <c r="AG118" s="78"/>
      <c r="AH118" s="78"/>
      <c r="AI118" s="78"/>
      <c r="AJ118" s="79"/>
      <c r="AK118" s="79"/>
      <c r="AL118" s="80"/>
      <c r="AM118" s="180"/>
      <c r="AN118" s="179"/>
    </row>
    <row r="119" spans="1:42" x14ac:dyDescent="0.25">
      <c r="A119" s="82"/>
      <c r="B119" s="879"/>
      <c r="C119" s="77" t="s">
        <v>29</v>
      </c>
      <c r="D119" s="78">
        <v>1000</v>
      </c>
      <c r="E119" s="78">
        <v>10</v>
      </c>
      <c r="F119" s="78">
        <v>0</v>
      </c>
      <c r="G119" s="79" t="s">
        <v>38</v>
      </c>
      <c r="H119" s="79" t="s">
        <v>38</v>
      </c>
      <c r="I119" s="80" t="s">
        <v>38</v>
      </c>
      <c r="J119" s="79"/>
      <c r="K119" s="81"/>
      <c r="L119" s="617"/>
      <c r="M119" s="77" t="s">
        <v>29</v>
      </c>
      <c r="N119" s="78">
        <v>1000</v>
      </c>
      <c r="O119" s="78">
        <v>0</v>
      </c>
      <c r="P119" s="78">
        <v>1000</v>
      </c>
      <c r="Q119" s="79" t="s">
        <v>38</v>
      </c>
      <c r="R119" s="79">
        <v>1543</v>
      </c>
      <c r="S119" s="80">
        <v>44504</v>
      </c>
      <c r="T119" s="79"/>
      <c r="U119" s="81"/>
      <c r="V119" s="617"/>
      <c r="W119" s="77" t="s">
        <v>29</v>
      </c>
      <c r="X119" s="78">
        <v>1000</v>
      </c>
      <c r="Y119" s="78">
        <v>0</v>
      </c>
      <c r="Z119" s="78">
        <v>1000</v>
      </c>
      <c r="AA119" s="79" t="s">
        <v>50</v>
      </c>
      <c r="AB119" s="79">
        <v>2981</v>
      </c>
      <c r="AC119" s="175">
        <v>44866</v>
      </c>
      <c r="AD119" s="606"/>
      <c r="AE119" s="585"/>
      <c r="AF119" s="576" t="s">
        <v>29</v>
      </c>
      <c r="AG119" s="78"/>
      <c r="AH119" s="78"/>
      <c r="AI119" s="78"/>
      <c r="AJ119" s="79"/>
      <c r="AK119" s="79"/>
      <c r="AL119" s="80"/>
      <c r="AM119" s="180"/>
      <c r="AN119" s="179"/>
    </row>
    <row r="120" spans="1:42" x14ac:dyDescent="0.25">
      <c r="A120" s="82"/>
      <c r="B120" s="879"/>
      <c r="C120" s="83" t="s">
        <v>30</v>
      </c>
      <c r="D120" s="84">
        <v>1000</v>
      </c>
      <c r="E120" s="78">
        <v>0</v>
      </c>
      <c r="F120" s="78">
        <v>2000</v>
      </c>
      <c r="G120" s="79" t="s">
        <v>38</v>
      </c>
      <c r="H120" s="79">
        <v>646</v>
      </c>
      <c r="I120" s="80">
        <v>44178</v>
      </c>
      <c r="J120" s="85"/>
      <c r="K120" s="86"/>
      <c r="L120" s="618"/>
      <c r="M120" s="83" t="s">
        <v>30</v>
      </c>
      <c r="N120" s="84">
        <v>1000</v>
      </c>
      <c r="O120" s="78">
        <v>0</v>
      </c>
      <c r="P120" s="78">
        <v>1000</v>
      </c>
      <c r="Q120" s="79" t="s">
        <v>38</v>
      </c>
      <c r="R120" s="79">
        <v>1580</v>
      </c>
      <c r="S120" s="80">
        <v>44540</v>
      </c>
      <c r="T120" s="79"/>
      <c r="U120" s="81"/>
      <c r="V120" s="618"/>
      <c r="W120" s="83" t="s">
        <v>30</v>
      </c>
      <c r="X120" s="84">
        <v>1000</v>
      </c>
      <c r="Y120" s="78">
        <v>0</v>
      </c>
      <c r="Z120" s="78">
        <v>1000</v>
      </c>
      <c r="AA120" s="79" t="s">
        <v>50</v>
      </c>
      <c r="AB120" s="79">
        <v>3134</v>
      </c>
      <c r="AC120" s="175">
        <v>44905</v>
      </c>
      <c r="AD120" s="607"/>
      <c r="AE120" s="586"/>
      <c r="AF120" s="577" t="s">
        <v>30</v>
      </c>
      <c r="AG120" s="84"/>
      <c r="AH120" s="78"/>
      <c r="AI120" s="78"/>
      <c r="AJ120" s="79"/>
      <c r="AK120" s="79"/>
      <c r="AL120" s="80"/>
      <c r="AM120" s="181"/>
      <c r="AN120" s="179"/>
    </row>
    <row r="121" spans="1:42" ht="21" x14ac:dyDescent="0.25">
      <c r="A121" s="88"/>
      <c r="B121" s="880"/>
      <c r="C121" s="89"/>
      <c r="D121" s="90">
        <f>SUM(D109:D120)</f>
        <v>12000</v>
      </c>
      <c r="E121" s="90">
        <f>SUM(E109:E120)</f>
        <v>80</v>
      </c>
      <c r="F121" s="90">
        <f>SUM(F109:F120)</f>
        <v>12000</v>
      </c>
      <c r="G121" s="91"/>
      <c r="H121" s="91"/>
      <c r="I121" s="92"/>
      <c r="J121" s="91"/>
      <c r="K121" s="93"/>
      <c r="L121" s="619"/>
      <c r="M121" s="89"/>
      <c r="N121" s="90">
        <f>SUM(N108:N120)</f>
        <v>24000</v>
      </c>
      <c r="O121" s="90">
        <f>SUM(O108:O120)</f>
        <v>300</v>
      </c>
      <c r="P121" s="90">
        <f>SUM(P108:P120)</f>
        <v>24210</v>
      </c>
      <c r="Q121" s="91"/>
      <c r="R121" s="91"/>
      <c r="S121" s="91"/>
      <c r="T121" s="91"/>
      <c r="U121" s="93"/>
      <c r="V121" s="619"/>
      <c r="W121" s="89"/>
      <c r="X121" s="90">
        <f>SUM(X108:X120)</f>
        <v>36000</v>
      </c>
      <c r="Y121" s="90">
        <f>SUM(Y108:Y120)</f>
        <v>300</v>
      </c>
      <c r="Z121" s="90">
        <f>SUM(Z108:Z120)</f>
        <v>36210</v>
      </c>
      <c r="AA121" s="91"/>
      <c r="AB121" s="91"/>
      <c r="AC121" s="176"/>
      <c r="AD121" s="608"/>
      <c r="AE121" s="587"/>
      <c r="AF121" s="564"/>
      <c r="AG121" s="90">
        <f>SUM(AG108:AG120)</f>
        <v>44000</v>
      </c>
      <c r="AH121" s="90">
        <f>SUM(AH108:AH120)</f>
        <v>300</v>
      </c>
      <c r="AI121" s="90">
        <f>SUM(AI108:AI120)</f>
        <v>44300</v>
      </c>
      <c r="AJ121" s="91"/>
      <c r="AK121" s="91"/>
      <c r="AL121" s="91"/>
      <c r="AM121" s="811"/>
      <c r="AN121" s="89"/>
      <c r="AO121" s="622"/>
      <c r="AP121" s="623"/>
    </row>
    <row r="122" spans="1:42" x14ac:dyDescent="0.25">
      <c r="B122" s="106"/>
      <c r="C122" s="65"/>
      <c r="D122" s="66"/>
      <c r="E122" s="66"/>
      <c r="F122" s="66"/>
      <c r="G122" s="67"/>
      <c r="H122" s="67"/>
      <c r="I122" s="68"/>
      <c r="J122" s="67"/>
      <c r="K122" s="67"/>
      <c r="L122" s="620"/>
      <c r="M122" s="67"/>
      <c r="N122" s="66"/>
      <c r="O122" s="66"/>
      <c r="P122" s="66"/>
      <c r="Q122" s="67"/>
      <c r="R122" s="67"/>
      <c r="S122" s="67"/>
      <c r="T122" s="67"/>
      <c r="U122" s="67"/>
      <c r="V122" s="620"/>
      <c r="W122" s="67"/>
      <c r="X122" s="66"/>
      <c r="Y122" s="66"/>
      <c r="Z122" s="66"/>
      <c r="AA122" s="67"/>
      <c r="AB122" s="67"/>
      <c r="AC122" s="67"/>
      <c r="AD122" s="67"/>
      <c r="AE122" s="588"/>
      <c r="AF122" s="67"/>
      <c r="AG122" s="66"/>
      <c r="AH122" s="66"/>
      <c r="AI122" s="66"/>
      <c r="AJ122" s="67"/>
      <c r="AK122" s="67"/>
      <c r="AL122" s="67"/>
      <c r="AM122" s="777"/>
      <c r="AN122" s="119"/>
    </row>
    <row r="123" spans="1:42" ht="21" x14ac:dyDescent="0.25">
      <c r="B123" s="107"/>
      <c r="C123" s="70"/>
      <c r="D123" s="71"/>
      <c r="E123" s="72"/>
      <c r="F123" s="73"/>
      <c r="G123" s="72"/>
      <c r="H123" s="73"/>
      <c r="I123" s="73"/>
      <c r="J123" s="73"/>
      <c r="K123" s="74"/>
      <c r="L123" s="616"/>
      <c r="M123" s="75" t="s">
        <v>42</v>
      </c>
      <c r="N123" s="76">
        <f>D136</f>
        <v>12000</v>
      </c>
      <c r="O123" s="76">
        <f>E136</f>
        <v>660</v>
      </c>
      <c r="P123" s="76">
        <f>F136</f>
        <v>12000</v>
      </c>
      <c r="Q123" s="72"/>
      <c r="R123" s="73"/>
      <c r="S123" s="73"/>
      <c r="T123" s="73"/>
      <c r="U123" s="74"/>
      <c r="V123" s="616"/>
      <c r="W123" s="75" t="s">
        <v>42</v>
      </c>
      <c r="X123" s="76">
        <f>N136</f>
        <v>24000</v>
      </c>
      <c r="Y123" s="76">
        <f>O136</f>
        <v>660</v>
      </c>
      <c r="Z123" s="76">
        <f>P136</f>
        <v>24000</v>
      </c>
      <c r="AA123" s="72"/>
      <c r="AB123" s="73"/>
      <c r="AC123" s="73"/>
      <c r="AD123" s="73"/>
      <c r="AE123" s="584"/>
      <c r="AF123" s="75" t="s">
        <v>42</v>
      </c>
      <c r="AG123" s="76">
        <f>X136</f>
        <v>35500</v>
      </c>
      <c r="AH123" s="76">
        <f>Y136</f>
        <v>660</v>
      </c>
      <c r="AI123" s="76">
        <f>Z136</f>
        <v>35500</v>
      </c>
      <c r="AJ123" s="72"/>
      <c r="AK123" s="73"/>
      <c r="AL123" s="73"/>
      <c r="AM123" s="776" t="s">
        <v>221</v>
      </c>
      <c r="AN123" s="183" t="s">
        <v>36</v>
      </c>
    </row>
    <row r="124" spans="1:42" x14ac:dyDescent="0.25">
      <c r="A124" s="97" t="s">
        <v>4</v>
      </c>
      <c r="B124" s="108">
        <v>153</v>
      </c>
      <c r="C124" s="77" t="s">
        <v>19</v>
      </c>
      <c r="D124" s="78">
        <v>1000</v>
      </c>
      <c r="E124" s="78">
        <f t="shared" ref="E124:E131" si="7">E125+10</f>
        <v>110</v>
      </c>
      <c r="F124" s="78">
        <v>0</v>
      </c>
      <c r="G124" s="79" t="s">
        <v>38</v>
      </c>
      <c r="H124" s="79" t="s">
        <v>38</v>
      </c>
      <c r="I124" s="80" t="s">
        <v>38</v>
      </c>
      <c r="J124" s="79"/>
      <c r="K124" s="81"/>
      <c r="L124" s="617"/>
      <c r="M124" s="77" t="s">
        <v>19</v>
      </c>
      <c r="N124" s="78">
        <v>1000</v>
      </c>
      <c r="O124" s="78">
        <v>0</v>
      </c>
      <c r="P124" s="78">
        <v>1000</v>
      </c>
      <c r="Q124" s="79" t="s">
        <v>38</v>
      </c>
      <c r="R124" s="79">
        <v>710</v>
      </c>
      <c r="S124" s="80">
        <v>44204</v>
      </c>
      <c r="T124" s="79"/>
      <c r="U124" s="81"/>
      <c r="V124" s="617"/>
      <c r="W124" s="77" t="s">
        <v>19</v>
      </c>
      <c r="X124" s="78">
        <v>1000</v>
      </c>
      <c r="Y124" s="78"/>
      <c r="Z124" s="78">
        <v>11500</v>
      </c>
      <c r="AA124" s="79" t="s">
        <v>931</v>
      </c>
      <c r="AB124" s="79">
        <v>1678</v>
      </c>
      <c r="AC124" s="175">
        <v>44576</v>
      </c>
      <c r="AD124" s="606"/>
      <c r="AE124" s="585"/>
      <c r="AF124" s="576" t="s">
        <v>19</v>
      </c>
      <c r="AG124" s="78">
        <v>1000</v>
      </c>
      <c r="AH124" s="78"/>
      <c r="AI124" s="78">
        <v>1000</v>
      </c>
      <c r="AJ124" s="79" t="s">
        <v>924</v>
      </c>
      <c r="AK124" s="79">
        <v>3162</v>
      </c>
      <c r="AL124" s="80">
        <v>44931</v>
      </c>
      <c r="AM124" s="177">
        <f>AG136+AH136-AI136</f>
        <v>-2340</v>
      </c>
      <c r="AN124" s="178" t="s">
        <v>969</v>
      </c>
    </row>
    <row r="125" spans="1:42" ht="21" customHeight="1" x14ac:dyDescent="0.25">
      <c r="A125" s="82"/>
      <c r="B125" s="879" t="s">
        <v>224</v>
      </c>
      <c r="C125" s="77" t="s">
        <v>20</v>
      </c>
      <c r="D125" s="78">
        <v>1000</v>
      </c>
      <c r="E125" s="78">
        <f t="shared" si="7"/>
        <v>100</v>
      </c>
      <c r="F125" s="78">
        <v>0</v>
      </c>
      <c r="G125" s="79" t="s">
        <v>38</v>
      </c>
      <c r="H125" s="79" t="s">
        <v>38</v>
      </c>
      <c r="I125" s="80" t="s">
        <v>38</v>
      </c>
      <c r="J125" s="79"/>
      <c r="K125" s="81"/>
      <c r="L125" s="617"/>
      <c r="M125" s="77" t="s">
        <v>20</v>
      </c>
      <c r="N125" s="78">
        <v>1000</v>
      </c>
      <c r="O125" s="78">
        <v>0</v>
      </c>
      <c r="P125" s="78">
        <v>1000</v>
      </c>
      <c r="Q125" s="79" t="s">
        <v>38</v>
      </c>
      <c r="R125" s="79">
        <v>804</v>
      </c>
      <c r="S125" s="80">
        <v>44228</v>
      </c>
      <c r="T125" s="79"/>
      <c r="U125" s="81"/>
      <c r="V125" s="617"/>
      <c r="W125" s="77" t="s">
        <v>20</v>
      </c>
      <c r="X125" s="78">
        <v>1000</v>
      </c>
      <c r="Y125" s="78"/>
      <c r="Z125" s="78">
        <v>0</v>
      </c>
      <c r="AA125" s="79" t="s">
        <v>38</v>
      </c>
      <c r="AB125" s="79" t="s">
        <v>38</v>
      </c>
      <c r="AC125" s="175" t="s">
        <v>38</v>
      </c>
      <c r="AD125" s="606"/>
      <c r="AE125" s="585"/>
      <c r="AF125" s="576" t="s">
        <v>20</v>
      </c>
      <c r="AG125" s="78">
        <v>1000</v>
      </c>
      <c r="AH125" s="78"/>
      <c r="AI125" s="78">
        <v>2000</v>
      </c>
      <c r="AJ125" s="79" t="s">
        <v>942</v>
      </c>
      <c r="AK125" s="79">
        <v>3321</v>
      </c>
      <c r="AL125" s="80">
        <v>44965</v>
      </c>
      <c r="AM125" s="180"/>
      <c r="AN125" s="179"/>
    </row>
    <row r="126" spans="1:42" x14ac:dyDescent="0.25">
      <c r="A126" s="82"/>
      <c r="B126" s="879"/>
      <c r="C126" s="77" t="s">
        <v>21</v>
      </c>
      <c r="D126" s="78">
        <v>1000</v>
      </c>
      <c r="E126" s="78">
        <f t="shared" si="7"/>
        <v>90</v>
      </c>
      <c r="F126" s="78">
        <v>0</v>
      </c>
      <c r="G126" s="79" t="s">
        <v>38</v>
      </c>
      <c r="H126" s="79" t="s">
        <v>38</v>
      </c>
      <c r="I126" s="80" t="s">
        <v>38</v>
      </c>
      <c r="J126" s="79"/>
      <c r="K126" s="81"/>
      <c r="L126" s="617"/>
      <c r="M126" s="77" t="s">
        <v>21</v>
      </c>
      <c r="N126" s="78">
        <v>1000</v>
      </c>
      <c r="O126" s="78">
        <v>0</v>
      </c>
      <c r="P126" s="78">
        <v>1000</v>
      </c>
      <c r="Q126" s="79" t="s">
        <v>38</v>
      </c>
      <c r="R126" s="79">
        <v>863</v>
      </c>
      <c r="S126" s="80">
        <v>44256</v>
      </c>
      <c r="T126" s="79"/>
      <c r="U126" s="81"/>
      <c r="V126" s="617"/>
      <c r="W126" s="77" t="s">
        <v>21</v>
      </c>
      <c r="X126" s="78">
        <v>1000</v>
      </c>
      <c r="Y126" s="78"/>
      <c r="Z126" s="78">
        <v>0</v>
      </c>
      <c r="AA126" s="79" t="s">
        <v>38</v>
      </c>
      <c r="AB126" s="79" t="s">
        <v>38</v>
      </c>
      <c r="AC126" s="175" t="s">
        <v>38</v>
      </c>
      <c r="AD126" s="606"/>
      <c r="AE126" s="585"/>
      <c r="AF126" s="576" t="s">
        <v>21</v>
      </c>
      <c r="AG126" s="78">
        <v>1000</v>
      </c>
      <c r="AH126" s="78"/>
      <c r="AI126" s="78"/>
      <c r="AJ126" s="79"/>
      <c r="AK126" s="79"/>
      <c r="AL126" s="80"/>
      <c r="AM126" s="180"/>
      <c r="AN126" s="179"/>
    </row>
    <row r="127" spans="1:42" x14ac:dyDescent="0.25">
      <c r="A127" s="82"/>
      <c r="B127" s="879"/>
      <c r="C127" s="77" t="s">
        <v>22</v>
      </c>
      <c r="D127" s="78">
        <v>1000</v>
      </c>
      <c r="E127" s="78">
        <f t="shared" si="7"/>
        <v>80</v>
      </c>
      <c r="F127" s="78">
        <v>0</v>
      </c>
      <c r="G127" s="79" t="s">
        <v>38</v>
      </c>
      <c r="H127" s="79" t="s">
        <v>38</v>
      </c>
      <c r="I127" s="80" t="s">
        <v>38</v>
      </c>
      <c r="J127" s="79"/>
      <c r="K127" s="81"/>
      <c r="L127" s="617"/>
      <c r="M127" s="77" t="s">
        <v>22</v>
      </c>
      <c r="N127" s="78">
        <v>1000</v>
      </c>
      <c r="O127" s="78">
        <v>0</v>
      </c>
      <c r="P127" s="78">
        <v>1000</v>
      </c>
      <c r="Q127" s="79" t="s">
        <v>38</v>
      </c>
      <c r="R127" s="79">
        <v>915</v>
      </c>
      <c r="S127" s="80">
        <v>44289</v>
      </c>
      <c r="T127" s="79"/>
      <c r="U127" s="81"/>
      <c r="V127" s="617"/>
      <c r="W127" s="77" t="s">
        <v>22</v>
      </c>
      <c r="X127" s="78">
        <v>1000</v>
      </c>
      <c r="Y127" s="78"/>
      <c r="Z127" s="78">
        <v>0</v>
      </c>
      <c r="AA127" s="79" t="s">
        <v>38</v>
      </c>
      <c r="AB127" s="79" t="s">
        <v>38</v>
      </c>
      <c r="AC127" s="175" t="s">
        <v>38</v>
      </c>
      <c r="AD127" s="606"/>
      <c r="AE127" s="585"/>
      <c r="AF127" s="576" t="s">
        <v>22</v>
      </c>
      <c r="AG127" s="78">
        <v>1000</v>
      </c>
      <c r="AH127" s="78"/>
      <c r="AI127" s="78">
        <v>12000</v>
      </c>
      <c r="AJ127" s="79" t="s">
        <v>942</v>
      </c>
      <c r="AK127" s="79">
        <v>3647</v>
      </c>
      <c r="AL127" s="80">
        <v>45042</v>
      </c>
      <c r="AM127" s="180" t="s">
        <v>972</v>
      </c>
      <c r="AN127" s="179"/>
    </row>
    <row r="128" spans="1:42" x14ac:dyDescent="0.25">
      <c r="A128" s="82"/>
      <c r="B128" s="879"/>
      <c r="C128" s="77" t="s">
        <v>23</v>
      </c>
      <c r="D128" s="78">
        <v>1000</v>
      </c>
      <c r="E128" s="78">
        <f t="shared" si="7"/>
        <v>70</v>
      </c>
      <c r="F128" s="78">
        <v>0</v>
      </c>
      <c r="G128" s="79" t="s">
        <v>38</v>
      </c>
      <c r="H128" s="79" t="s">
        <v>38</v>
      </c>
      <c r="I128" s="80" t="s">
        <v>38</v>
      </c>
      <c r="J128" s="79"/>
      <c r="K128" s="81"/>
      <c r="L128" s="617"/>
      <c r="M128" s="77" t="s">
        <v>23</v>
      </c>
      <c r="N128" s="78">
        <v>1000</v>
      </c>
      <c r="O128" s="78">
        <v>0</v>
      </c>
      <c r="P128" s="78">
        <v>1000</v>
      </c>
      <c r="Q128" s="79" t="s">
        <v>38</v>
      </c>
      <c r="R128" s="79">
        <v>966</v>
      </c>
      <c r="S128" s="80">
        <v>44317</v>
      </c>
      <c r="T128" s="79"/>
      <c r="U128" s="81"/>
      <c r="V128" s="617"/>
      <c r="W128" s="77" t="s">
        <v>23</v>
      </c>
      <c r="X128" s="78">
        <v>1000</v>
      </c>
      <c r="Y128" s="78">
        <v>0</v>
      </c>
      <c r="Z128" s="78"/>
      <c r="AA128" s="79" t="s">
        <v>38</v>
      </c>
      <c r="AB128" s="79"/>
      <c r="AC128" s="175"/>
      <c r="AD128" s="606"/>
      <c r="AE128" s="585"/>
      <c r="AF128" s="576" t="s">
        <v>23</v>
      </c>
      <c r="AG128" s="78">
        <v>1000</v>
      </c>
      <c r="AH128" s="78"/>
      <c r="AI128" s="78"/>
      <c r="AJ128" s="79"/>
      <c r="AK128" s="79"/>
      <c r="AL128" s="80"/>
      <c r="AM128" s="180"/>
      <c r="AN128" s="179"/>
    </row>
    <row r="129" spans="1:42" x14ac:dyDescent="0.25">
      <c r="A129" s="82"/>
      <c r="B129" s="879"/>
      <c r="C129" s="77" t="s">
        <v>24</v>
      </c>
      <c r="D129" s="78">
        <v>1000</v>
      </c>
      <c r="E129" s="78">
        <f t="shared" si="7"/>
        <v>60</v>
      </c>
      <c r="F129" s="78">
        <v>0</v>
      </c>
      <c r="G129" s="79" t="s">
        <v>38</v>
      </c>
      <c r="H129" s="79" t="s">
        <v>38</v>
      </c>
      <c r="I129" s="80" t="s">
        <v>38</v>
      </c>
      <c r="J129" s="79"/>
      <c r="K129" s="81"/>
      <c r="L129" s="617"/>
      <c r="M129" s="77" t="s">
        <v>24</v>
      </c>
      <c r="N129" s="78">
        <v>1000</v>
      </c>
      <c r="O129" s="78">
        <v>0</v>
      </c>
      <c r="P129" s="78">
        <v>1000</v>
      </c>
      <c r="Q129" s="79" t="s">
        <v>38</v>
      </c>
      <c r="R129" s="79">
        <v>1018</v>
      </c>
      <c r="S129" s="80">
        <v>44349</v>
      </c>
      <c r="T129" s="79"/>
      <c r="U129" s="81"/>
      <c r="V129" s="617"/>
      <c r="W129" s="77" t="s">
        <v>24</v>
      </c>
      <c r="X129" s="78">
        <v>1000</v>
      </c>
      <c r="Y129" s="78">
        <v>0</v>
      </c>
      <c r="Z129" s="78">
        <v>0</v>
      </c>
      <c r="AA129" s="79" t="s">
        <v>38</v>
      </c>
      <c r="AB129" s="79" t="s">
        <v>38</v>
      </c>
      <c r="AC129" s="175" t="s">
        <v>38</v>
      </c>
      <c r="AD129" s="606"/>
      <c r="AE129" s="585"/>
      <c r="AF129" s="576" t="s">
        <v>24</v>
      </c>
      <c r="AG129" s="78">
        <v>1000</v>
      </c>
      <c r="AH129" s="78"/>
      <c r="AI129" s="78"/>
      <c r="AJ129" s="79"/>
      <c r="AK129" s="79"/>
      <c r="AL129" s="80"/>
      <c r="AM129" s="180"/>
      <c r="AN129" s="179"/>
    </row>
    <row r="130" spans="1:42" x14ac:dyDescent="0.25">
      <c r="A130" s="82"/>
      <c r="B130" s="879"/>
      <c r="C130" s="77" t="s">
        <v>25</v>
      </c>
      <c r="D130" s="78">
        <v>1000</v>
      </c>
      <c r="E130" s="78">
        <f t="shared" si="7"/>
        <v>50</v>
      </c>
      <c r="F130" s="78">
        <v>0</v>
      </c>
      <c r="G130" s="79" t="s">
        <v>38</v>
      </c>
      <c r="H130" s="79" t="s">
        <v>38</v>
      </c>
      <c r="I130" s="80" t="s">
        <v>38</v>
      </c>
      <c r="J130" s="79"/>
      <c r="K130" s="81"/>
      <c r="L130" s="617"/>
      <c r="M130" s="77" t="s">
        <v>25</v>
      </c>
      <c r="N130" s="78">
        <v>1000</v>
      </c>
      <c r="O130" s="78">
        <v>0</v>
      </c>
      <c r="P130" s="78">
        <v>1000</v>
      </c>
      <c r="Q130" s="79" t="s">
        <v>38</v>
      </c>
      <c r="R130" s="79">
        <v>1092</v>
      </c>
      <c r="S130" s="80">
        <v>44379</v>
      </c>
      <c r="T130" s="79"/>
      <c r="U130" s="81"/>
      <c r="V130" s="617"/>
      <c r="W130" s="77" t="s">
        <v>25</v>
      </c>
      <c r="X130" s="78">
        <v>1000</v>
      </c>
      <c r="Y130" s="78">
        <v>0</v>
      </c>
      <c r="Z130" s="78">
        <v>0</v>
      </c>
      <c r="AA130" s="79" t="s">
        <v>38</v>
      </c>
      <c r="AB130" s="79" t="s">
        <v>38</v>
      </c>
      <c r="AC130" s="175" t="s">
        <v>38</v>
      </c>
      <c r="AD130" s="606"/>
      <c r="AE130" s="585"/>
      <c r="AF130" s="576" t="s">
        <v>25</v>
      </c>
      <c r="AG130" s="78">
        <v>1000</v>
      </c>
      <c r="AH130" s="78"/>
      <c r="AI130" s="78"/>
      <c r="AJ130" s="79"/>
      <c r="AK130" s="79"/>
      <c r="AL130" s="80"/>
      <c r="AM130" s="180"/>
      <c r="AN130" s="179"/>
    </row>
    <row r="131" spans="1:42" x14ac:dyDescent="0.25">
      <c r="A131" s="82"/>
      <c r="B131" s="879"/>
      <c r="C131" s="77" t="s">
        <v>26</v>
      </c>
      <c r="D131" s="78">
        <v>1000</v>
      </c>
      <c r="E131" s="78">
        <f t="shared" si="7"/>
        <v>40</v>
      </c>
      <c r="F131" s="78">
        <v>0</v>
      </c>
      <c r="G131" s="79" t="s">
        <v>38</v>
      </c>
      <c r="H131" s="79" t="s">
        <v>38</v>
      </c>
      <c r="I131" s="80" t="s">
        <v>38</v>
      </c>
      <c r="J131" s="79"/>
      <c r="K131" s="81"/>
      <c r="L131" s="617"/>
      <c r="M131" s="77" t="s">
        <v>26</v>
      </c>
      <c r="N131" s="78">
        <v>1000</v>
      </c>
      <c r="O131" s="78">
        <v>0</v>
      </c>
      <c r="P131" s="78">
        <v>1000</v>
      </c>
      <c r="Q131" s="79" t="s">
        <v>38</v>
      </c>
      <c r="R131" s="79">
        <v>1195</v>
      </c>
      <c r="S131" s="80">
        <v>44412</v>
      </c>
      <c r="T131" s="79"/>
      <c r="U131" s="81"/>
      <c r="V131" s="617"/>
      <c r="W131" s="77" t="s">
        <v>26</v>
      </c>
      <c r="X131" s="78">
        <v>1000</v>
      </c>
      <c r="Y131" s="78">
        <v>0</v>
      </c>
      <c r="Z131" s="78">
        <v>0</v>
      </c>
      <c r="AA131" s="79" t="s">
        <v>38</v>
      </c>
      <c r="AB131" s="79" t="s">
        <v>38</v>
      </c>
      <c r="AC131" s="175" t="s">
        <v>38</v>
      </c>
      <c r="AD131" s="606"/>
      <c r="AE131" s="585"/>
      <c r="AF131" s="576" t="s">
        <v>26</v>
      </c>
      <c r="AG131" s="78">
        <v>1000</v>
      </c>
      <c r="AH131" s="78"/>
      <c r="AI131" s="78"/>
      <c r="AJ131" s="79"/>
      <c r="AK131" s="79"/>
      <c r="AL131" s="80"/>
      <c r="AM131" s="180"/>
      <c r="AN131" s="179"/>
    </row>
    <row r="132" spans="1:42" x14ac:dyDescent="0.25">
      <c r="A132" s="82"/>
      <c r="B132" s="879"/>
      <c r="C132" s="77" t="s">
        <v>27</v>
      </c>
      <c r="D132" s="78">
        <v>1000</v>
      </c>
      <c r="E132" s="78">
        <f>E133+10</f>
        <v>30</v>
      </c>
      <c r="F132" s="78">
        <v>0</v>
      </c>
      <c r="G132" s="79" t="s">
        <v>38</v>
      </c>
      <c r="H132" s="79" t="s">
        <v>38</v>
      </c>
      <c r="I132" s="80" t="s">
        <v>38</v>
      </c>
      <c r="J132" s="79"/>
      <c r="K132" s="81"/>
      <c r="L132" s="617"/>
      <c r="M132" s="77" t="s">
        <v>27</v>
      </c>
      <c r="N132" s="78">
        <v>1000</v>
      </c>
      <c r="O132" s="78">
        <v>0</v>
      </c>
      <c r="P132" s="78">
        <v>1000</v>
      </c>
      <c r="Q132" s="79" t="s">
        <v>38</v>
      </c>
      <c r="R132" s="79">
        <v>1246</v>
      </c>
      <c r="S132" s="80">
        <v>44440</v>
      </c>
      <c r="T132" s="79"/>
      <c r="U132" s="81"/>
      <c r="V132" s="617"/>
      <c r="W132" s="77" t="s">
        <v>27</v>
      </c>
      <c r="X132" s="78">
        <v>1000</v>
      </c>
      <c r="Y132" s="78">
        <v>0</v>
      </c>
      <c r="Z132" s="78">
        <v>0</v>
      </c>
      <c r="AA132" s="79" t="s">
        <v>38</v>
      </c>
      <c r="AB132" s="79" t="s">
        <v>38</v>
      </c>
      <c r="AC132" s="175" t="s">
        <v>38</v>
      </c>
      <c r="AD132" s="606"/>
      <c r="AE132" s="585"/>
      <c r="AF132" s="576" t="s">
        <v>27</v>
      </c>
      <c r="AG132" s="78">
        <v>1000</v>
      </c>
      <c r="AH132" s="78"/>
      <c r="AI132" s="78"/>
      <c r="AJ132" s="79"/>
      <c r="AK132" s="79"/>
      <c r="AL132" s="80"/>
      <c r="AM132" s="180"/>
      <c r="AN132" s="179"/>
    </row>
    <row r="133" spans="1:42" x14ac:dyDescent="0.25">
      <c r="A133" s="82"/>
      <c r="B133" s="879"/>
      <c r="C133" s="77" t="s">
        <v>28</v>
      </c>
      <c r="D133" s="78">
        <v>1000</v>
      </c>
      <c r="E133" s="87">
        <v>20</v>
      </c>
      <c r="F133" s="78">
        <v>10000</v>
      </c>
      <c r="G133" s="79" t="s">
        <v>38</v>
      </c>
      <c r="H133" s="79">
        <v>647</v>
      </c>
      <c r="I133" s="47">
        <v>44178</v>
      </c>
      <c r="J133" s="79"/>
      <c r="K133" s="81"/>
      <c r="L133" s="617"/>
      <c r="M133" s="77" t="s">
        <v>28</v>
      </c>
      <c r="N133" s="78">
        <v>1000</v>
      </c>
      <c r="O133" s="78">
        <v>0</v>
      </c>
      <c r="P133" s="78">
        <v>3000</v>
      </c>
      <c r="Q133" s="79" t="s">
        <v>38</v>
      </c>
      <c r="R133" s="79">
        <v>1305</v>
      </c>
      <c r="S133" s="80">
        <v>44481</v>
      </c>
      <c r="T133" s="79"/>
      <c r="U133" s="81"/>
      <c r="V133" s="617"/>
      <c r="W133" s="77" t="s">
        <v>28</v>
      </c>
      <c r="X133" s="78">
        <v>1000</v>
      </c>
      <c r="Y133" s="78">
        <v>0</v>
      </c>
      <c r="Z133" s="78">
        <v>0</v>
      </c>
      <c r="AA133" s="79" t="s">
        <v>38</v>
      </c>
      <c r="AB133" s="79" t="s">
        <v>38</v>
      </c>
      <c r="AC133" s="175" t="s">
        <v>38</v>
      </c>
      <c r="AD133" s="606"/>
      <c r="AE133" s="585"/>
      <c r="AF133" s="576" t="s">
        <v>28</v>
      </c>
      <c r="AG133" s="78">
        <v>1000</v>
      </c>
      <c r="AH133" s="78"/>
      <c r="AI133" s="78"/>
      <c r="AJ133" s="79"/>
      <c r="AK133" s="79"/>
      <c r="AL133" s="80"/>
      <c r="AM133" s="180"/>
      <c r="AN133" s="179"/>
    </row>
    <row r="134" spans="1:42" x14ac:dyDescent="0.25">
      <c r="A134" s="82"/>
      <c r="B134" s="879"/>
      <c r="C134" s="77" t="s">
        <v>29</v>
      </c>
      <c r="D134" s="78">
        <v>1000</v>
      </c>
      <c r="E134" s="78">
        <v>10</v>
      </c>
      <c r="F134" s="78">
        <v>0</v>
      </c>
      <c r="G134" s="79" t="s">
        <v>38</v>
      </c>
      <c r="H134" s="79" t="s">
        <v>38</v>
      </c>
      <c r="I134" s="80" t="s">
        <v>38</v>
      </c>
      <c r="J134" s="79"/>
      <c r="K134" s="81"/>
      <c r="L134" s="617"/>
      <c r="M134" s="77" t="s">
        <v>29</v>
      </c>
      <c r="N134" s="78">
        <v>1000</v>
      </c>
      <c r="O134" s="78">
        <v>0</v>
      </c>
      <c r="P134" s="78">
        <v>0</v>
      </c>
      <c r="Q134" s="79" t="s">
        <v>38</v>
      </c>
      <c r="R134" s="79" t="s">
        <v>38</v>
      </c>
      <c r="S134" s="80" t="s">
        <v>38</v>
      </c>
      <c r="T134" s="79"/>
      <c r="U134" s="81"/>
      <c r="V134" s="617"/>
      <c r="W134" s="77" t="s">
        <v>29</v>
      </c>
      <c r="X134" s="78">
        <v>1000</v>
      </c>
      <c r="Y134" s="78">
        <v>0</v>
      </c>
      <c r="Z134" s="78">
        <v>0</v>
      </c>
      <c r="AA134" s="79" t="s">
        <v>38</v>
      </c>
      <c r="AB134" s="79" t="s">
        <v>38</v>
      </c>
      <c r="AC134" s="175" t="s">
        <v>38</v>
      </c>
      <c r="AD134" s="606"/>
      <c r="AE134" s="585"/>
      <c r="AF134" s="576" t="s">
        <v>29</v>
      </c>
      <c r="AG134" s="78">
        <v>1000</v>
      </c>
      <c r="AH134" s="78"/>
      <c r="AI134" s="78"/>
      <c r="AJ134" s="79"/>
      <c r="AK134" s="79"/>
      <c r="AL134" s="80"/>
      <c r="AM134" s="180"/>
      <c r="AN134" s="179"/>
    </row>
    <row r="135" spans="1:42" x14ac:dyDescent="0.25">
      <c r="A135" s="82"/>
      <c r="B135" s="879"/>
      <c r="C135" s="83" t="s">
        <v>30</v>
      </c>
      <c r="D135" s="84">
        <v>1000</v>
      </c>
      <c r="E135" s="78">
        <v>0</v>
      </c>
      <c r="F135" s="78">
        <v>2000</v>
      </c>
      <c r="G135" s="79" t="s">
        <v>38</v>
      </c>
      <c r="H135" s="79">
        <v>651</v>
      </c>
      <c r="I135" s="80">
        <v>44179</v>
      </c>
      <c r="J135" s="85"/>
      <c r="K135" s="86"/>
      <c r="L135" s="618"/>
      <c r="M135" s="83" t="s">
        <v>30</v>
      </c>
      <c r="N135" s="84">
        <v>1000</v>
      </c>
      <c r="O135" s="78">
        <v>0</v>
      </c>
      <c r="P135" s="78">
        <v>0</v>
      </c>
      <c r="Q135" s="79" t="s">
        <v>38</v>
      </c>
      <c r="R135" s="79" t="s">
        <v>38</v>
      </c>
      <c r="S135" s="80" t="s">
        <v>38</v>
      </c>
      <c r="T135" s="79"/>
      <c r="U135" s="81"/>
      <c r="V135" s="618"/>
      <c r="W135" s="83" t="s">
        <v>30</v>
      </c>
      <c r="X135" s="78">
        <v>500</v>
      </c>
      <c r="Y135" s="78">
        <v>0</v>
      </c>
      <c r="Z135" s="78">
        <v>0</v>
      </c>
      <c r="AA135" s="79" t="s">
        <v>38</v>
      </c>
      <c r="AB135" s="79" t="s">
        <v>38</v>
      </c>
      <c r="AC135" s="175" t="s">
        <v>38</v>
      </c>
      <c r="AD135" s="607"/>
      <c r="AE135" s="586"/>
      <c r="AF135" s="577" t="s">
        <v>30</v>
      </c>
      <c r="AG135" s="78">
        <v>1000</v>
      </c>
      <c r="AH135" s="78"/>
      <c r="AI135" s="78"/>
      <c r="AJ135" s="79"/>
      <c r="AK135" s="79"/>
      <c r="AL135" s="80"/>
      <c r="AM135" s="181"/>
      <c r="AN135" s="179"/>
    </row>
    <row r="136" spans="1:42" ht="21" x14ac:dyDescent="0.25">
      <c r="A136" s="88"/>
      <c r="B136" s="880"/>
      <c r="C136" s="89"/>
      <c r="D136" s="90">
        <f>SUM(D124:D135)</f>
        <v>12000</v>
      </c>
      <c r="E136" s="90">
        <f>SUM(E124:E135)</f>
        <v>660</v>
      </c>
      <c r="F136" s="90">
        <f>SUM(F124:F135)</f>
        <v>12000</v>
      </c>
      <c r="G136" s="91"/>
      <c r="H136" s="91"/>
      <c r="I136" s="92"/>
      <c r="J136" s="91"/>
      <c r="K136" s="93"/>
      <c r="L136" s="619"/>
      <c r="M136" s="89"/>
      <c r="N136" s="90">
        <f>SUM(N123:N135)</f>
        <v>24000</v>
      </c>
      <c r="O136" s="90">
        <f>SUM(O123:O135)</f>
        <v>660</v>
      </c>
      <c r="P136" s="90">
        <f>SUM(P123:P135)</f>
        <v>24000</v>
      </c>
      <c r="Q136" s="91"/>
      <c r="R136" s="91"/>
      <c r="S136" s="91"/>
      <c r="T136" s="91"/>
      <c r="U136" s="93"/>
      <c r="V136" s="619"/>
      <c r="W136" s="89"/>
      <c r="X136" s="90">
        <f>SUM(X123:X135)</f>
        <v>35500</v>
      </c>
      <c r="Y136" s="90">
        <f>SUM(Y123:Y135)</f>
        <v>660</v>
      </c>
      <c r="Z136" s="90">
        <f>SUM(Z123:Z135)</f>
        <v>35500</v>
      </c>
      <c r="AA136" s="91"/>
      <c r="AB136" s="91"/>
      <c r="AC136" s="176"/>
      <c r="AD136" s="608"/>
      <c r="AE136" s="587"/>
      <c r="AF136" s="564"/>
      <c r="AG136" s="90">
        <f>SUM(AG123:AG135)</f>
        <v>47500</v>
      </c>
      <c r="AH136" s="90">
        <f>SUM(AH123:AH135)</f>
        <v>660</v>
      </c>
      <c r="AI136" s="90">
        <f>SUM(AI123:AI135)</f>
        <v>50500</v>
      </c>
      <c r="AJ136" s="91"/>
      <c r="AK136" s="91"/>
      <c r="AL136" s="91"/>
      <c r="AM136" s="811"/>
      <c r="AN136" s="89"/>
      <c r="AO136" s="622"/>
      <c r="AP136" s="623"/>
    </row>
    <row r="137" spans="1:42" x14ac:dyDescent="0.25">
      <c r="A137" s="337"/>
      <c r="B137" s="330"/>
      <c r="C137" s="344"/>
      <c r="D137" s="345"/>
      <c r="E137" s="345"/>
      <c r="F137" s="345"/>
      <c r="G137" s="346"/>
      <c r="H137" s="346"/>
      <c r="I137" s="347"/>
      <c r="J137" s="346"/>
      <c r="K137" s="346"/>
      <c r="L137" s="620"/>
      <c r="M137" s="346"/>
      <c r="N137" s="345"/>
      <c r="O137" s="345"/>
      <c r="P137" s="345"/>
      <c r="Q137" s="346"/>
      <c r="R137" s="346"/>
      <c r="S137" s="346"/>
      <c r="T137" s="346"/>
      <c r="U137" s="346"/>
      <c r="V137" s="620"/>
      <c r="W137" s="346"/>
      <c r="X137" s="345"/>
      <c r="Y137" s="345"/>
      <c r="Z137" s="345"/>
      <c r="AA137" s="346"/>
      <c r="AB137" s="346"/>
      <c r="AC137" s="346"/>
      <c r="AD137" s="346"/>
      <c r="AE137" s="588"/>
      <c r="AF137" s="346"/>
      <c r="AG137" s="345"/>
      <c r="AH137" s="345"/>
      <c r="AI137" s="345"/>
      <c r="AJ137" s="346"/>
      <c r="AK137" s="346"/>
      <c r="AL137" s="346"/>
      <c r="AM137" s="778"/>
      <c r="AN137" s="349"/>
    </row>
    <row r="138" spans="1:42" ht="21" x14ac:dyDescent="0.25">
      <c r="A138" s="337"/>
      <c r="B138" s="331"/>
      <c r="C138" s="350"/>
      <c r="D138" s="351"/>
      <c r="E138" s="352"/>
      <c r="F138" s="353"/>
      <c r="G138" s="352"/>
      <c r="H138" s="353"/>
      <c r="I138" s="353"/>
      <c r="J138" s="353"/>
      <c r="K138" s="354"/>
      <c r="L138" s="616"/>
      <c r="M138" s="355" t="s">
        <v>42</v>
      </c>
      <c r="N138" s="356">
        <f>D151</f>
        <v>12000</v>
      </c>
      <c r="O138" s="356">
        <f>E151</f>
        <v>0</v>
      </c>
      <c r="P138" s="356">
        <f>F151</f>
        <v>12000</v>
      </c>
      <c r="Q138" s="352"/>
      <c r="R138" s="353"/>
      <c r="S138" s="353"/>
      <c r="T138" s="353"/>
      <c r="U138" s="354"/>
      <c r="V138" s="616"/>
      <c r="W138" s="355" t="s">
        <v>42</v>
      </c>
      <c r="X138" s="356">
        <f>N151</f>
        <v>24000</v>
      </c>
      <c r="Y138" s="356">
        <f>O151</f>
        <v>0</v>
      </c>
      <c r="Z138" s="356">
        <f>P151</f>
        <v>24000</v>
      </c>
      <c r="AA138" s="352"/>
      <c r="AB138" s="353"/>
      <c r="AC138" s="353"/>
      <c r="AD138" s="353"/>
      <c r="AE138" s="584"/>
      <c r="AF138" s="355" t="s">
        <v>42</v>
      </c>
      <c r="AG138" s="356">
        <f>X151</f>
        <v>35500</v>
      </c>
      <c r="AH138" s="356">
        <f>Y151</f>
        <v>0</v>
      </c>
      <c r="AI138" s="356">
        <f>Z151</f>
        <v>35500</v>
      </c>
      <c r="AJ138" s="352"/>
      <c r="AK138" s="353"/>
      <c r="AL138" s="353"/>
      <c r="AM138" s="776" t="s">
        <v>221</v>
      </c>
      <c r="AN138" s="183" t="s">
        <v>36</v>
      </c>
    </row>
    <row r="139" spans="1:42" x14ac:dyDescent="0.25">
      <c r="A139" s="368" t="s">
        <v>4</v>
      </c>
      <c r="B139" s="332">
        <v>154</v>
      </c>
      <c r="C139" s="357" t="s">
        <v>19</v>
      </c>
      <c r="D139" s="124">
        <v>1000</v>
      </c>
      <c r="E139" s="124">
        <v>0</v>
      </c>
      <c r="F139" s="124">
        <v>1000</v>
      </c>
      <c r="G139" s="125" t="s">
        <v>38</v>
      </c>
      <c r="H139" s="125">
        <v>5</v>
      </c>
      <c r="I139" s="129">
        <v>43859</v>
      </c>
      <c r="J139" s="125"/>
      <c r="K139" s="358"/>
      <c r="L139" s="617"/>
      <c r="M139" s="357" t="s">
        <v>19</v>
      </c>
      <c r="N139" s="124">
        <v>1000</v>
      </c>
      <c r="O139" s="124">
        <v>0</v>
      </c>
      <c r="P139" s="124">
        <v>1000</v>
      </c>
      <c r="Q139" s="125" t="s">
        <v>38</v>
      </c>
      <c r="R139" s="125">
        <v>722</v>
      </c>
      <c r="S139" s="129">
        <v>44211</v>
      </c>
      <c r="T139" s="125"/>
      <c r="U139" s="358"/>
      <c r="V139" s="617"/>
      <c r="W139" s="357" t="s">
        <v>19</v>
      </c>
      <c r="X139" s="124">
        <v>1000</v>
      </c>
      <c r="Y139" s="124">
        <v>0</v>
      </c>
      <c r="Z139" s="124">
        <v>11500</v>
      </c>
      <c r="AA139" s="125" t="s">
        <v>38</v>
      </c>
      <c r="AB139" s="125">
        <v>1823</v>
      </c>
      <c r="AC139" s="568">
        <v>44569</v>
      </c>
      <c r="AD139" s="624"/>
      <c r="AE139" s="585"/>
      <c r="AF139" s="579" t="s">
        <v>19</v>
      </c>
      <c r="AG139" s="124">
        <v>1000</v>
      </c>
      <c r="AH139" s="124"/>
      <c r="AI139" s="124">
        <v>3000</v>
      </c>
      <c r="AJ139" s="125" t="s">
        <v>47</v>
      </c>
      <c r="AK139" s="125">
        <v>3233</v>
      </c>
      <c r="AL139" s="129">
        <v>44930</v>
      </c>
      <c r="AM139" s="341">
        <f>AG151+AH151-AI151</f>
        <v>0</v>
      </c>
      <c r="AN139" s="889" t="s">
        <v>998</v>
      </c>
      <c r="AO139" s="890"/>
    </row>
    <row r="140" spans="1:42" ht="21" customHeight="1" x14ac:dyDescent="0.25">
      <c r="A140" s="369"/>
      <c r="B140" s="877" t="s">
        <v>220</v>
      </c>
      <c r="C140" s="357" t="s">
        <v>20</v>
      </c>
      <c r="D140" s="124">
        <v>1000</v>
      </c>
      <c r="E140" s="124">
        <v>0</v>
      </c>
      <c r="F140" s="124">
        <v>1000</v>
      </c>
      <c r="G140" s="125" t="s">
        <v>38</v>
      </c>
      <c r="H140" s="125">
        <v>96</v>
      </c>
      <c r="I140" s="129">
        <v>43881</v>
      </c>
      <c r="J140" s="125"/>
      <c r="K140" s="358"/>
      <c r="L140" s="617"/>
      <c r="M140" s="357" t="s">
        <v>20</v>
      </c>
      <c r="N140" s="124">
        <v>1000</v>
      </c>
      <c r="O140" s="124">
        <v>0</v>
      </c>
      <c r="P140" s="124">
        <v>1000</v>
      </c>
      <c r="Q140" s="125" t="s">
        <v>38</v>
      </c>
      <c r="R140" s="125">
        <v>844</v>
      </c>
      <c r="S140" s="129">
        <v>44250</v>
      </c>
      <c r="T140" s="125"/>
      <c r="U140" s="358"/>
      <c r="V140" s="617"/>
      <c r="W140" s="357" t="s">
        <v>20</v>
      </c>
      <c r="X140" s="124">
        <v>1000</v>
      </c>
      <c r="Y140" s="124">
        <v>0</v>
      </c>
      <c r="Z140" s="124">
        <v>0</v>
      </c>
      <c r="AA140" s="125" t="s">
        <v>38</v>
      </c>
      <c r="AB140" s="125" t="s">
        <v>38</v>
      </c>
      <c r="AC140" s="568" t="s">
        <v>38</v>
      </c>
      <c r="AD140" s="624"/>
      <c r="AE140" s="585"/>
      <c r="AF140" s="579" t="s">
        <v>20</v>
      </c>
      <c r="AG140" s="124">
        <v>1000</v>
      </c>
      <c r="AH140" s="124"/>
      <c r="AI140" s="124"/>
      <c r="AJ140" s="125"/>
      <c r="AK140" s="125"/>
      <c r="AL140" s="129"/>
      <c r="AM140" s="336"/>
      <c r="AN140" s="335"/>
    </row>
    <row r="141" spans="1:42" x14ac:dyDescent="0.25">
      <c r="A141" s="369"/>
      <c r="B141" s="877"/>
      <c r="C141" s="357" t="s">
        <v>21</v>
      </c>
      <c r="D141" s="124">
        <v>1000</v>
      </c>
      <c r="E141" s="124">
        <v>0</v>
      </c>
      <c r="F141" s="124">
        <v>1000</v>
      </c>
      <c r="G141" s="125" t="s">
        <v>38</v>
      </c>
      <c r="H141" s="125">
        <v>149</v>
      </c>
      <c r="I141" s="129">
        <v>43906</v>
      </c>
      <c r="J141" s="125"/>
      <c r="K141" s="358"/>
      <c r="L141" s="617"/>
      <c r="M141" s="357" t="s">
        <v>21</v>
      </c>
      <c r="N141" s="124">
        <v>1000</v>
      </c>
      <c r="O141" s="124">
        <v>0</v>
      </c>
      <c r="P141" s="124">
        <v>1000</v>
      </c>
      <c r="Q141" s="125" t="s">
        <v>38</v>
      </c>
      <c r="R141" s="125">
        <v>874</v>
      </c>
      <c r="S141" s="129">
        <v>44260</v>
      </c>
      <c r="T141" s="125"/>
      <c r="U141" s="358"/>
      <c r="V141" s="617"/>
      <c r="W141" s="357" t="s">
        <v>21</v>
      </c>
      <c r="X141" s="124">
        <v>1000</v>
      </c>
      <c r="Y141" s="124">
        <v>0</v>
      </c>
      <c r="Z141" s="124">
        <v>0</v>
      </c>
      <c r="AA141" s="125" t="s">
        <v>38</v>
      </c>
      <c r="AB141" s="125" t="s">
        <v>38</v>
      </c>
      <c r="AC141" s="568" t="s">
        <v>38</v>
      </c>
      <c r="AD141" s="624"/>
      <c r="AE141" s="585"/>
      <c r="AF141" s="579" t="s">
        <v>21</v>
      </c>
      <c r="AG141" s="124">
        <v>1000</v>
      </c>
      <c r="AH141" s="124"/>
      <c r="AI141" s="124"/>
      <c r="AJ141" s="125"/>
      <c r="AK141" s="125"/>
      <c r="AL141" s="129"/>
      <c r="AM141" s="336"/>
      <c r="AN141" s="335"/>
    </row>
    <row r="142" spans="1:42" x14ac:dyDescent="0.25">
      <c r="A142" s="369"/>
      <c r="B142" s="877"/>
      <c r="C142" s="357" t="s">
        <v>22</v>
      </c>
      <c r="D142" s="124">
        <v>1000</v>
      </c>
      <c r="E142" s="124">
        <v>0</v>
      </c>
      <c r="F142" s="124">
        <v>1000</v>
      </c>
      <c r="G142" s="125" t="s">
        <v>38</v>
      </c>
      <c r="H142" s="125">
        <v>189</v>
      </c>
      <c r="I142" s="129">
        <v>43935</v>
      </c>
      <c r="J142" s="125"/>
      <c r="K142" s="358"/>
      <c r="L142" s="617"/>
      <c r="M142" s="357" t="s">
        <v>22</v>
      </c>
      <c r="N142" s="124">
        <v>1000</v>
      </c>
      <c r="O142" s="124">
        <v>0</v>
      </c>
      <c r="P142" s="124">
        <v>1000</v>
      </c>
      <c r="Q142" s="125" t="s">
        <v>38</v>
      </c>
      <c r="R142" s="125">
        <v>929</v>
      </c>
      <c r="S142" s="129">
        <v>44298</v>
      </c>
      <c r="T142" s="125"/>
      <c r="U142" s="358"/>
      <c r="V142" s="617"/>
      <c r="W142" s="357" t="s">
        <v>22</v>
      </c>
      <c r="X142" s="124">
        <v>1000</v>
      </c>
      <c r="Y142" s="124">
        <v>0</v>
      </c>
      <c r="Z142" s="124">
        <v>0</v>
      </c>
      <c r="AA142" s="125" t="s">
        <v>38</v>
      </c>
      <c r="AB142" s="125" t="s">
        <v>38</v>
      </c>
      <c r="AC142" s="568" t="s">
        <v>38</v>
      </c>
      <c r="AD142" s="624"/>
      <c r="AE142" s="585"/>
      <c r="AF142" s="579" t="s">
        <v>22</v>
      </c>
      <c r="AG142" s="124">
        <v>1000</v>
      </c>
      <c r="AH142" s="124"/>
      <c r="AI142" s="124">
        <v>3000</v>
      </c>
      <c r="AJ142" s="125" t="s">
        <v>47</v>
      </c>
      <c r="AK142" s="125">
        <v>3617</v>
      </c>
      <c r="AL142" s="129">
        <v>45024</v>
      </c>
      <c r="AM142" s="336"/>
      <c r="AN142" s="335"/>
    </row>
    <row r="143" spans="1:42" x14ac:dyDescent="0.25">
      <c r="A143" s="369"/>
      <c r="B143" s="877"/>
      <c r="C143" s="357" t="s">
        <v>23</v>
      </c>
      <c r="D143" s="124">
        <v>1000</v>
      </c>
      <c r="E143" s="124">
        <v>0</v>
      </c>
      <c r="F143" s="124">
        <v>1000</v>
      </c>
      <c r="G143" s="125" t="s">
        <v>38</v>
      </c>
      <c r="H143" s="125">
        <v>240</v>
      </c>
      <c r="I143" s="129">
        <v>43973</v>
      </c>
      <c r="J143" s="125"/>
      <c r="K143" s="358"/>
      <c r="L143" s="617"/>
      <c r="M143" s="357" t="s">
        <v>23</v>
      </c>
      <c r="N143" s="124">
        <v>1000</v>
      </c>
      <c r="O143" s="124">
        <v>0</v>
      </c>
      <c r="P143" s="124">
        <v>1000</v>
      </c>
      <c r="Q143" s="125" t="s">
        <v>38</v>
      </c>
      <c r="R143" s="125">
        <v>984</v>
      </c>
      <c r="S143" s="129">
        <v>44326</v>
      </c>
      <c r="T143" s="125"/>
      <c r="U143" s="358"/>
      <c r="V143" s="617"/>
      <c r="W143" s="357" t="s">
        <v>23</v>
      </c>
      <c r="X143" s="124">
        <v>1000</v>
      </c>
      <c r="Y143" s="124">
        <v>0</v>
      </c>
      <c r="Z143" s="124">
        <v>0</v>
      </c>
      <c r="AA143" s="125" t="s">
        <v>38</v>
      </c>
      <c r="AB143" s="125" t="s">
        <v>38</v>
      </c>
      <c r="AC143" s="568" t="s">
        <v>38</v>
      </c>
      <c r="AD143" s="624"/>
      <c r="AE143" s="585"/>
      <c r="AF143" s="579" t="s">
        <v>23</v>
      </c>
      <c r="AG143" s="124">
        <v>1000</v>
      </c>
      <c r="AH143" s="124"/>
      <c r="AI143" s="124"/>
      <c r="AJ143" s="125"/>
      <c r="AK143" s="125"/>
      <c r="AL143" s="129"/>
      <c r="AM143" s="336"/>
      <c r="AN143" s="335"/>
    </row>
    <row r="144" spans="1:42" x14ac:dyDescent="0.25">
      <c r="A144" s="369"/>
      <c r="B144" s="877"/>
      <c r="C144" s="357" t="s">
        <v>24</v>
      </c>
      <c r="D144" s="124">
        <v>1000</v>
      </c>
      <c r="E144" s="124">
        <v>0</v>
      </c>
      <c r="F144" s="124">
        <v>1000</v>
      </c>
      <c r="G144" s="125" t="s">
        <v>38</v>
      </c>
      <c r="H144" s="125">
        <v>284</v>
      </c>
      <c r="I144" s="129">
        <v>43929</v>
      </c>
      <c r="J144" s="125"/>
      <c r="K144" s="358"/>
      <c r="L144" s="617"/>
      <c r="M144" s="357" t="s">
        <v>24</v>
      </c>
      <c r="N144" s="124">
        <v>1000</v>
      </c>
      <c r="O144" s="124">
        <v>0</v>
      </c>
      <c r="P144" s="124">
        <v>1000</v>
      </c>
      <c r="Q144" s="125" t="s">
        <v>38</v>
      </c>
      <c r="R144" s="125">
        <v>1057</v>
      </c>
      <c r="S144" s="129">
        <v>44362</v>
      </c>
      <c r="T144" s="125"/>
      <c r="U144" s="358"/>
      <c r="V144" s="617"/>
      <c r="W144" s="357" t="s">
        <v>24</v>
      </c>
      <c r="X144" s="124">
        <v>1000</v>
      </c>
      <c r="Y144" s="124">
        <v>0</v>
      </c>
      <c r="Z144" s="124">
        <v>0</v>
      </c>
      <c r="AA144" s="125" t="s">
        <v>38</v>
      </c>
      <c r="AB144" s="125" t="s">
        <v>38</v>
      </c>
      <c r="AC144" s="568" t="s">
        <v>38</v>
      </c>
      <c r="AD144" s="624"/>
      <c r="AE144" s="585"/>
      <c r="AF144" s="579" t="s">
        <v>24</v>
      </c>
      <c r="AG144" s="124">
        <v>1000</v>
      </c>
      <c r="AH144" s="124"/>
      <c r="AI144" s="124"/>
      <c r="AJ144" s="125"/>
      <c r="AK144" s="125"/>
      <c r="AL144" s="129"/>
      <c r="AM144" s="336"/>
      <c r="AN144" s="335"/>
    </row>
    <row r="145" spans="1:42" x14ac:dyDescent="0.25">
      <c r="A145" s="369"/>
      <c r="B145" s="877"/>
      <c r="C145" s="357" t="s">
        <v>25</v>
      </c>
      <c r="D145" s="124">
        <v>1000</v>
      </c>
      <c r="E145" s="124">
        <v>0</v>
      </c>
      <c r="F145" s="124">
        <v>1000</v>
      </c>
      <c r="G145" s="125" t="s">
        <v>38</v>
      </c>
      <c r="H145" s="125">
        <v>352</v>
      </c>
      <c r="I145" s="129">
        <v>44024</v>
      </c>
      <c r="J145" s="125"/>
      <c r="K145" s="358"/>
      <c r="L145" s="617"/>
      <c r="M145" s="357" t="s">
        <v>25</v>
      </c>
      <c r="N145" s="124">
        <v>1000</v>
      </c>
      <c r="O145" s="124">
        <v>0</v>
      </c>
      <c r="P145" s="124">
        <v>1000</v>
      </c>
      <c r="Q145" s="125" t="s">
        <v>38</v>
      </c>
      <c r="R145" s="125">
        <v>1142</v>
      </c>
      <c r="S145" s="129">
        <v>44388</v>
      </c>
      <c r="T145" s="125"/>
      <c r="U145" s="358"/>
      <c r="V145" s="617"/>
      <c r="W145" s="357" t="s">
        <v>25</v>
      </c>
      <c r="X145" s="124">
        <v>1000</v>
      </c>
      <c r="Y145" s="124">
        <v>0</v>
      </c>
      <c r="Z145" s="124">
        <v>0</v>
      </c>
      <c r="AA145" s="125" t="s">
        <v>38</v>
      </c>
      <c r="AB145" s="125" t="s">
        <v>38</v>
      </c>
      <c r="AC145" s="568" t="s">
        <v>38</v>
      </c>
      <c r="AD145" s="624"/>
      <c r="AE145" s="585"/>
      <c r="AF145" s="579" t="s">
        <v>25</v>
      </c>
      <c r="AG145" s="124">
        <v>1000</v>
      </c>
      <c r="AH145" s="124"/>
      <c r="AI145" s="124">
        <v>3000</v>
      </c>
      <c r="AJ145" s="125" t="s">
        <v>47</v>
      </c>
      <c r="AK145" s="125">
        <v>3924</v>
      </c>
      <c r="AL145" s="129">
        <v>45111</v>
      </c>
      <c r="AM145" s="336"/>
      <c r="AN145" s="335"/>
    </row>
    <row r="146" spans="1:42" x14ac:dyDescent="0.25">
      <c r="A146" s="369"/>
      <c r="B146" s="877"/>
      <c r="C146" s="357" t="s">
        <v>26</v>
      </c>
      <c r="D146" s="124">
        <v>1000</v>
      </c>
      <c r="E146" s="124">
        <v>0</v>
      </c>
      <c r="F146" s="124">
        <v>1000</v>
      </c>
      <c r="G146" s="125" t="s">
        <v>38</v>
      </c>
      <c r="H146" s="125">
        <v>406</v>
      </c>
      <c r="I146" s="129">
        <v>44054</v>
      </c>
      <c r="J146" s="125"/>
      <c r="K146" s="358"/>
      <c r="L146" s="617"/>
      <c r="M146" s="357" t="s">
        <v>26</v>
      </c>
      <c r="N146" s="124">
        <v>1000</v>
      </c>
      <c r="O146" s="124">
        <v>0</v>
      </c>
      <c r="P146" s="124">
        <v>1000</v>
      </c>
      <c r="Q146" s="125" t="s">
        <v>38</v>
      </c>
      <c r="R146" s="125">
        <v>1211</v>
      </c>
      <c r="S146" s="129">
        <v>44419</v>
      </c>
      <c r="T146" s="125"/>
      <c r="U146" s="358"/>
      <c r="V146" s="617"/>
      <c r="W146" s="357" t="s">
        <v>26</v>
      </c>
      <c r="X146" s="124">
        <v>1000</v>
      </c>
      <c r="Y146" s="124">
        <v>0</v>
      </c>
      <c r="Z146" s="124">
        <v>0</v>
      </c>
      <c r="AA146" s="125" t="s">
        <v>38</v>
      </c>
      <c r="AB146" s="125" t="s">
        <v>38</v>
      </c>
      <c r="AC146" s="568" t="s">
        <v>38</v>
      </c>
      <c r="AD146" s="624"/>
      <c r="AE146" s="585"/>
      <c r="AF146" s="579" t="s">
        <v>26</v>
      </c>
      <c r="AG146" s="124">
        <v>1000</v>
      </c>
      <c r="AH146" s="124"/>
      <c r="AI146" s="124"/>
      <c r="AJ146" s="125"/>
      <c r="AK146" s="125"/>
      <c r="AL146" s="129"/>
      <c r="AM146" s="336"/>
      <c r="AN146" s="335"/>
    </row>
    <row r="147" spans="1:42" x14ac:dyDescent="0.25">
      <c r="A147" s="369"/>
      <c r="B147" s="877"/>
      <c r="C147" s="357" t="s">
        <v>27</v>
      </c>
      <c r="D147" s="124">
        <v>1000</v>
      </c>
      <c r="E147" s="124">
        <v>0</v>
      </c>
      <c r="F147" s="124">
        <v>1000</v>
      </c>
      <c r="G147" s="125" t="s">
        <v>38</v>
      </c>
      <c r="H147" s="125">
        <v>480</v>
      </c>
      <c r="I147" s="129">
        <v>44094</v>
      </c>
      <c r="J147" s="125"/>
      <c r="K147" s="358"/>
      <c r="L147" s="617"/>
      <c r="M147" s="357" t="s">
        <v>27</v>
      </c>
      <c r="N147" s="124">
        <v>1000</v>
      </c>
      <c r="O147" s="124">
        <v>0</v>
      </c>
      <c r="P147" s="124">
        <v>1000</v>
      </c>
      <c r="Q147" s="125" t="s">
        <v>38</v>
      </c>
      <c r="R147" s="125">
        <v>1277</v>
      </c>
      <c r="S147" s="129">
        <v>44446</v>
      </c>
      <c r="T147" s="125"/>
      <c r="U147" s="358"/>
      <c r="V147" s="617"/>
      <c r="W147" s="357" t="s">
        <v>27</v>
      </c>
      <c r="X147" s="124">
        <v>1000</v>
      </c>
      <c r="Y147" s="124">
        <v>0</v>
      </c>
      <c r="Z147" s="124">
        <v>0</v>
      </c>
      <c r="AA147" s="125" t="s">
        <v>38</v>
      </c>
      <c r="AB147" s="125" t="s">
        <v>38</v>
      </c>
      <c r="AC147" s="568" t="s">
        <v>38</v>
      </c>
      <c r="AD147" s="624"/>
      <c r="AE147" s="585"/>
      <c r="AF147" s="579" t="s">
        <v>27</v>
      </c>
      <c r="AG147" s="124">
        <v>1000</v>
      </c>
      <c r="AH147" s="124"/>
      <c r="AI147" s="124"/>
      <c r="AJ147" s="125"/>
      <c r="AK147" s="125"/>
      <c r="AL147" s="129"/>
      <c r="AM147" s="336"/>
      <c r="AN147" s="335"/>
    </row>
    <row r="148" spans="1:42" x14ac:dyDescent="0.25">
      <c r="A148" s="369"/>
      <c r="B148" s="877"/>
      <c r="C148" s="357" t="s">
        <v>28</v>
      </c>
      <c r="D148" s="124">
        <v>1000</v>
      </c>
      <c r="E148" s="124">
        <v>0</v>
      </c>
      <c r="F148" s="124">
        <v>1000</v>
      </c>
      <c r="G148" s="125" t="s">
        <v>38</v>
      </c>
      <c r="H148" s="125">
        <v>517</v>
      </c>
      <c r="I148" s="129">
        <v>44108</v>
      </c>
      <c r="J148" s="125"/>
      <c r="K148" s="358"/>
      <c r="L148" s="617"/>
      <c r="M148" s="357" t="s">
        <v>28</v>
      </c>
      <c r="N148" s="124">
        <v>1000</v>
      </c>
      <c r="O148" s="124">
        <v>0</v>
      </c>
      <c r="P148" s="124">
        <v>1000</v>
      </c>
      <c r="Q148" s="125" t="s">
        <v>38</v>
      </c>
      <c r="R148" s="125">
        <v>1358</v>
      </c>
      <c r="S148" s="129">
        <v>44479</v>
      </c>
      <c r="T148" s="125"/>
      <c r="U148" s="358"/>
      <c r="V148" s="617"/>
      <c r="W148" s="357" t="s">
        <v>28</v>
      </c>
      <c r="X148" s="124">
        <v>1000</v>
      </c>
      <c r="Y148" s="124">
        <v>0</v>
      </c>
      <c r="Z148" s="124">
        <v>0</v>
      </c>
      <c r="AA148" s="125" t="s">
        <v>38</v>
      </c>
      <c r="AB148" s="125" t="s">
        <v>38</v>
      </c>
      <c r="AC148" s="568" t="s">
        <v>38</v>
      </c>
      <c r="AD148" s="624"/>
      <c r="AE148" s="585"/>
      <c r="AF148" s="579" t="s">
        <v>28</v>
      </c>
      <c r="AG148" s="124"/>
      <c r="AH148" s="124"/>
      <c r="AI148" s="124"/>
      <c r="AJ148" s="125"/>
      <c r="AK148" s="125"/>
      <c r="AL148" s="129"/>
      <c r="AM148" s="336"/>
      <c r="AN148" s="335"/>
    </row>
    <row r="149" spans="1:42" x14ac:dyDescent="0.25">
      <c r="A149" s="369"/>
      <c r="B149" s="877"/>
      <c r="C149" s="357" t="s">
        <v>29</v>
      </c>
      <c r="D149" s="124">
        <v>1000</v>
      </c>
      <c r="E149" s="124">
        <v>0</v>
      </c>
      <c r="F149" s="124">
        <v>1000</v>
      </c>
      <c r="G149" s="125" t="s">
        <v>38</v>
      </c>
      <c r="H149" s="125">
        <v>590</v>
      </c>
      <c r="I149" s="129">
        <v>44147</v>
      </c>
      <c r="J149" s="125"/>
      <c r="K149" s="358"/>
      <c r="L149" s="617"/>
      <c r="M149" s="357" t="s">
        <v>29</v>
      </c>
      <c r="N149" s="124">
        <v>1000</v>
      </c>
      <c r="O149" s="124">
        <v>0</v>
      </c>
      <c r="P149" s="124">
        <v>1000</v>
      </c>
      <c r="Q149" s="125" t="s">
        <v>38</v>
      </c>
      <c r="R149" s="125">
        <v>1533</v>
      </c>
      <c r="S149" s="129">
        <v>44510</v>
      </c>
      <c r="T149" s="125"/>
      <c r="U149" s="358"/>
      <c r="V149" s="617"/>
      <c r="W149" s="357" t="s">
        <v>29</v>
      </c>
      <c r="X149" s="124">
        <v>1000</v>
      </c>
      <c r="Y149" s="124">
        <v>0</v>
      </c>
      <c r="Z149" s="124">
        <v>0</v>
      </c>
      <c r="AA149" s="125" t="s">
        <v>38</v>
      </c>
      <c r="AB149" s="125" t="s">
        <v>38</v>
      </c>
      <c r="AC149" s="568" t="s">
        <v>38</v>
      </c>
      <c r="AD149" s="624"/>
      <c r="AE149" s="585"/>
      <c r="AF149" s="579" t="s">
        <v>29</v>
      </c>
      <c r="AG149" s="124"/>
      <c r="AH149" s="124"/>
      <c r="AI149" s="124"/>
      <c r="AJ149" s="125"/>
      <c r="AK149" s="125"/>
      <c r="AL149" s="129"/>
      <c r="AM149" s="336"/>
      <c r="AN149" s="335"/>
    </row>
    <row r="150" spans="1:42" x14ac:dyDescent="0.25">
      <c r="A150" s="369"/>
      <c r="B150" s="877"/>
      <c r="C150" s="360" t="s">
        <v>30</v>
      </c>
      <c r="D150" s="278">
        <v>1000</v>
      </c>
      <c r="E150" s="124">
        <v>0</v>
      </c>
      <c r="F150" s="124">
        <v>1000</v>
      </c>
      <c r="G150" s="125" t="s">
        <v>38</v>
      </c>
      <c r="H150" s="125">
        <v>654</v>
      </c>
      <c r="I150" s="129">
        <v>44180</v>
      </c>
      <c r="J150" s="361"/>
      <c r="K150" s="362"/>
      <c r="L150" s="618"/>
      <c r="M150" s="360" t="s">
        <v>30</v>
      </c>
      <c r="N150" s="278">
        <v>1000</v>
      </c>
      <c r="O150" s="124">
        <v>0</v>
      </c>
      <c r="P150" s="124">
        <v>1000</v>
      </c>
      <c r="Q150" s="125" t="s">
        <v>38</v>
      </c>
      <c r="R150" s="125">
        <v>1613</v>
      </c>
      <c r="S150" s="129">
        <v>44541</v>
      </c>
      <c r="T150" s="125"/>
      <c r="U150" s="358"/>
      <c r="V150" s="618"/>
      <c r="W150" s="360" t="s">
        <v>30</v>
      </c>
      <c r="X150" s="276">
        <v>500</v>
      </c>
      <c r="Y150" s="124">
        <v>0</v>
      </c>
      <c r="Z150" s="124">
        <v>0</v>
      </c>
      <c r="AA150" s="125" t="s">
        <v>38</v>
      </c>
      <c r="AB150" s="125" t="s">
        <v>38</v>
      </c>
      <c r="AC150" s="568" t="s">
        <v>38</v>
      </c>
      <c r="AD150" s="625"/>
      <c r="AE150" s="586"/>
      <c r="AF150" s="580" t="s">
        <v>30</v>
      </c>
      <c r="AG150" s="276"/>
      <c r="AH150" s="124"/>
      <c r="AI150" s="124"/>
      <c r="AJ150" s="125"/>
      <c r="AK150" s="125"/>
      <c r="AL150" s="129"/>
      <c r="AM150" s="338"/>
      <c r="AN150" s="335"/>
    </row>
    <row r="151" spans="1:42" ht="21" x14ac:dyDescent="0.25">
      <c r="A151" s="370"/>
      <c r="B151" s="878"/>
      <c r="C151" s="364"/>
      <c r="D151" s="365">
        <f>SUM(D139:D150)</f>
        <v>12000</v>
      </c>
      <c r="E151" s="365">
        <f>SUM(E139:E150)</f>
        <v>0</v>
      </c>
      <c r="F151" s="365">
        <f>SUM(F139:F150)</f>
        <v>12000</v>
      </c>
      <c r="G151" s="340"/>
      <c r="H151" s="340"/>
      <c r="I151" s="366"/>
      <c r="J151" s="340"/>
      <c r="K151" s="367"/>
      <c r="L151" s="619"/>
      <c r="M151" s="364"/>
      <c r="N151" s="365">
        <f>SUM(N138:N150)</f>
        <v>24000</v>
      </c>
      <c r="O151" s="365">
        <f>SUM(O138:O150)</f>
        <v>0</v>
      </c>
      <c r="P151" s="365">
        <f>SUM(P138:P150)</f>
        <v>24000</v>
      </c>
      <c r="Q151" s="340"/>
      <c r="R151" s="340"/>
      <c r="S151" s="340"/>
      <c r="T151" s="340"/>
      <c r="U151" s="367"/>
      <c r="V151" s="619"/>
      <c r="W151" s="364"/>
      <c r="X151" s="365">
        <f>SUM(X138:X150)</f>
        <v>35500</v>
      </c>
      <c r="Y151" s="365">
        <f>SUM(Y138:Y150)</f>
        <v>0</v>
      </c>
      <c r="Z151" s="365">
        <f>SUM(Z138:Z150)</f>
        <v>35500</v>
      </c>
      <c r="AA151" s="340"/>
      <c r="AB151" s="340"/>
      <c r="AC151" s="569"/>
      <c r="AD151" s="613"/>
      <c r="AE151" s="587"/>
      <c r="AF151" s="565"/>
      <c r="AG151" s="365">
        <f>SUM(AG138:AG150)</f>
        <v>44500</v>
      </c>
      <c r="AH151" s="365">
        <f>SUM(AH138:AH150)</f>
        <v>0</v>
      </c>
      <c r="AI151" s="365">
        <f>SUM(AI138:AI150)</f>
        <v>44500</v>
      </c>
      <c r="AJ151" s="340"/>
      <c r="AK151" s="340"/>
      <c r="AL151" s="340"/>
      <c r="AM151" s="812"/>
      <c r="AN151" s="364"/>
      <c r="AO151" s="622"/>
      <c r="AP151" s="623"/>
    </row>
    <row r="152" spans="1:42" x14ac:dyDescent="0.25">
      <c r="A152" s="337"/>
      <c r="B152" s="330"/>
      <c r="C152" s="344"/>
      <c r="D152" s="345"/>
      <c r="E152" s="345"/>
      <c r="F152" s="345"/>
      <c r="G152" s="346"/>
      <c r="H152" s="346"/>
      <c r="I152" s="347"/>
      <c r="J152" s="346"/>
      <c r="K152" s="346"/>
      <c r="L152" s="620"/>
      <c r="M152" s="346"/>
      <c r="N152" s="345"/>
      <c r="O152" s="345"/>
      <c r="P152" s="345"/>
      <c r="Q152" s="346"/>
      <c r="R152" s="346"/>
      <c r="S152" s="346"/>
      <c r="T152" s="346"/>
      <c r="U152" s="346"/>
      <c r="V152" s="620"/>
      <c r="W152" s="346"/>
      <c r="X152" s="345"/>
      <c r="Y152" s="345"/>
      <c r="Z152" s="345"/>
      <c r="AA152" s="346"/>
      <c r="AB152" s="346"/>
      <c r="AC152" s="346"/>
      <c r="AD152" s="346"/>
      <c r="AE152" s="588"/>
      <c r="AF152" s="346"/>
      <c r="AG152" s="345"/>
      <c r="AH152" s="345"/>
      <c r="AI152" s="345"/>
      <c r="AJ152" s="346"/>
      <c r="AK152" s="346"/>
      <c r="AL152" s="346"/>
      <c r="AM152" s="778"/>
      <c r="AN152" s="349"/>
    </row>
    <row r="153" spans="1:42" ht="21" x14ac:dyDescent="0.25">
      <c r="A153" s="337"/>
      <c r="B153" s="331"/>
      <c r="C153" s="350"/>
      <c r="D153" s="351"/>
      <c r="E153" s="352"/>
      <c r="F153" s="353"/>
      <c r="G153" s="352"/>
      <c r="H153" s="353"/>
      <c r="I153" s="353"/>
      <c r="J153" s="353"/>
      <c r="K153" s="354"/>
      <c r="L153" s="616"/>
      <c r="M153" s="355" t="s">
        <v>42</v>
      </c>
      <c r="N153" s="356">
        <f>D166</f>
        <v>12000</v>
      </c>
      <c r="O153" s="356">
        <f>E166</f>
        <v>10</v>
      </c>
      <c r="P153" s="356">
        <f>F166</f>
        <v>12000</v>
      </c>
      <c r="Q153" s="352"/>
      <c r="R153" s="353"/>
      <c r="S153" s="353"/>
      <c r="T153" s="353"/>
      <c r="U153" s="354"/>
      <c r="V153" s="616"/>
      <c r="W153" s="355" t="s">
        <v>42</v>
      </c>
      <c r="X153" s="356">
        <f>N166</f>
        <v>24000</v>
      </c>
      <c r="Y153" s="356">
        <f>O166</f>
        <v>10</v>
      </c>
      <c r="Z153" s="356">
        <f>P166</f>
        <v>24000</v>
      </c>
      <c r="AA153" s="352"/>
      <c r="AB153" s="353"/>
      <c r="AC153" s="353"/>
      <c r="AD153" s="353"/>
      <c r="AE153" s="584"/>
      <c r="AF153" s="355" t="s">
        <v>42</v>
      </c>
      <c r="AG153" s="356">
        <f>X166</f>
        <v>36000</v>
      </c>
      <c r="AH153" s="356">
        <f>Y166</f>
        <v>20</v>
      </c>
      <c r="AI153" s="356">
        <f>Z166</f>
        <v>36020</v>
      </c>
      <c r="AJ153" s="352"/>
      <c r="AK153" s="353"/>
      <c r="AL153" s="353"/>
      <c r="AM153" s="776" t="s">
        <v>221</v>
      </c>
      <c r="AN153" s="183" t="s">
        <v>36</v>
      </c>
    </row>
    <row r="154" spans="1:42" x14ac:dyDescent="0.25">
      <c r="A154" s="368" t="s">
        <v>4</v>
      </c>
      <c r="B154" s="332">
        <v>155</v>
      </c>
      <c r="C154" s="357" t="s">
        <v>19</v>
      </c>
      <c r="D154" s="124">
        <v>1000</v>
      </c>
      <c r="E154" s="124">
        <v>0</v>
      </c>
      <c r="F154" s="124">
        <v>1000</v>
      </c>
      <c r="G154" s="125" t="s">
        <v>38</v>
      </c>
      <c r="H154" s="125">
        <v>3</v>
      </c>
      <c r="I154" s="129">
        <v>43841</v>
      </c>
      <c r="J154" s="125"/>
      <c r="K154" s="358"/>
      <c r="L154" s="617"/>
      <c r="M154" s="357" t="s">
        <v>19</v>
      </c>
      <c r="N154" s="124">
        <v>1000</v>
      </c>
      <c r="O154" s="124">
        <v>0</v>
      </c>
      <c r="P154" s="124">
        <v>1000</v>
      </c>
      <c r="Q154" s="125" t="s">
        <v>38</v>
      </c>
      <c r="R154" s="125">
        <v>691</v>
      </c>
      <c r="S154" s="129">
        <v>44202</v>
      </c>
      <c r="T154" s="125"/>
      <c r="U154" s="358"/>
      <c r="V154" s="617"/>
      <c r="W154" s="357" t="s">
        <v>19</v>
      </c>
      <c r="X154" s="124">
        <v>1000</v>
      </c>
      <c r="Y154" s="167">
        <v>0</v>
      </c>
      <c r="Z154" s="124">
        <v>1000</v>
      </c>
      <c r="AA154" s="125" t="s">
        <v>38</v>
      </c>
      <c r="AB154" s="125">
        <v>1671</v>
      </c>
      <c r="AC154" s="609">
        <v>44564</v>
      </c>
      <c r="AD154" s="627"/>
      <c r="AE154" s="589"/>
      <c r="AF154" s="579" t="s">
        <v>19</v>
      </c>
      <c r="AG154" s="124">
        <v>1000</v>
      </c>
      <c r="AH154" s="167"/>
      <c r="AI154" s="124">
        <v>1000</v>
      </c>
      <c r="AJ154" s="125" t="s">
        <v>50</v>
      </c>
      <c r="AK154" s="125">
        <v>3203</v>
      </c>
      <c r="AL154" s="127">
        <v>44928</v>
      </c>
      <c r="AM154" s="341">
        <f>AG166+AH166-AI166</f>
        <v>0</v>
      </c>
      <c r="AN154" s="889" t="s">
        <v>1023</v>
      </c>
      <c r="AO154" s="890"/>
      <c r="AP154" s="890"/>
    </row>
    <row r="155" spans="1:42" ht="21" customHeight="1" x14ac:dyDescent="0.25">
      <c r="A155" s="369"/>
      <c r="B155" s="877" t="s">
        <v>211</v>
      </c>
      <c r="C155" s="357" t="s">
        <v>20</v>
      </c>
      <c r="D155" s="124">
        <v>1000</v>
      </c>
      <c r="E155" s="124">
        <v>0</v>
      </c>
      <c r="F155" s="124">
        <v>1000</v>
      </c>
      <c r="G155" s="125" t="s">
        <v>38</v>
      </c>
      <c r="H155" s="125">
        <v>54</v>
      </c>
      <c r="I155" s="129">
        <v>43867</v>
      </c>
      <c r="J155" s="125"/>
      <c r="K155" s="358"/>
      <c r="L155" s="617"/>
      <c r="M155" s="357" t="s">
        <v>20</v>
      </c>
      <c r="N155" s="124">
        <v>1000</v>
      </c>
      <c r="O155" s="124">
        <v>0</v>
      </c>
      <c r="P155" s="124">
        <v>1000</v>
      </c>
      <c r="Q155" s="125" t="s">
        <v>38</v>
      </c>
      <c r="R155" s="125">
        <v>805</v>
      </c>
      <c r="S155" s="129">
        <v>44228</v>
      </c>
      <c r="T155" s="125"/>
      <c r="U155" s="358"/>
      <c r="V155" s="617"/>
      <c r="W155" s="357" t="s">
        <v>20</v>
      </c>
      <c r="X155" s="124">
        <v>1000</v>
      </c>
      <c r="Y155" s="124">
        <v>10</v>
      </c>
      <c r="Z155" s="124">
        <v>0</v>
      </c>
      <c r="AA155" s="125" t="s">
        <v>38</v>
      </c>
      <c r="AB155" s="125" t="s">
        <v>38</v>
      </c>
      <c r="AC155" s="568" t="s">
        <v>38</v>
      </c>
      <c r="AD155" s="624"/>
      <c r="AE155" s="585"/>
      <c r="AF155" s="579" t="s">
        <v>20</v>
      </c>
      <c r="AG155" s="124">
        <v>1000</v>
      </c>
      <c r="AH155" s="124"/>
      <c r="AI155" s="124">
        <v>1000</v>
      </c>
      <c r="AJ155" s="125" t="s">
        <v>50</v>
      </c>
      <c r="AK155" s="125">
        <v>3382</v>
      </c>
      <c r="AL155" s="129">
        <v>44962</v>
      </c>
      <c r="AM155" s="336"/>
      <c r="AN155" s="335" t="s">
        <v>947</v>
      </c>
    </row>
    <row r="156" spans="1:42" x14ac:dyDescent="0.25">
      <c r="A156" s="369"/>
      <c r="B156" s="877"/>
      <c r="C156" s="357" t="s">
        <v>21</v>
      </c>
      <c r="D156" s="124">
        <v>1000</v>
      </c>
      <c r="E156" s="124">
        <v>0</v>
      </c>
      <c r="F156" s="124">
        <v>1000</v>
      </c>
      <c r="G156" s="125" t="s">
        <v>38</v>
      </c>
      <c r="H156" s="125">
        <v>107</v>
      </c>
      <c r="I156" s="129">
        <v>43891</v>
      </c>
      <c r="J156" s="125"/>
      <c r="K156" s="358"/>
      <c r="L156" s="617"/>
      <c r="M156" s="357" t="s">
        <v>21</v>
      </c>
      <c r="N156" s="124">
        <v>1000</v>
      </c>
      <c r="O156" s="124">
        <v>0</v>
      </c>
      <c r="P156" s="124">
        <v>1000</v>
      </c>
      <c r="Q156" s="125" t="s">
        <v>38</v>
      </c>
      <c r="R156" s="125">
        <v>857</v>
      </c>
      <c r="S156" s="129">
        <v>44255</v>
      </c>
      <c r="T156" s="125"/>
      <c r="U156" s="358"/>
      <c r="V156" s="617"/>
      <c r="W156" s="357" t="s">
        <v>21</v>
      </c>
      <c r="X156" s="124">
        <v>1000</v>
      </c>
      <c r="Y156" s="124">
        <v>0</v>
      </c>
      <c r="Z156" s="124">
        <v>2000</v>
      </c>
      <c r="AA156" s="125" t="s">
        <v>38</v>
      </c>
      <c r="AB156" s="125">
        <v>2123</v>
      </c>
      <c r="AC156" s="609">
        <v>44624</v>
      </c>
      <c r="AD156" s="627"/>
      <c r="AE156" s="589"/>
      <c r="AF156" s="579" t="s">
        <v>21</v>
      </c>
      <c r="AG156" s="124">
        <v>1000</v>
      </c>
      <c r="AH156" s="124"/>
      <c r="AI156" s="124">
        <v>1000</v>
      </c>
      <c r="AJ156" s="125" t="s">
        <v>50</v>
      </c>
      <c r="AK156" s="125">
        <v>3474</v>
      </c>
      <c r="AL156" s="412">
        <v>44990</v>
      </c>
      <c r="AM156" s="336"/>
      <c r="AN156" s="335"/>
    </row>
    <row r="157" spans="1:42" x14ac:dyDescent="0.25">
      <c r="A157" s="369"/>
      <c r="B157" s="877"/>
      <c r="C157" s="357" t="s">
        <v>22</v>
      </c>
      <c r="D157" s="124">
        <v>1000</v>
      </c>
      <c r="E157" s="124">
        <v>0</v>
      </c>
      <c r="F157" s="124">
        <v>1000</v>
      </c>
      <c r="G157" s="125" t="s">
        <v>38</v>
      </c>
      <c r="H157" s="125">
        <v>164</v>
      </c>
      <c r="I157" s="129">
        <v>43921</v>
      </c>
      <c r="J157" s="125"/>
      <c r="K157" s="358"/>
      <c r="L157" s="617"/>
      <c r="M157" s="357" t="s">
        <v>22</v>
      </c>
      <c r="N157" s="124">
        <v>1000</v>
      </c>
      <c r="O157" s="124">
        <v>0</v>
      </c>
      <c r="P157" s="124">
        <v>1000</v>
      </c>
      <c r="Q157" s="125" t="s">
        <v>38</v>
      </c>
      <c r="R157" s="125">
        <v>917</v>
      </c>
      <c r="S157" s="129">
        <v>44286</v>
      </c>
      <c r="T157" s="125"/>
      <c r="U157" s="358"/>
      <c r="V157" s="617"/>
      <c r="W157" s="357" t="s">
        <v>22</v>
      </c>
      <c r="X157" s="124">
        <v>1000</v>
      </c>
      <c r="Y157" s="167">
        <v>0</v>
      </c>
      <c r="Z157" s="124">
        <v>1000</v>
      </c>
      <c r="AA157" s="125" t="s">
        <v>38</v>
      </c>
      <c r="AB157" s="125">
        <v>2193</v>
      </c>
      <c r="AC157" s="568">
        <v>44651</v>
      </c>
      <c r="AD157" s="624"/>
      <c r="AE157" s="585"/>
      <c r="AF157" s="579" t="s">
        <v>22</v>
      </c>
      <c r="AG157" s="124">
        <v>1000</v>
      </c>
      <c r="AH157" s="124"/>
      <c r="AI157" s="124">
        <v>1000</v>
      </c>
      <c r="AJ157" s="125" t="s">
        <v>50</v>
      </c>
      <c r="AK157" s="125">
        <v>3593</v>
      </c>
      <c r="AL157" s="129">
        <v>45020</v>
      </c>
      <c r="AM157" s="336"/>
      <c r="AN157" s="335"/>
    </row>
    <row r="158" spans="1:42" x14ac:dyDescent="0.25">
      <c r="A158" s="369"/>
      <c r="B158" s="877"/>
      <c r="C158" s="357" t="s">
        <v>23</v>
      </c>
      <c r="D158" s="124">
        <v>1000</v>
      </c>
      <c r="E158" s="167">
        <v>10</v>
      </c>
      <c r="F158" s="124">
        <v>0</v>
      </c>
      <c r="G158" s="125" t="s">
        <v>38</v>
      </c>
      <c r="H158" s="125" t="s">
        <v>38</v>
      </c>
      <c r="I158" s="129" t="s">
        <v>38</v>
      </c>
      <c r="J158" s="125"/>
      <c r="K158" s="358"/>
      <c r="L158" s="617"/>
      <c r="M158" s="357" t="s">
        <v>23</v>
      </c>
      <c r="N158" s="124">
        <v>1000</v>
      </c>
      <c r="O158" s="124">
        <v>0</v>
      </c>
      <c r="P158" s="124">
        <v>1000</v>
      </c>
      <c r="Q158" s="125" t="s">
        <v>38</v>
      </c>
      <c r="R158" s="125">
        <v>976</v>
      </c>
      <c r="S158" s="129">
        <v>44321</v>
      </c>
      <c r="T158" s="125"/>
      <c r="U158" s="358"/>
      <c r="V158" s="617"/>
      <c r="W158" s="357" t="s">
        <v>23</v>
      </c>
      <c r="X158" s="124">
        <v>1000</v>
      </c>
      <c r="Y158" s="167">
        <v>0</v>
      </c>
      <c r="Z158" s="124">
        <v>1000</v>
      </c>
      <c r="AA158" s="125" t="s">
        <v>38</v>
      </c>
      <c r="AB158" s="125">
        <v>2296</v>
      </c>
      <c r="AC158" s="568">
        <v>44684</v>
      </c>
      <c r="AD158" s="624"/>
      <c r="AE158" s="585"/>
      <c r="AF158" s="579" t="s">
        <v>23</v>
      </c>
      <c r="AG158" s="124">
        <v>1000</v>
      </c>
      <c r="AH158" s="124"/>
      <c r="AI158" s="124">
        <v>1000</v>
      </c>
      <c r="AJ158" s="125" t="s">
        <v>50</v>
      </c>
      <c r="AK158" s="125">
        <v>3730</v>
      </c>
      <c r="AL158" s="129">
        <v>45049</v>
      </c>
      <c r="AM158" s="336"/>
      <c r="AN158" s="335"/>
    </row>
    <row r="159" spans="1:42" x14ac:dyDescent="0.25">
      <c r="A159" s="369"/>
      <c r="B159" s="877"/>
      <c r="C159" s="357" t="s">
        <v>24</v>
      </c>
      <c r="D159" s="124">
        <v>1000</v>
      </c>
      <c r="E159" s="124">
        <v>0</v>
      </c>
      <c r="F159" s="124">
        <v>2000</v>
      </c>
      <c r="G159" s="125" t="s">
        <v>38</v>
      </c>
      <c r="H159" s="125">
        <v>264</v>
      </c>
      <c r="I159" s="129">
        <v>43983</v>
      </c>
      <c r="J159" s="125"/>
      <c r="K159" s="358"/>
      <c r="L159" s="617"/>
      <c r="M159" s="357" t="s">
        <v>24</v>
      </c>
      <c r="N159" s="124">
        <v>1000</v>
      </c>
      <c r="O159" s="124">
        <v>0</v>
      </c>
      <c r="P159" s="124">
        <v>1000</v>
      </c>
      <c r="Q159" s="125" t="s">
        <v>38</v>
      </c>
      <c r="R159" s="125">
        <v>1030</v>
      </c>
      <c r="S159" s="129">
        <v>44352</v>
      </c>
      <c r="T159" s="125"/>
      <c r="U159" s="358"/>
      <c r="V159" s="617"/>
      <c r="W159" s="357" t="s">
        <v>24</v>
      </c>
      <c r="X159" s="124">
        <v>1000</v>
      </c>
      <c r="Y159" s="167">
        <v>0</v>
      </c>
      <c r="Z159" s="124">
        <v>1000</v>
      </c>
      <c r="AA159" s="125" t="s">
        <v>38</v>
      </c>
      <c r="AB159" s="125">
        <v>2366</v>
      </c>
      <c r="AC159" s="568">
        <v>44713</v>
      </c>
      <c r="AD159" s="624"/>
      <c r="AE159" s="585"/>
      <c r="AF159" s="579" t="s">
        <v>24</v>
      </c>
      <c r="AG159" s="124">
        <v>1000</v>
      </c>
      <c r="AH159" s="124"/>
      <c r="AI159" s="124">
        <v>1000</v>
      </c>
      <c r="AJ159" s="125" t="s">
        <v>50</v>
      </c>
      <c r="AK159" s="125">
        <v>3822</v>
      </c>
      <c r="AL159" s="129">
        <v>45082</v>
      </c>
      <c r="AM159" s="336"/>
      <c r="AN159" s="335"/>
    </row>
    <row r="160" spans="1:42" x14ac:dyDescent="0.25">
      <c r="A160" s="369"/>
      <c r="B160" s="877"/>
      <c r="C160" s="357" t="s">
        <v>25</v>
      </c>
      <c r="D160" s="124">
        <v>1000</v>
      </c>
      <c r="E160" s="124">
        <v>0</v>
      </c>
      <c r="F160" s="124">
        <v>1000</v>
      </c>
      <c r="G160" s="125" t="s">
        <v>38</v>
      </c>
      <c r="H160" s="125">
        <v>326</v>
      </c>
      <c r="I160" s="129">
        <v>44016</v>
      </c>
      <c r="J160" s="125"/>
      <c r="K160" s="358"/>
      <c r="L160" s="617"/>
      <c r="M160" s="357" t="s">
        <v>25</v>
      </c>
      <c r="N160" s="124">
        <v>1000</v>
      </c>
      <c r="O160" s="124">
        <v>0</v>
      </c>
      <c r="P160" s="124">
        <v>1000</v>
      </c>
      <c r="Q160" s="125" t="s">
        <v>38</v>
      </c>
      <c r="R160" s="125">
        <v>1091</v>
      </c>
      <c r="S160" s="129">
        <v>44378</v>
      </c>
      <c r="T160" s="125"/>
      <c r="U160" s="358"/>
      <c r="V160" s="617"/>
      <c r="W160" s="357" t="s">
        <v>25</v>
      </c>
      <c r="X160" s="124">
        <v>1000</v>
      </c>
      <c r="Y160" s="167">
        <v>0</v>
      </c>
      <c r="Z160" s="124">
        <v>1000</v>
      </c>
      <c r="AA160" s="125" t="s">
        <v>50</v>
      </c>
      <c r="AB160" s="125">
        <v>2474</v>
      </c>
      <c r="AC160" s="568">
        <v>44744</v>
      </c>
      <c r="AD160" s="624"/>
      <c r="AE160" s="585"/>
      <c r="AF160" s="579" t="s">
        <v>25</v>
      </c>
      <c r="AG160" s="124">
        <v>1000</v>
      </c>
      <c r="AH160" s="124"/>
      <c r="AI160" s="124">
        <v>1000</v>
      </c>
      <c r="AJ160" s="125" t="s">
        <v>50</v>
      </c>
      <c r="AK160" s="125">
        <v>3952</v>
      </c>
      <c r="AL160" s="129">
        <v>45115</v>
      </c>
      <c r="AM160" s="336"/>
      <c r="AN160" s="335"/>
    </row>
    <row r="161" spans="1:42" x14ac:dyDescent="0.25">
      <c r="A161" s="369"/>
      <c r="B161" s="877"/>
      <c r="C161" s="357" t="s">
        <v>26</v>
      </c>
      <c r="D161" s="124">
        <v>1000</v>
      </c>
      <c r="E161" s="124">
        <v>0</v>
      </c>
      <c r="F161" s="124">
        <v>2000</v>
      </c>
      <c r="G161" s="125" t="s">
        <v>38</v>
      </c>
      <c r="H161" s="125">
        <v>435</v>
      </c>
      <c r="I161" s="129">
        <v>44074</v>
      </c>
      <c r="J161" s="125"/>
      <c r="K161" s="358"/>
      <c r="L161" s="617"/>
      <c r="M161" s="357" t="s">
        <v>26</v>
      </c>
      <c r="N161" s="124">
        <v>1000</v>
      </c>
      <c r="O161" s="124">
        <v>0</v>
      </c>
      <c r="P161" s="124">
        <v>1000</v>
      </c>
      <c r="Q161" s="125" t="s">
        <v>38</v>
      </c>
      <c r="R161" s="125">
        <v>1185</v>
      </c>
      <c r="S161" s="129">
        <v>44411</v>
      </c>
      <c r="T161" s="125"/>
      <c r="U161" s="358"/>
      <c r="V161" s="617"/>
      <c r="W161" s="357" t="s">
        <v>26</v>
      </c>
      <c r="X161" s="124">
        <v>1000</v>
      </c>
      <c r="Y161" s="124">
        <v>0</v>
      </c>
      <c r="Z161" s="124">
        <v>1000</v>
      </c>
      <c r="AA161" s="125" t="s">
        <v>50</v>
      </c>
      <c r="AB161" s="125">
        <v>2575</v>
      </c>
      <c r="AC161" s="568">
        <v>44774</v>
      </c>
      <c r="AD161" s="624"/>
      <c r="AE161" s="585"/>
      <c r="AF161" s="579" t="s">
        <v>26</v>
      </c>
      <c r="AG161" s="124">
        <v>1000</v>
      </c>
      <c r="AH161" s="124"/>
      <c r="AI161" s="124">
        <v>1000</v>
      </c>
      <c r="AJ161" s="125" t="s">
        <v>50</v>
      </c>
      <c r="AK161" s="125">
        <v>4040</v>
      </c>
      <c r="AL161" s="129">
        <v>45140</v>
      </c>
      <c r="AM161" s="336"/>
      <c r="AN161" s="335"/>
    </row>
    <row r="162" spans="1:42" x14ac:dyDescent="0.25">
      <c r="A162" s="369"/>
      <c r="B162" s="877"/>
      <c r="C162" s="357" t="s">
        <v>27</v>
      </c>
      <c r="D162" s="124">
        <v>1000</v>
      </c>
      <c r="E162" s="124">
        <v>0</v>
      </c>
      <c r="F162" s="124">
        <v>0</v>
      </c>
      <c r="G162" s="125" t="s">
        <v>38</v>
      </c>
      <c r="H162" s="125" t="s">
        <v>38</v>
      </c>
      <c r="I162" s="129" t="s">
        <v>38</v>
      </c>
      <c r="J162" s="125"/>
      <c r="K162" s="358"/>
      <c r="L162" s="617"/>
      <c r="M162" s="357" t="s">
        <v>27</v>
      </c>
      <c r="N162" s="124">
        <v>1000</v>
      </c>
      <c r="O162" s="124">
        <v>0</v>
      </c>
      <c r="P162" s="124">
        <v>1000</v>
      </c>
      <c r="Q162" s="125" t="s">
        <v>38</v>
      </c>
      <c r="R162" s="125">
        <v>1260</v>
      </c>
      <c r="S162" s="129">
        <v>44441</v>
      </c>
      <c r="T162" s="125"/>
      <c r="U162" s="358"/>
      <c r="V162" s="617"/>
      <c r="W162" s="357" t="s">
        <v>27</v>
      </c>
      <c r="X162" s="124">
        <v>1000</v>
      </c>
      <c r="Y162" s="124">
        <v>0</v>
      </c>
      <c r="Z162" s="124">
        <v>1000</v>
      </c>
      <c r="AA162" s="125" t="s">
        <v>50</v>
      </c>
      <c r="AB162" s="125">
        <v>2639</v>
      </c>
      <c r="AC162" s="568">
        <v>44787</v>
      </c>
      <c r="AD162" s="624"/>
      <c r="AE162" s="585"/>
      <c r="AF162" s="579" t="s">
        <v>27</v>
      </c>
      <c r="AG162" s="124"/>
      <c r="AH162" s="124"/>
      <c r="AI162" s="124"/>
      <c r="AJ162" s="125"/>
      <c r="AK162" s="125"/>
      <c r="AL162" s="129"/>
      <c r="AM162" s="336"/>
      <c r="AN162" s="335"/>
    </row>
    <row r="163" spans="1:42" ht="30" x14ac:dyDescent="0.25">
      <c r="A163" s="369"/>
      <c r="B163" s="877"/>
      <c r="C163" s="357" t="s">
        <v>28</v>
      </c>
      <c r="D163" s="124">
        <v>1000</v>
      </c>
      <c r="E163" s="124">
        <v>0</v>
      </c>
      <c r="F163" s="124">
        <v>1000</v>
      </c>
      <c r="G163" s="125" t="s">
        <v>38</v>
      </c>
      <c r="H163" s="125">
        <v>500</v>
      </c>
      <c r="I163" s="129">
        <v>44105</v>
      </c>
      <c r="J163" s="125"/>
      <c r="K163" s="358"/>
      <c r="L163" s="617"/>
      <c r="M163" s="357" t="s">
        <v>28</v>
      </c>
      <c r="N163" s="124">
        <v>1000</v>
      </c>
      <c r="O163" s="124">
        <v>0</v>
      </c>
      <c r="P163" s="124">
        <v>1000</v>
      </c>
      <c r="Q163" s="125" t="s">
        <v>38</v>
      </c>
      <c r="R163" s="125">
        <v>1334</v>
      </c>
      <c r="S163" s="129">
        <v>44471</v>
      </c>
      <c r="T163" s="125"/>
      <c r="U163" s="358"/>
      <c r="V163" s="617"/>
      <c r="W163" s="357" t="s">
        <v>28</v>
      </c>
      <c r="X163" s="124">
        <v>1000</v>
      </c>
      <c r="Y163" s="124">
        <v>0</v>
      </c>
      <c r="Z163" s="124">
        <f>1000+20</f>
        <v>1020</v>
      </c>
      <c r="AA163" s="125" t="s">
        <v>50</v>
      </c>
      <c r="AB163" s="284" t="s">
        <v>910</v>
      </c>
      <c r="AC163" s="610" t="s">
        <v>911</v>
      </c>
      <c r="AD163" s="628"/>
      <c r="AE163" s="611"/>
      <c r="AF163" s="579" t="s">
        <v>28</v>
      </c>
      <c r="AG163" s="124"/>
      <c r="AH163" s="124"/>
      <c r="AI163" s="124"/>
      <c r="AJ163" s="125"/>
      <c r="AK163" s="284"/>
      <c r="AL163" s="408"/>
      <c r="AM163" s="336"/>
      <c r="AN163" s="335"/>
    </row>
    <row r="164" spans="1:42" x14ac:dyDescent="0.25">
      <c r="A164" s="369"/>
      <c r="B164" s="877"/>
      <c r="C164" s="357" t="s">
        <v>29</v>
      </c>
      <c r="D164" s="124">
        <v>1000</v>
      </c>
      <c r="E164" s="124">
        <v>0</v>
      </c>
      <c r="F164" s="124">
        <v>1000</v>
      </c>
      <c r="G164" s="125" t="s">
        <v>38</v>
      </c>
      <c r="H164" s="125">
        <v>572</v>
      </c>
      <c r="I164" s="129">
        <v>44137</v>
      </c>
      <c r="J164" s="125"/>
      <c r="K164" s="358"/>
      <c r="L164" s="617"/>
      <c r="M164" s="357" t="s">
        <v>29</v>
      </c>
      <c r="N164" s="124">
        <v>1000</v>
      </c>
      <c r="O164" s="167">
        <v>0</v>
      </c>
      <c r="P164" s="167">
        <v>1000</v>
      </c>
      <c r="Q164" s="402" t="s">
        <v>883</v>
      </c>
      <c r="R164" s="402" t="s">
        <v>38</v>
      </c>
      <c r="S164" s="403">
        <v>44507</v>
      </c>
      <c r="T164" s="125"/>
      <c r="U164" s="358"/>
      <c r="V164" s="617"/>
      <c r="W164" s="357" t="s">
        <v>29</v>
      </c>
      <c r="X164" s="124">
        <v>1000</v>
      </c>
      <c r="Y164" s="124">
        <v>0</v>
      </c>
      <c r="Z164" s="124">
        <v>1000</v>
      </c>
      <c r="AA164" s="125" t="s">
        <v>50</v>
      </c>
      <c r="AB164" s="125">
        <v>3017</v>
      </c>
      <c r="AC164" s="568">
        <v>44870</v>
      </c>
      <c r="AD164" s="624"/>
      <c r="AE164" s="585"/>
      <c r="AF164" s="579" t="s">
        <v>29</v>
      </c>
      <c r="AG164" s="124"/>
      <c r="AH164" s="124"/>
      <c r="AI164" s="124"/>
      <c r="AJ164" s="125"/>
      <c r="AK164" s="125"/>
      <c r="AL164" s="129"/>
      <c r="AM164" s="336"/>
      <c r="AN164" s="335"/>
    </row>
    <row r="165" spans="1:42" x14ac:dyDescent="0.25">
      <c r="A165" s="369"/>
      <c r="B165" s="877"/>
      <c r="C165" s="360" t="s">
        <v>30</v>
      </c>
      <c r="D165" s="278">
        <v>1000</v>
      </c>
      <c r="E165" s="124">
        <v>0</v>
      </c>
      <c r="F165" s="124">
        <v>1000</v>
      </c>
      <c r="G165" s="125" t="s">
        <v>38</v>
      </c>
      <c r="H165" s="125">
        <v>635</v>
      </c>
      <c r="I165" s="129">
        <v>44170</v>
      </c>
      <c r="J165" s="361"/>
      <c r="K165" s="362"/>
      <c r="L165" s="618"/>
      <c r="M165" s="360" t="s">
        <v>30</v>
      </c>
      <c r="N165" s="278">
        <v>1000</v>
      </c>
      <c r="O165" s="167">
        <v>0</v>
      </c>
      <c r="P165" s="124">
        <v>1000</v>
      </c>
      <c r="Q165" s="125" t="s">
        <v>38</v>
      </c>
      <c r="R165" s="125">
        <v>1597</v>
      </c>
      <c r="S165" s="127">
        <v>44534</v>
      </c>
      <c r="T165" s="125"/>
      <c r="U165" s="358"/>
      <c r="V165" s="618"/>
      <c r="W165" s="360" t="s">
        <v>30</v>
      </c>
      <c r="X165" s="278">
        <v>1000</v>
      </c>
      <c r="Y165" s="124">
        <v>0</v>
      </c>
      <c r="Z165" s="124">
        <v>1000</v>
      </c>
      <c r="AA165" s="125" t="s">
        <v>50</v>
      </c>
      <c r="AB165" s="125">
        <v>3084</v>
      </c>
      <c r="AC165" s="568">
        <v>44896</v>
      </c>
      <c r="AD165" s="625"/>
      <c r="AE165" s="586"/>
      <c r="AF165" s="580" t="s">
        <v>30</v>
      </c>
      <c r="AG165" s="278"/>
      <c r="AH165" s="124"/>
      <c r="AI165" s="124"/>
      <c r="AJ165" s="125"/>
      <c r="AK165" s="125"/>
      <c r="AL165" s="129"/>
      <c r="AM165" s="338"/>
      <c r="AN165" s="335"/>
    </row>
    <row r="166" spans="1:42" ht="21" x14ac:dyDescent="0.25">
      <c r="A166" s="370"/>
      <c r="B166" s="878"/>
      <c r="C166" s="364"/>
      <c r="D166" s="365">
        <f>SUM(D154:D165)</f>
        <v>12000</v>
      </c>
      <c r="E166" s="365">
        <f>SUM(E154:E165)</f>
        <v>10</v>
      </c>
      <c r="F166" s="365">
        <f>SUM(F154:F165)</f>
        <v>12000</v>
      </c>
      <c r="G166" s="340"/>
      <c r="H166" s="340"/>
      <c r="I166" s="366"/>
      <c r="J166" s="340"/>
      <c r="K166" s="367"/>
      <c r="L166" s="619"/>
      <c r="M166" s="364"/>
      <c r="N166" s="365">
        <f>SUM(N153:N165)</f>
        <v>24000</v>
      </c>
      <c r="O166" s="365">
        <f>SUM(O153:O165)</f>
        <v>10</v>
      </c>
      <c r="P166" s="365">
        <f>SUM(P153:P165)</f>
        <v>24000</v>
      </c>
      <c r="Q166" s="340"/>
      <c r="R166" s="340"/>
      <c r="S166" s="340"/>
      <c r="T166" s="340"/>
      <c r="U166" s="367"/>
      <c r="V166" s="619"/>
      <c r="W166" s="364"/>
      <c r="X166" s="365">
        <f>SUM(X153:X165)</f>
        <v>36000</v>
      </c>
      <c r="Y166" s="365">
        <f>SUM(Y153:Y165)</f>
        <v>20</v>
      </c>
      <c r="Z166" s="365">
        <f>SUM(Z153:Z165)</f>
        <v>36020</v>
      </c>
      <c r="AA166" s="340"/>
      <c r="AB166" s="340"/>
      <c r="AC166" s="569"/>
      <c r="AD166" s="613"/>
      <c r="AE166" s="587"/>
      <c r="AF166" s="565"/>
      <c r="AG166" s="365">
        <f>SUM(AG153:AG165)</f>
        <v>44000</v>
      </c>
      <c r="AH166" s="365">
        <f>SUM(AH153:AH165)</f>
        <v>20</v>
      </c>
      <c r="AI166" s="365">
        <f>SUM(AI153:AI165)</f>
        <v>44020</v>
      </c>
      <c r="AJ166" s="340"/>
      <c r="AK166" s="340"/>
      <c r="AL166" s="340"/>
      <c r="AM166" s="812"/>
      <c r="AN166" s="364"/>
      <c r="AO166" s="622"/>
      <c r="AP166" s="623"/>
    </row>
    <row r="167" spans="1:42" x14ac:dyDescent="0.25">
      <c r="B167" s="106"/>
      <c r="C167" s="65"/>
      <c r="D167" s="66"/>
      <c r="E167" s="66"/>
      <c r="F167" s="66"/>
      <c r="G167" s="67"/>
      <c r="H167" s="67"/>
      <c r="I167" s="68"/>
      <c r="J167" s="67"/>
      <c r="K167" s="67"/>
      <c r="L167" s="620"/>
      <c r="M167" s="67"/>
      <c r="N167" s="66"/>
      <c r="O167" s="66"/>
      <c r="P167" s="66"/>
      <c r="Q167" s="67"/>
      <c r="R167" s="67"/>
      <c r="S167" s="67"/>
      <c r="T167" s="67"/>
      <c r="U167" s="67"/>
      <c r="V167" s="620"/>
      <c r="W167" s="67"/>
      <c r="X167" s="66"/>
      <c r="Y167" s="66"/>
      <c r="Z167" s="66"/>
      <c r="AA167" s="67"/>
      <c r="AB167" s="67"/>
      <c r="AC167" s="67"/>
      <c r="AD167" s="67"/>
      <c r="AE167" s="588"/>
      <c r="AF167" s="67"/>
      <c r="AG167" s="66"/>
      <c r="AH167" s="66"/>
      <c r="AI167" s="66"/>
      <c r="AJ167" s="67"/>
      <c r="AK167" s="67"/>
      <c r="AL167" s="67"/>
      <c r="AM167" s="777"/>
      <c r="AN167" s="119"/>
    </row>
    <row r="168" spans="1:42" ht="21" x14ac:dyDescent="0.25">
      <c r="B168" s="107"/>
      <c r="C168" s="70"/>
      <c r="D168" s="71"/>
      <c r="E168" s="72"/>
      <c r="F168" s="73"/>
      <c r="G168" s="72"/>
      <c r="H168" s="73"/>
      <c r="I168" s="73"/>
      <c r="J168" s="73"/>
      <c r="K168" s="74"/>
      <c r="L168" s="616"/>
      <c r="M168" s="75" t="s">
        <v>42</v>
      </c>
      <c r="N168" s="76">
        <f>D181</f>
        <v>12000</v>
      </c>
      <c r="O168" s="76">
        <f>E181</f>
        <v>1860</v>
      </c>
      <c r="P168" s="76">
        <f>F181</f>
        <v>0</v>
      </c>
      <c r="Q168" s="72"/>
      <c r="R168" s="73"/>
      <c r="S168" s="73"/>
      <c r="T168" s="73"/>
      <c r="U168" s="74"/>
      <c r="V168" s="616"/>
      <c r="W168" s="75" t="s">
        <v>42</v>
      </c>
      <c r="X168" s="76">
        <f>N181</f>
        <v>24000</v>
      </c>
      <c r="Y168" s="76">
        <f>O181</f>
        <v>2310</v>
      </c>
      <c r="Z168" s="76">
        <f>P181</f>
        <v>26210</v>
      </c>
      <c r="AA168" s="72"/>
      <c r="AB168" s="73"/>
      <c r="AC168" s="73"/>
      <c r="AD168" s="73"/>
      <c r="AE168" s="584"/>
      <c r="AF168" s="75" t="s">
        <v>42</v>
      </c>
      <c r="AG168" s="76">
        <f>X181</f>
        <v>36000</v>
      </c>
      <c r="AH168" s="76">
        <f>Y181</f>
        <v>2310</v>
      </c>
      <c r="AI168" s="76">
        <f>Z181</f>
        <v>38310</v>
      </c>
      <c r="AJ168" s="72"/>
      <c r="AK168" s="73"/>
      <c r="AL168" s="73"/>
      <c r="AM168" s="776" t="s">
        <v>221</v>
      </c>
      <c r="AN168" s="183" t="s">
        <v>36</v>
      </c>
    </row>
    <row r="169" spans="1:42" x14ac:dyDescent="0.25">
      <c r="A169" s="97" t="s">
        <v>4</v>
      </c>
      <c r="B169" s="108">
        <v>156</v>
      </c>
      <c r="C169" s="77" t="s">
        <v>19</v>
      </c>
      <c r="D169" s="78">
        <v>1000</v>
      </c>
      <c r="E169" s="78">
        <f t="shared" ref="E169:E178" si="8">E170+10</f>
        <v>210</v>
      </c>
      <c r="F169" s="78">
        <v>0</v>
      </c>
      <c r="G169" s="79" t="s">
        <v>38</v>
      </c>
      <c r="H169" s="79" t="s">
        <v>38</v>
      </c>
      <c r="I169" s="80" t="s">
        <v>38</v>
      </c>
      <c r="J169" s="79"/>
      <c r="K169" s="81"/>
      <c r="L169" s="617"/>
      <c r="M169" s="77" t="s">
        <v>19</v>
      </c>
      <c r="N169" s="78">
        <v>1000</v>
      </c>
      <c r="O169" s="78">
        <f t="shared" ref="O169:O176" si="9">O170+10</f>
        <v>90</v>
      </c>
      <c r="P169" s="78">
        <v>0</v>
      </c>
      <c r="Q169" s="79" t="s">
        <v>38</v>
      </c>
      <c r="R169" s="79" t="s">
        <v>38</v>
      </c>
      <c r="S169" s="80" t="s">
        <v>38</v>
      </c>
      <c r="T169" s="79"/>
      <c r="U169" s="81"/>
      <c r="V169" s="617"/>
      <c r="W169" s="77" t="s">
        <v>19</v>
      </c>
      <c r="X169" s="78">
        <v>1000</v>
      </c>
      <c r="Y169" s="78">
        <v>0</v>
      </c>
      <c r="Z169" s="78">
        <v>1000</v>
      </c>
      <c r="AA169" s="79" t="s">
        <v>38</v>
      </c>
      <c r="AB169" s="79">
        <v>1881</v>
      </c>
      <c r="AC169" s="175">
        <v>44584</v>
      </c>
      <c r="AD169" s="606"/>
      <c r="AE169" s="585"/>
      <c r="AF169" s="576" t="s">
        <v>19</v>
      </c>
      <c r="AG169" s="78">
        <v>1000</v>
      </c>
      <c r="AH169" s="78"/>
      <c r="AI169" s="78">
        <v>1000</v>
      </c>
      <c r="AJ169" s="79" t="s">
        <v>50</v>
      </c>
      <c r="AK169" s="79">
        <v>3259</v>
      </c>
      <c r="AL169" s="80">
        <v>44932</v>
      </c>
      <c r="AM169" s="177">
        <f>AG181+AH181-AI181</f>
        <v>0</v>
      </c>
      <c r="AN169" s="887" t="s">
        <v>1023</v>
      </c>
      <c r="AO169" s="888"/>
    </row>
    <row r="170" spans="1:42" ht="21" customHeight="1" x14ac:dyDescent="0.25">
      <c r="A170" s="82"/>
      <c r="B170" s="879" t="s">
        <v>215</v>
      </c>
      <c r="C170" s="77" t="s">
        <v>20</v>
      </c>
      <c r="D170" s="78">
        <v>1000</v>
      </c>
      <c r="E170" s="78">
        <f t="shared" si="8"/>
        <v>200</v>
      </c>
      <c r="F170" s="78">
        <v>0</v>
      </c>
      <c r="G170" s="79" t="s">
        <v>38</v>
      </c>
      <c r="H170" s="79" t="s">
        <v>38</v>
      </c>
      <c r="I170" s="80" t="s">
        <v>38</v>
      </c>
      <c r="J170" s="79"/>
      <c r="K170" s="81"/>
      <c r="L170" s="617"/>
      <c r="M170" s="77" t="s">
        <v>20</v>
      </c>
      <c r="N170" s="78">
        <v>1000</v>
      </c>
      <c r="O170" s="78">
        <f t="shared" si="9"/>
        <v>80</v>
      </c>
      <c r="P170" s="78">
        <v>0</v>
      </c>
      <c r="Q170" s="79" t="s">
        <v>38</v>
      </c>
      <c r="R170" s="79" t="s">
        <v>38</v>
      </c>
      <c r="S170" s="80" t="s">
        <v>38</v>
      </c>
      <c r="T170" s="79"/>
      <c r="U170" s="81"/>
      <c r="V170" s="617"/>
      <c r="W170" s="77" t="s">
        <v>20</v>
      </c>
      <c r="X170" s="78">
        <v>1000</v>
      </c>
      <c r="Y170" s="78">
        <v>0</v>
      </c>
      <c r="Z170" s="78">
        <v>1000</v>
      </c>
      <c r="AA170" s="79" t="s">
        <v>38</v>
      </c>
      <c r="AB170" s="79">
        <v>2053</v>
      </c>
      <c r="AC170" s="175">
        <v>44602</v>
      </c>
      <c r="AD170" s="606"/>
      <c r="AE170" s="585"/>
      <c r="AF170" s="576" t="s">
        <v>20</v>
      </c>
      <c r="AG170" s="78">
        <v>1000</v>
      </c>
      <c r="AH170" s="78">
        <v>10</v>
      </c>
      <c r="AI170" s="78"/>
      <c r="AJ170" s="79"/>
      <c r="AK170" s="79"/>
      <c r="AL170" s="80"/>
      <c r="AM170" s="180"/>
      <c r="AN170" s="179"/>
    </row>
    <row r="171" spans="1:42" x14ac:dyDescent="0.25">
      <c r="A171" s="82"/>
      <c r="B171" s="879"/>
      <c r="C171" s="77" t="s">
        <v>21</v>
      </c>
      <c r="D171" s="78">
        <v>1000</v>
      </c>
      <c r="E171" s="78">
        <f t="shared" si="8"/>
        <v>190</v>
      </c>
      <c r="F171" s="78">
        <v>0</v>
      </c>
      <c r="G171" s="79" t="s">
        <v>38</v>
      </c>
      <c r="H171" s="79" t="s">
        <v>38</v>
      </c>
      <c r="I171" s="80" t="s">
        <v>38</v>
      </c>
      <c r="J171" s="79"/>
      <c r="K171" s="81"/>
      <c r="L171" s="617"/>
      <c r="M171" s="77" t="s">
        <v>21</v>
      </c>
      <c r="N171" s="78">
        <v>1000</v>
      </c>
      <c r="O171" s="78">
        <f t="shared" si="9"/>
        <v>70</v>
      </c>
      <c r="P171" s="78">
        <v>0</v>
      </c>
      <c r="Q171" s="79" t="s">
        <v>38</v>
      </c>
      <c r="R171" s="79" t="s">
        <v>38</v>
      </c>
      <c r="S171" s="80" t="s">
        <v>38</v>
      </c>
      <c r="T171" s="79"/>
      <c r="U171" s="81"/>
      <c r="V171" s="617"/>
      <c r="W171" s="77" t="s">
        <v>21</v>
      </c>
      <c r="X171" s="78">
        <v>1000</v>
      </c>
      <c r="Y171" s="78">
        <v>0</v>
      </c>
      <c r="Z171" s="78">
        <v>1000</v>
      </c>
      <c r="AA171" s="79" t="s">
        <v>38</v>
      </c>
      <c r="AB171" s="79">
        <v>2146</v>
      </c>
      <c r="AC171" s="175">
        <v>44629</v>
      </c>
      <c r="AD171" s="606"/>
      <c r="AE171" s="585"/>
      <c r="AF171" s="576" t="s">
        <v>21</v>
      </c>
      <c r="AG171" s="78">
        <v>1000</v>
      </c>
      <c r="AH171" s="78"/>
      <c r="AI171" s="78">
        <v>2000</v>
      </c>
      <c r="AJ171" s="79" t="s">
        <v>50</v>
      </c>
      <c r="AK171" s="79">
        <v>3521</v>
      </c>
      <c r="AL171" s="80">
        <v>45006</v>
      </c>
      <c r="AM171" s="180"/>
      <c r="AN171" s="179"/>
    </row>
    <row r="172" spans="1:42" x14ac:dyDescent="0.25">
      <c r="A172" s="82"/>
      <c r="B172" s="879"/>
      <c r="C172" s="77" t="s">
        <v>22</v>
      </c>
      <c r="D172" s="78">
        <v>1000</v>
      </c>
      <c r="E172" s="78">
        <f t="shared" si="8"/>
        <v>180</v>
      </c>
      <c r="F172" s="78">
        <v>0</v>
      </c>
      <c r="G172" s="79" t="s">
        <v>38</v>
      </c>
      <c r="H172" s="79" t="s">
        <v>38</v>
      </c>
      <c r="I172" s="80" t="s">
        <v>38</v>
      </c>
      <c r="J172" s="79"/>
      <c r="K172" s="81"/>
      <c r="L172" s="617"/>
      <c r="M172" s="77" t="s">
        <v>22</v>
      </c>
      <c r="N172" s="78">
        <v>1000</v>
      </c>
      <c r="O172" s="78">
        <f t="shared" si="9"/>
        <v>60</v>
      </c>
      <c r="P172" s="78">
        <v>0</v>
      </c>
      <c r="Q172" s="79" t="s">
        <v>38</v>
      </c>
      <c r="R172" s="79" t="s">
        <v>38</v>
      </c>
      <c r="S172" s="80" t="s">
        <v>38</v>
      </c>
      <c r="T172" s="79"/>
      <c r="U172" s="81"/>
      <c r="V172" s="617"/>
      <c r="W172" s="77" t="s">
        <v>22</v>
      </c>
      <c r="X172" s="78">
        <v>1000</v>
      </c>
      <c r="Y172" s="78">
        <v>0</v>
      </c>
      <c r="Z172" s="78">
        <v>1000</v>
      </c>
      <c r="AA172" s="79" t="s">
        <v>38</v>
      </c>
      <c r="AB172" s="79">
        <v>2224</v>
      </c>
      <c r="AC172" s="175">
        <v>44657</v>
      </c>
      <c r="AD172" s="606"/>
      <c r="AE172" s="585"/>
      <c r="AF172" s="576" t="s">
        <v>22</v>
      </c>
      <c r="AG172" s="78">
        <v>1000</v>
      </c>
      <c r="AH172" s="78"/>
      <c r="AI172" s="78">
        <v>1000</v>
      </c>
      <c r="AJ172" s="79" t="s">
        <v>50</v>
      </c>
      <c r="AK172" s="79">
        <v>3605</v>
      </c>
      <c r="AL172" s="80">
        <v>45022</v>
      </c>
      <c r="AM172" s="180"/>
      <c r="AN172" s="179"/>
    </row>
    <row r="173" spans="1:42" x14ac:dyDescent="0.25">
      <c r="A173" s="82"/>
      <c r="B173" s="879"/>
      <c r="C173" s="77" t="s">
        <v>23</v>
      </c>
      <c r="D173" s="78">
        <v>1000</v>
      </c>
      <c r="E173" s="78">
        <f t="shared" si="8"/>
        <v>170</v>
      </c>
      <c r="F173" s="78">
        <v>0</v>
      </c>
      <c r="G173" s="79" t="s">
        <v>38</v>
      </c>
      <c r="H173" s="79" t="s">
        <v>38</v>
      </c>
      <c r="I173" s="80" t="s">
        <v>38</v>
      </c>
      <c r="J173" s="79"/>
      <c r="K173" s="81"/>
      <c r="L173" s="617"/>
      <c r="M173" s="77" t="s">
        <v>23</v>
      </c>
      <c r="N173" s="78">
        <v>1000</v>
      </c>
      <c r="O173" s="78">
        <f t="shared" si="9"/>
        <v>50</v>
      </c>
      <c r="P173" s="78">
        <v>0</v>
      </c>
      <c r="Q173" s="79" t="s">
        <v>38</v>
      </c>
      <c r="R173" s="79" t="s">
        <v>38</v>
      </c>
      <c r="S173" s="80" t="s">
        <v>38</v>
      </c>
      <c r="T173" s="79"/>
      <c r="U173" s="81"/>
      <c r="V173" s="617"/>
      <c r="W173" s="77" t="s">
        <v>23</v>
      </c>
      <c r="X173" s="78">
        <v>1000</v>
      </c>
      <c r="Y173" s="78">
        <v>0</v>
      </c>
      <c r="Z173" s="78">
        <v>1000</v>
      </c>
      <c r="AA173" s="79" t="s">
        <v>38</v>
      </c>
      <c r="AB173" s="79">
        <v>2325</v>
      </c>
      <c r="AC173" s="175">
        <v>44692</v>
      </c>
      <c r="AD173" s="606"/>
      <c r="AE173" s="585"/>
      <c r="AF173" s="576" t="s">
        <v>23</v>
      </c>
      <c r="AG173" s="78">
        <v>1000</v>
      </c>
      <c r="AH173" s="78"/>
      <c r="AI173" s="78">
        <v>1010</v>
      </c>
      <c r="AJ173" s="79" t="s">
        <v>50</v>
      </c>
      <c r="AK173" s="79">
        <v>3765</v>
      </c>
      <c r="AL173" s="80">
        <v>45057</v>
      </c>
      <c r="AM173" s="180"/>
      <c r="AN173" s="179"/>
    </row>
    <row r="174" spans="1:42" x14ac:dyDescent="0.25">
      <c r="A174" s="82"/>
      <c r="B174" s="879"/>
      <c r="C174" s="77" t="s">
        <v>24</v>
      </c>
      <c r="D174" s="78">
        <v>1000</v>
      </c>
      <c r="E174" s="78">
        <f t="shared" si="8"/>
        <v>160</v>
      </c>
      <c r="F174" s="78">
        <v>0</v>
      </c>
      <c r="G174" s="79" t="s">
        <v>38</v>
      </c>
      <c r="H174" s="79" t="s">
        <v>38</v>
      </c>
      <c r="I174" s="80" t="s">
        <v>38</v>
      </c>
      <c r="J174" s="79"/>
      <c r="K174" s="81"/>
      <c r="L174" s="617"/>
      <c r="M174" s="77" t="s">
        <v>24</v>
      </c>
      <c r="N174" s="78">
        <v>1000</v>
      </c>
      <c r="O174" s="78">
        <f t="shared" si="9"/>
        <v>40</v>
      </c>
      <c r="P174" s="78">
        <v>0</v>
      </c>
      <c r="Q174" s="79" t="s">
        <v>38</v>
      </c>
      <c r="R174" s="79" t="s">
        <v>38</v>
      </c>
      <c r="S174" s="80" t="s">
        <v>38</v>
      </c>
      <c r="T174" s="79"/>
      <c r="U174" s="81"/>
      <c r="V174" s="617"/>
      <c r="W174" s="77" t="s">
        <v>24</v>
      </c>
      <c r="X174" s="78">
        <v>1000</v>
      </c>
      <c r="Y174" s="78">
        <v>0</v>
      </c>
      <c r="Z174" s="78">
        <v>1000</v>
      </c>
      <c r="AA174" s="79" t="s">
        <v>50</v>
      </c>
      <c r="AB174" s="79">
        <v>2409</v>
      </c>
      <c r="AC174" s="175">
        <v>44722</v>
      </c>
      <c r="AD174" s="606"/>
      <c r="AE174" s="585"/>
      <c r="AF174" s="576" t="s">
        <v>24</v>
      </c>
      <c r="AG174" s="78">
        <v>1000</v>
      </c>
      <c r="AH174" s="78"/>
      <c r="AI174" s="78">
        <v>1000</v>
      </c>
      <c r="AJ174" s="79" t="s">
        <v>50</v>
      </c>
      <c r="AK174" s="79">
        <v>3838</v>
      </c>
      <c r="AL174" s="80">
        <v>45086</v>
      </c>
      <c r="AM174" s="180"/>
      <c r="AN174" s="179"/>
    </row>
    <row r="175" spans="1:42" x14ac:dyDescent="0.25">
      <c r="A175" s="82"/>
      <c r="B175" s="879"/>
      <c r="C175" s="77" t="s">
        <v>25</v>
      </c>
      <c r="D175" s="78">
        <v>1000</v>
      </c>
      <c r="E175" s="78">
        <f t="shared" si="8"/>
        <v>150</v>
      </c>
      <c r="F175" s="78">
        <v>0</v>
      </c>
      <c r="G175" s="79" t="s">
        <v>38</v>
      </c>
      <c r="H175" s="79" t="s">
        <v>38</v>
      </c>
      <c r="I175" s="80" t="s">
        <v>38</v>
      </c>
      <c r="J175" s="79"/>
      <c r="K175" s="81"/>
      <c r="L175" s="617"/>
      <c r="M175" s="77" t="s">
        <v>25</v>
      </c>
      <c r="N175" s="78">
        <v>1000</v>
      </c>
      <c r="O175" s="78">
        <f t="shared" si="9"/>
        <v>30</v>
      </c>
      <c r="P175" s="78">
        <v>0</v>
      </c>
      <c r="Q175" s="79" t="s">
        <v>38</v>
      </c>
      <c r="R175" s="79" t="s">
        <v>38</v>
      </c>
      <c r="S175" s="80" t="s">
        <v>38</v>
      </c>
      <c r="T175" s="79"/>
      <c r="U175" s="81"/>
      <c r="V175" s="617"/>
      <c r="W175" s="77" t="s">
        <v>25</v>
      </c>
      <c r="X175" s="78">
        <v>1000</v>
      </c>
      <c r="Y175" s="78">
        <v>0</v>
      </c>
      <c r="Z175" s="78">
        <v>1000</v>
      </c>
      <c r="AA175" s="79" t="s">
        <v>50</v>
      </c>
      <c r="AB175" s="79">
        <v>2538</v>
      </c>
      <c r="AC175" s="175">
        <v>44757</v>
      </c>
      <c r="AD175" s="606"/>
      <c r="AE175" s="585"/>
      <c r="AF175" s="576" t="s">
        <v>25</v>
      </c>
      <c r="AG175" s="78">
        <v>1000</v>
      </c>
      <c r="AH175" s="78"/>
      <c r="AI175" s="78">
        <v>1000</v>
      </c>
      <c r="AJ175" s="79" t="s">
        <v>50</v>
      </c>
      <c r="AK175" s="79">
        <v>3932</v>
      </c>
      <c r="AL175" s="80">
        <v>45112</v>
      </c>
      <c r="AM175" s="180"/>
      <c r="AN175" s="179"/>
    </row>
    <row r="176" spans="1:42" x14ac:dyDescent="0.25">
      <c r="A176" s="82"/>
      <c r="B176" s="879"/>
      <c r="C176" s="77" t="s">
        <v>26</v>
      </c>
      <c r="D176" s="78">
        <v>1000</v>
      </c>
      <c r="E176" s="78">
        <f t="shared" si="8"/>
        <v>140</v>
      </c>
      <c r="F176" s="78">
        <v>0</v>
      </c>
      <c r="G176" s="79" t="s">
        <v>38</v>
      </c>
      <c r="H176" s="79" t="s">
        <v>38</v>
      </c>
      <c r="I176" s="80" t="s">
        <v>38</v>
      </c>
      <c r="J176" s="79"/>
      <c r="K176" s="81"/>
      <c r="L176" s="617"/>
      <c r="M176" s="77" t="s">
        <v>26</v>
      </c>
      <c r="N176" s="78">
        <v>1000</v>
      </c>
      <c r="O176" s="78">
        <f t="shared" si="9"/>
        <v>20</v>
      </c>
      <c r="P176" s="78">
        <v>0</v>
      </c>
      <c r="Q176" s="79" t="s">
        <v>38</v>
      </c>
      <c r="R176" s="79" t="s">
        <v>38</v>
      </c>
      <c r="S176" s="80" t="s">
        <v>38</v>
      </c>
      <c r="T176" s="79"/>
      <c r="U176" s="81"/>
      <c r="V176" s="617"/>
      <c r="W176" s="77" t="s">
        <v>26</v>
      </c>
      <c r="X176" s="78">
        <v>1000</v>
      </c>
      <c r="Y176" s="78">
        <v>0</v>
      </c>
      <c r="Z176" s="78">
        <v>1000</v>
      </c>
      <c r="AA176" s="79" t="s">
        <v>50</v>
      </c>
      <c r="AB176" s="79">
        <v>2641</v>
      </c>
      <c r="AC176" s="175">
        <v>44789</v>
      </c>
      <c r="AD176" s="606"/>
      <c r="AE176" s="585"/>
      <c r="AF176" s="576" t="s">
        <v>26</v>
      </c>
      <c r="AG176" s="78">
        <v>1000</v>
      </c>
      <c r="AH176" s="78"/>
      <c r="AI176" s="78">
        <v>1000</v>
      </c>
      <c r="AJ176" s="79" t="s">
        <v>50</v>
      </c>
      <c r="AK176" s="79">
        <v>4093</v>
      </c>
      <c r="AL176" s="80">
        <v>45158</v>
      </c>
      <c r="AM176" s="180"/>
      <c r="AN176" s="179"/>
    </row>
    <row r="177" spans="1:42" x14ac:dyDescent="0.25">
      <c r="A177" s="82"/>
      <c r="B177" s="879"/>
      <c r="C177" s="77" t="s">
        <v>27</v>
      </c>
      <c r="D177" s="78">
        <v>1000</v>
      </c>
      <c r="E177" s="78">
        <f t="shared" si="8"/>
        <v>130</v>
      </c>
      <c r="F177" s="78">
        <v>0</v>
      </c>
      <c r="G177" s="79" t="s">
        <v>38</v>
      </c>
      <c r="H177" s="79" t="s">
        <v>38</v>
      </c>
      <c r="I177" s="80" t="s">
        <v>38</v>
      </c>
      <c r="J177" s="79"/>
      <c r="K177" s="81"/>
      <c r="L177" s="617"/>
      <c r="M177" s="77" t="s">
        <v>27</v>
      </c>
      <c r="N177" s="78">
        <v>1000</v>
      </c>
      <c r="O177" s="78">
        <f>O178+10</f>
        <v>10</v>
      </c>
      <c r="P177" s="78">
        <v>0</v>
      </c>
      <c r="Q177" s="79" t="s">
        <v>38</v>
      </c>
      <c r="R177" s="79" t="s">
        <v>38</v>
      </c>
      <c r="S177" s="80" t="s">
        <v>38</v>
      </c>
      <c r="T177" s="79"/>
      <c r="U177" s="81"/>
      <c r="V177" s="617"/>
      <c r="W177" s="77" t="s">
        <v>27</v>
      </c>
      <c r="X177" s="78">
        <v>1000</v>
      </c>
      <c r="Y177" s="78">
        <v>0</v>
      </c>
      <c r="Z177" s="78">
        <v>1000</v>
      </c>
      <c r="AA177" s="79" t="s">
        <v>50</v>
      </c>
      <c r="AB177" s="79">
        <v>2819</v>
      </c>
      <c r="AC177" s="175">
        <v>44811</v>
      </c>
      <c r="AD177" s="606"/>
      <c r="AE177" s="585"/>
      <c r="AF177" s="576" t="s">
        <v>27</v>
      </c>
      <c r="AG177" s="78"/>
      <c r="AH177" s="78"/>
      <c r="AI177" s="78"/>
      <c r="AJ177" s="79"/>
      <c r="AK177" s="79"/>
      <c r="AL177" s="80"/>
      <c r="AM177" s="180"/>
      <c r="AN177" s="179"/>
    </row>
    <row r="178" spans="1:42" x14ac:dyDescent="0.25">
      <c r="A178" s="82"/>
      <c r="B178" s="879"/>
      <c r="C178" s="77" t="s">
        <v>28</v>
      </c>
      <c r="D178" s="78">
        <v>1000</v>
      </c>
      <c r="E178" s="78">
        <f t="shared" si="8"/>
        <v>120</v>
      </c>
      <c r="F178" s="78">
        <v>0</v>
      </c>
      <c r="G178" s="79" t="s">
        <v>38</v>
      </c>
      <c r="H178" s="79" t="s">
        <v>38</v>
      </c>
      <c r="I178" s="80" t="s">
        <v>38</v>
      </c>
      <c r="J178" s="79"/>
      <c r="K178" s="81"/>
      <c r="L178" s="617"/>
      <c r="M178" s="77" t="s">
        <v>28</v>
      </c>
      <c r="N178" s="78">
        <v>1000</v>
      </c>
      <c r="O178" s="78">
        <v>0</v>
      </c>
      <c r="P178" s="78">
        <v>24210</v>
      </c>
      <c r="Q178" s="79" t="s">
        <v>38</v>
      </c>
      <c r="R178" s="79">
        <v>1377</v>
      </c>
      <c r="S178" s="80">
        <v>44499</v>
      </c>
      <c r="T178" s="79"/>
      <c r="U178" s="81"/>
      <c r="V178" s="617"/>
      <c r="W178" s="77" t="s">
        <v>28</v>
      </c>
      <c r="X178" s="78">
        <v>1000</v>
      </c>
      <c r="Y178" s="78">
        <v>0</v>
      </c>
      <c r="Z178" s="78">
        <v>1000</v>
      </c>
      <c r="AA178" s="79" t="s">
        <v>50</v>
      </c>
      <c r="AB178" s="79">
        <v>2905</v>
      </c>
      <c r="AC178" s="175">
        <v>44838</v>
      </c>
      <c r="AD178" s="606"/>
      <c r="AE178" s="585"/>
      <c r="AF178" s="576" t="s">
        <v>28</v>
      </c>
      <c r="AG178" s="78"/>
      <c r="AH178" s="78"/>
      <c r="AI178" s="78"/>
      <c r="AJ178" s="79"/>
      <c r="AK178" s="79"/>
      <c r="AL178" s="80"/>
      <c r="AM178" s="180"/>
      <c r="AN178" s="179"/>
    </row>
    <row r="179" spans="1:42" x14ac:dyDescent="0.25">
      <c r="A179" s="82"/>
      <c r="B179" s="879"/>
      <c r="C179" s="77" t="s">
        <v>29</v>
      </c>
      <c r="D179" s="78">
        <v>1000</v>
      </c>
      <c r="E179" s="78">
        <f>E180+10</f>
        <v>110</v>
      </c>
      <c r="F179" s="78">
        <v>0</v>
      </c>
      <c r="G179" s="79" t="s">
        <v>38</v>
      </c>
      <c r="H179" s="79" t="s">
        <v>38</v>
      </c>
      <c r="I179" s="80" t="s">
        <v>38</v>
      </c>
      <c r="J179" s="79"/>
      <c r="K179" s="81"/>
      <c r="L179" s="617"/>
      <c r="M179" s="77" t="s">
        <v>29</v>
      </c>
      <c r="N179" s="78">
        <v>1000</v>
      </c>
      <c r="O179" s="78">
        <v>0</v>
      </c>
      <c r="P179" s="78">
        <v>1000</v>
      </c>
      <c r="Q179" s="79" t="s">
        <v>38</v>
      </c>
      <c r="R179" s="79">
        <v>1544</v>
      </c>
      <c r="S179" s="80">
        <v>44514</v>
      </c>
      <c r="T179" s="79"/>
      <c r="U179" s="81"/>
      <c r="V179" s="617"/>
      <c r="W179" s="77" t="s">
        <v>29</v>
      </c>
      <c r="X179" s="78">
        <v>1000</v>
      </c>
      <c r="Y179" s="78">
        <v>0</v>
      </c>
      <c r="Z179" s="78">
        <v>1100</v>
      </c>
      <c r="AA179" s="79" t="s">
        <v>50</v>
      </c>
      <c r="AB179" s="79">
        <v>2991</v>
      </c>
      <c r="AC179" s="175">
        <v>44867</v>
      </c>
      <c r="AD179" s="606"/>
      <c r="AE179" s="585"/>
      <c r="AF179" s="576" t="s">
        <v>29</v>
      </c>
      <c r="AG179" s="78"/>
      <c r="AH179" s="78"/>
      <c r="AI179" s="78"/>
      <c r="AJ179" s="79"/>
      <c r="AK179" s="79"/>
      <c r="AL179" s="80"/>
      <c r="AM179" s="180"/>
      <c r="AN179" s="179"/>
    </row>
    <row r="180" spans="1:42" x14ac:dyDescent="0.25">
      <c r="A180" s="82"/>
      <c r="B180" s="879"/>
      <c r="C180" s="83" t="s">
        <v>30</v>
      </c>
      <c r="D180" s="84">
        <v>1000</v>
      </c>
      <c r="E180" s="78">
        <f>O169+10</f>
        <v>100</v>
      </c>
      <c r="F180" s="78">
        <v>0</v>
      </c>
      <c r="G180" s="79" t="s">
        <v>38</v>
      </c>
      <c r="H180" s="79" t="s">
        <v>38</v>
      </c>
      <c r="I180" s="80" t="s">
        <v>38</v>
      </c>
      <c r="J180" s="85"/>
      <c r="K180" s="86"/>
      <c r="L180" s="618"/>
      <c r="M180" s="83" t="s">
        <v>30</v>
      </c>
      <c r="N180" s="84">
        <v>1000</v>
      </c>
      <c r="O180" s="78">
        <v>0</v>
      </c>
      <c r="P180" s="78">
        <v>1000</v>
      </c>
      <c r="Q180" s="79" t="s">
        <v>38</v>
      </c>
      <c r="R180" s="79">
        <v>1626</v>
      </c>
      <c r="S180" s="80">
        <v>44548</v>
      </c>
      <c r="T180" s="79"/>
      <c r="U180" s="81"/>
      <c r="V180" s="618"/>
      <c r="W180" s="83" t="s">
        <v>30</v>
      </c>
      <c r="X180" s="84">
        <v>1000</v>
      </c>
      <c r="Y180" s="78">
        <v>0</v>
      </c>
      <c r="Z180" s="78">
        <v>1000</v>
      </c>
      <c r="AA180" s="79" t="s">
        <v>50</v>
      </c>
      <c r="AB180" s="79">
        <v>3141</v>
      </c>
      <c r="AC180" s="175">
        <v>44907</v>
      </c>
      <c r="AD180" s="607"/>
      <c r="AE180" s="586"/>
      <c r="AF180" s="577" t="s">
        <v>30</v>
      </c>
      <c r="AG180" s="84"/>
      <c r="AH180" s="78"/>
      <c r="AI180" s="78"/>
      <c r="AJ180" s="79"/>
      <c r="AK180" s="79"/>
      <c r="AL180" s="80"/>
      <c r="AM180" s="181"/>
      <c r="AN180" s="179"/>
    </row>
    <row r="181" spans="1:42" ht="21" x14ac:dyDescent="0.25">
      <c r="A181" s="88"/>
      <c r="B181" s="880"/>
      <c r="C181" s="89"/>
      <c r="D181" s="90">
        <f>SUM(D169:D180)</f>
        <v>12000</v>
      </c>
      <c r="E181" s="90">
        <f>SUM(E169:E180)</f>
        <v>1860</v>
      </c>
      <c r="F181" s="90">
        <f>SUM(F169:F180)</f>
        <v>0</v>
      </c>
      <c r="G181" s="91"/>
      <c r="H181" s="91"/>
      <c r="I181" s="92"/>
      <c r="J181" s="91"/>
      <c r="K181" s="93"/>
      <c r="L181" s="619"/>
      <c r="M181" s="89"/>
      <c r="N181" s="90">
        <f>SUM(N168:N180)</f>
        <v>24000</v>
      </c>
      <c r="O181" s="90">
        <f>SUM(O168:O180)</f>
        <v>2310</v>
      </c>
      <c r="P181" s="90">
        <f>SUM(P168:P180)</f>
        <v>26210</v>
      </c>
      <c r="Q181" s="91"/>
      <c r="R181" s="91"/>
      <c r="S181" s="91"/>
      <c r="T181" s="91"/>
      <c r="U181" s="93"/>
      <c r="V181" s="619"/>
      <c r="W181" s="89"/>
      <c r="X181" s="90">
        <f>SUM(X168:X180)</f>
        <v>36000</v>
      </c>
      <c r="Y181" s="90">
        <f>SUM(Y168:Y180)</f>
        <v>2310</v>
      </c>
      <c r="Z181" s="90">
        <f>SUM(Z168:Z180)</f>
        <v>38310</v>
      </c>
      <c r="AA181" s="91"/>
      <c r="AB181" s="91"/>
      <c r="AC181" s="176"/>
      <c r="AD181" s="608"/>
      <c r="AE181" s="587"/>
      <c r="AF181" s="564"/>
      <c r="AG181" s="90">
        <f>SUM(AG168:AG180)</f>
        <v>44000</v>
      </c>
      <c r="AH181" s="90">
        <f>SUM(AH168:AH180)</f>
        <v>2320</v>
      </c>
      <c r="AI181" s="90">
        <f>SUM(AI168:AI180)</f>
        <v>46320</v>
      </c>
      <c r="AJ181" s="91"/>
      <c r="AK181" s="91"/>
      <c r="AL181" s="91"/>
      <c r="AM181" s="811"/>
      <c r="AN181" s="89"/>
      <c r="AO181" s="622"/>
      <c r="AP181" s="623"/>
    </row>
    <row r="182" spans="1:42" x14ac:dyDescent="0.25">
      <c r="B182" s="106"/>
      <c r="C182" s="65"/>
      <c r="D182" s="66"/>
      <c r="E182" s="66"/>
      <c r="F182" s="66"/>
      <c r="G182" s="67"/>
      <c r="H182" s="67"/>
      <c r="I182" s="68"/>
      <c r="J182" s="67"/>
      <c r="K182" s="67"/>
      <c r="L182" s="620"/>
      <c r="M182" s="67"/>
      <c r="N182" s="66"/>
      <c r="O182" s="66"/>
      <c r="P182" s="66"/>
      <c r="Q182" s="67"/>
      <c r="R182" s="67"/>
      <c r="S182" s="67"/>
      <c r="T182" s="67"/>
      <c r="U182" s="67"/>
      <c r="V182" s="620"/>
      <c r="W182" s="67"/>
      <c r="X182" s="66"/>
      <c r="Y182" s="66"/>
      <c r="Z182" s="66"/>
      <c r="AA182" s="67"/>
      <c r="AB182" s="67"/>
      <c r="AC182" s="67"/>
      <c r="AD182" s="67"/>
      <c r="AE182" s="588"/>
      <c r="AF182" s="67"/>
      <c r="AG182" s="66"/>
      <c r="AH182" s="66"/>
      <c r="AI182" s="66"/>
      <c r="AJ182" s="67"/>
      <c r="AK182" s="67"/>
      <c r="AL182" s="67"/>
      <c r="AM182" s="777"/>
      <c r="AN182" s="119"/>
    </row>
    <row r="183" spans="1:42" ht="21" x14ac:dyDescent="0.25">
      <c r="B183" s="107"/>
      <c r="C183" s="70"/>
      <c r="D183" s="71"/>
      <c r="E183" s="72"/>
      <c r="F183" s="73"/>
      <c r="G183" s="72"/>
      <c r="H183" s="73"/>
      <c r="I183" s="73"/>
      <c r="J183" s="73"/>
      <c r="K183" s="74"/>
      <c r="L183" s="616"/>
      <c r="M183" s="75" t="s">
        <v>42</v>
      </c>
      <c r="N183" s="76">
        <f>D196</f>
        <v>12000</v>
      </c>
      <c r="O183" s="76">
        <f>E196</f>
        <v>1020</v>
      </c>
      <c r="P183" s="76">
        <f>F196</f>
        <v>0</v>
      </c>
      <c r="Q183" s="72"/>
      <c r="R183" s="73"/>
      <c r="S183" s="73"/>
      <c r="T183" s="73"/>
      <c r="U183" s="74"/>
      <c r="V183" s="616"/>
      <c r="W183" s="75" t="s">
        <v>42</v>
      </c>
      <c r="X183" s="76">
        <f>N196</f>
        <v>24000</v>
      </c>
      <c r="Y183" s="76">
        <f>O196</f>
        <v>1060</v>
      </c>
      <c r="Z183" s="76">
        <f>P196</f>
        <v>23000</v>
      </c>
      <c r="AA183" s="72"/>
      <c r="AB183" s="73"/>
      <c r="AC183" s="73"/>
      <c r="AD183" s="73"/>
      <c r="AE183" s="584"/>
      <c r="AF183" s="75" t="s">
        <v>42</v>
      </c>
      <c r="AG183" s="76">
        <f>X196</f>
        <v>36000</v>
      </c>
      <c r="AH183" s="76">
        <f>Y196</f>
        <v>1130</v>
      </c>
      <c r="AI183" s="76">
        <f>Z196</f>
        <v>35000</v>
      </c>
      <c r="AJ183" s="72"/>
      <c r="AK183" s="73"/>
      <c r="AL183" s="73"/>
      <c r="AM183" s="776" t="s">
        <v>221</v>
      </c>
      <c r="AN183" s="183" t="s">
        <v>36</v>
      </c>
    </row>
    <row r="184" spans="1:42" x14ac:dyDescent="0.25">
      <c r="A184" s="97" t="s">
        <v>4</v>
      </c>
      <c r="B184" s="108">
        <v>157</v>
      </c>
      <c r="C184" s="77" t="s">
        <v>19</v>
      </c>
      <c r="D184" s="78">
        <v>1000</v>
      </c>
      <c r="E184" s="78">
        <f t="shared" ref="E184:E193" si="10">E185+10</f>
        <v>140</v>
      </c>
      <c r="F184" s="78">
        <v>0</v>
      </c>
      <c r="G184" s="79" t="s">
        <v>38</v>
      </c>
      <c r="H184" s="79" t="s">
        <v>38</v>
      </c>
      <c r="I184" s="80" t="s">
        <v>38</v>
      </c>
      <c r="J184" s="79"/>
      <c r="K184" s="81"/>
      <c r="L184" s="617"/>
      <c r="M184" s="77" t="s">
        <v>19</v>
      </c>
      <c r="N184" s="78">
        <v>1000</v>
      </c>
      <c r="O184" s="78">
        <f>O185+10</f>
        <v>20</v>
      </c>
      <c r="P184" s="78">
        <v>0</v>
      </c>
      <c r="Q184" s="79" t="s">
        <v>38</v>
      </c>
      <c r="R184" s="79" t="s">
        <v>38</v>
      </c>
      <c r="S184" s="80" t="s">
        <v>38</v>
      </c>
      <c r="T184" s="79"/>
      <c r="U184" s="81"/>
      <c r="V184" s="617"/>
      <c r="W184" s="77" t="s">
        <v>19</v>
      </c>
      <c r="X184" s="78">
        <v>1000</v>
      </c>
      <c r="Y184" s="78">
        <v>0</v>
      </c>
      <c r="Z184" s="78">
        <v>2000</v>
      </c>
      <c r="AA184" s="79" t="s">
        <v>38</v>
      </c>
      <c r="AB184" s="79">
        <v>1700</v>
      </c>
      <c r="AC184" s="175">
        <v>44567</v>
      </c>
      <c r="AD184" s="606"/>
      <c r="AE184" s="585"/>
      <c r="AF184" s="576" t="s">
        <v>19</v>
      </c>
      <c r="AG184" s="78">
        <v>1000</v>
      </c>
      <c r="AH184" s="78">
        <v>30</v>
      </c>
      <c r="AI184" s="78"/>
      <c r="AJ184" s="79"/>
      <c r="AK184" s="79"/>
      <c r="AL184" s="80"/>
      <c r="AM184" s="177">
        <f>AG196+AH196-AI196</f>
        <v>4250</v>
      </c>
      <c r="AN184" s="813" t="s">
        <v>1004</v>
      </c>
    </row>
    <row r="185" spans="1:42" ht="21" customHeight="1" x14ac:dyDescent="0.25">
      <c r="A185" s="82"/>
      <c r="B185" s="879" t="s">
        <v>219</v>
      </c>
      <c r="C185" s="77" t="s">
        <v>20</v>
      </c>
      <c r="D185" s="78">
        <v>1000</v>
      </c>
      <c r="E185" s="78">
        <f t="shared" si="10"/>
        <v>130</v>
      </c>
      <c r="F185" s="78">
        <v>0</v>
      </c>
      <c r="G185" s="79" t="s">
        <v>38</v>
      </c>
      <c r="H185" s="79" t="s">
        <v>38</v>
      </c>
      <c r="I185" s="80" t="s">
        <v>38</v>
      </c>
      <c r="J185" s="79"/>
      <c r="K185" s="81"/>
      <c r="L185" s="617"/>
      <c r="M185" s="77" t="s">
        <v>20</v>
      </c>
      <c r="N185" s="78">
        <v>1000</v>
      </c>
      <c r="O185" s="78">
        <f>O186+10</f>
        <v>10</v>
      </c>
      <c r="P185" s="78">
        <v>0</v>
      </c>
      <c r="Q185" s="79" t="s">
        <v>38</v>
      </c>
      <c r="R185" s="79" t="s">
        <v>38</v>
      </c>
      <c r="S185" s="80" t="s">
        <v>38</v>
      </c>
      <c r="T185" s="79"/>
      <c r="U185" s="81"/>
      <c r="V185" s="617"/>
      <c r="W185" s="77" t="s">
        <v>20</v>
      </c>
      <c r="X185" s="78">
        <v>1000</v>
      </c>
      <c r="Y185" s="78">
        <v>0</v>
      </c>
      <c r="Z185" s="78">
        <v>1000</v>
      </c>
      <c r="AA185" s="79" t="s">
        <v>38</v>
      </c>
      <c r="AB185" s="79">
        <v>2063</v>
      </c>
      <c r="AC185" s="175">
        <v>44607</v>
      </c>
      <c r="AD185" s="606"/>
      <c r="AE185" s="585"/>
      <c r="AF185" s="576" t="s">
        <v>20</v>
      </c>
      <c r="AG185" s="78">
        <v>1000</v>
      </c>
      <c r="AH185" s="78">
        <v>20</v>
      </c>
      <c r="AI185" s="78"/>
      <c r="AJ185" s="79"/>
      <c r="AK185" s="79"/>
      <c r="AL185" s="80"/>
      <c r="AM185" s="180"/>
      <c r="AN185" s="179"/>
    </row>
    <row r="186" spans="1:42" x14ac:dyDescent="0.25">
      <c r="A186" s="82"/>
      <c r="B186" s="879"/>
      <c r="C186" s="77" t="s">
        <v>21</v>
      </c>
      <c r="D186" s="78">
        <v>1000</v>
      </c>
      <c r="E186" s="78">
        <f t="shared" si="10"/>
        <v>120</v>
      </c>
      <c r="F186" s="78">
        <v>0</v>
      </c>
      <c r="G186" s="79" t="s">
        <v>38</v>
      </c>
      <c r="H186" s="79" t="s">
        <v>38</v>
      </c>
      <c r="I186" s="80" t="s">
        <v>38</v>
      </c>
      <c r="J186" s="79"/>
      <c r="K186" s="81"/>
      <c r="L186" s="617"/>
      <c r="M186" s="77" t="s">
        <v>21</v>
      </c>
      <c r="N186" s="78">
        <v>1000</v>
      </c>
      <c r="O186" s="78">
        <v>0</v>
      </c>
      <c r="P186" s="78">
        <v>15000</v>
      </c>
      <c r="Q186" s="79" t="s">
        <v>38</v>
      </c>
      <c r="R186" s="79">
        <v>908</v>
      </c>
      <c r="S186" s="80">
        <v>44283</v>
      </c>
      <c r="T186" s="79"/>
      <c r="U186" s="81"/>
      <c r="V186" s="617"/>
      <c r="W186" s="77" t="s">
        <v>21</v>
      </c>
      <c r="X186" s="78">
        <v>1000</v>
      </c>
      <c r="Y186" s="78">
        <v>0</v>
      </c>
      <c r="Z186" s="78">
        <v>1000</v>
      </c>
      <c r="AA186" s="79" t="s">
        <v>38</v>
      </c>
      <c r="AB186" s="79">
        <v>2172</v>
      </c>
      <c r="AC186" s="175">
        <v>44640</v>
      </c>
      <c r="AD186" s="606"/>
      <c r="AE186" s="585"/>
      <c r="AF186" s="576" t="s">
        <v>21</v>
      </c>
      <c r="AG186" s="78">
        <v>1000</v>
      </c>
      <c r="AH186" s="78">
        <v>10</v>
      </c>
      <c r="AI186" s="78"/>
      <c r="AJ186" s="79"/>
      <c r="AK186" s="79"/>
      <c r="AL186" s="80"/>
      <c r="AM186" s="180"/>
      <c r="AN186" s="179"/>
    </row>
    <row r="187" spans="1:42" x14ac:dyDescent="0.25">
      <c r="A187" s="82"/>
      <c r="B187" s="879"/>
      <c r="C187" s="77" t="s">
        <v>22</v>
      </c>
      <c r="D187" s="78">
        <v>1000</v>
      </c>
      <c r="E187" s="78">
        <f t="shared" si="10"/>
        <v>110</v>
      </c>
      <c r="F187" s="78">
        <v>0</v>
      </c>
      <c r="G187" s="79" t="s">
        <v>38</v>
      </c>
      <c r="H187" s="79" t="s">
        <v>38</v>
      </c>
      <c r="I187" s="80" t="s">
        <v>38</v>
      </c>
      <c r="J187" s="79"/>
      <c r="K187" s="81"/>
      <c r="L187" s="617"/>
      <c r="M187" s="77" t="s">
        <v>22</v>
      </c>
      <c r="N187" s="78">
        <v>1000</v>
      </c>
      <c r="O187" s="78">
        <v>0</v>
      </c>
      <c r="P187" s="78">
        <v>1000</v>
      </c>
      <c r="Q187" s="79" t="s">
        <v>38</v>
      </c>
      <c r="R187" s="79">
        <v>977</v>
      </c>
      <c r="S187" s="80">
        <v>44292</v>
      </c>
      <c r="T187" s="79"/>
      <c r="U187" s="81"/>
      <c r="V187" s="617"/>
      <c r="W187" s="77" t="s">
        <v>22</v>
      </c>
      <c r="X187" s="78">
        <v>1000</v>
      </c>
      <c r="Y187" s="78">
        <v>0</v>
      </c>
      <c r="Z187" s="78">
        <v>1000</v>
      </c>
      <c r="AA187" s="79" t="s">
        <v>38</v>
      </c>
      <c r="AB187" s="79">
        <v>2276</v>
      </c>
      <c r="AC187" s="175">
        <v>44681</v>
      </c>
      <c r="AD187" s="606"/>
      <c r="AE187" s="585"/>
      <c r="AF187" s="576" t="s">
        <v>22</v>
      </c>
      <c r="AG187" s="78">
        <v>1000</v>
      </c>
      <c r="AH187" s="78"/>
      <c r="AI187" s="78">
        <v>5000</v>
      </c>
      <c r="AJ187" s="79" t="s">
        <v>44</v>
      </c>
      <c r="AK187" s="79">
        <v>3713</v>
      </c>
      <c r="AL187" s="80">
        <v>45039</v>
      </c>
      <c r="AM187" s="180">
        <v>3000</v>
      </c>
      <c r="AN187" s="179" t="s">
        <v>1010</v>
      </c>
    </row>
    <row r="188" spans="1:42" x14ac:dyDescent="0.25">
      <c r="A188" s="82"/>
      <c r="B188" s="879"/>
      <c r="C188" s="77" t="s">
        <v>23</v>
      </c>
      <c r="D188" s="78">
        <v>1000</v>
      </c>
      <c r="E188" s="78">
        <f t="shared" si="10"/>
        <v>100</v>
      </c>
      <c r="F188" s="78">
        <v>0</v>
      </c>
      <c r="G188" s="79" t="s">
        <v>38</v>
      </c>
      <c r="H188" s="79" t="s">
        <v>38</v>
      </c>
      <c r="I188" s="80" t="s">
        <v>38</v>
      </c>
      <c r="J188" s="79"/>
      <c r="K188" s="81"/>
      <c r="L188" s="617"/>
      <c r="M188" s="77" t="s">
        <v>23</v>
      </c>
      <c r="N188" s="78">
        <v>1000</v>
      </c>
      <c r="O188" s="78">
        <v>0</v>
      </c>
      <c r="P188" s="78">
        <v>1000</v>
      </c>
      <c r="Q188" s="79" t="s">
        <v>38</v>
      </c>
      <c r="R188" s="79">
        <v>1024</v>
      </c>
      <c r="S188" s="80">
        <v>44340</v>
      </c>
      <c r="T188" s="79"/>
      <c r="U188" s="81"/>
      <c r="V188" s="617"/>
      <c r="W188" s="77" t="s">
        <v>23</v>
      </c>
      <c r="X188" s="78">
        <v>1000</v>
      </c>
      <c r="Y188" s="78">
        <v>0</v>
      </c>
      <c r="Z188" s="78">
        <v>1000</v>
      </c>
      <c r="AA188" s="79" t="s">
        <v>38</v>
      </c>
      <c r="AB188" s="79">
        <v>2350</v>
      </c>
      <c r="AC188" s="175">
        <v>44711</v>
      </c>
      <c r="AD188" s="606"/>
      <c r="AE188" s="585"/>
      <c r="AF188" s="576" t="s">
        <v>23</v>
      </c>
      <c r="AG188" s="78">
        <v>1000</v>
      </c>
      <c r="AH188" s="78">
        <v>30</v>
      </c>
      <c r="AI188" s="78"/>
      <c r="AJ188" s="79"/>
      <c r="AK188" s="79"/>
      <c r="AL188" s="80"/>
      <c r="AM188" s="180">
        <v>1250</v>
      </c>
      <c r="AN188" s="179" t="s">
        <v>1009</v>
      </c>
    </row>
    <row r="189" spans="1:42" x14ac:dyDescent="0.25">
      <c r="A189" s="82"/>
      <c r="B189" s="879"/>
      <c r="C189" s="77" t="s">
        <v>24</v>
      </c>
      <c r="D189" s="78">
        <v>1000</v>
      </c>
      <c r="E189" s="78">
        <f t="shared" si="10"/>
        <v>90</v>
      </c>
      <c r="F189" s="78">
        <v>0</v>
      </c>
      <c r="G189" s="79" t="s">
        <v>38</v>
      </c>
      <c r="H189" s="79" t="s">
        <v>38</v>
      </c>
      <c r="I189" s="80" t="s">
        <v>38</v>
      </c>
      <c r="J189" s="79"/>
      <c r="K189" s="81"/>
      <c r="L189" s="617"/>
      <c r="M189" s="77" t="s">
        <v>24</v>
      </c>
      <c r="N189" s="78">
        <v>1000</v>
      </c>
      <c r="O189" s="78">
        <v>0</v>
      </c>
      <c r="P189" s="78">
        <v>1000</v>
      </c>
      <c r="Q189" s="79" t="s">
        <v>38</v>
      </c>
      <c r="R189" s="79">
        <v>1080</v>
      </c>
      <c r="S189" s="80">
        <v>44373</v>
      </c>
      <c r="T189" s="79"/>
      <c r="U189" s="81"/>
      <c r="V189" s="617"/>
      <c r="W189" s="77" t="s">
        <v>24</v>
      </c>
      <c r="X189" s="78">
        <v>1000</v>
      </c>
      <c r="Y189" s="78">
        <v>10</v>
      </c>
      <c r="Z189" s="78">
        <v>0</v>
      </c>
      <c r="AA189" s="79" t="s">
        <v>38</v>
      </c>
      <c r="AB189" s="79" t="s">
        <v>38</v>
      </c>
      <c r="AC189" s="175" t="s">
        <v>38</v>
      </c>
      <c r="AD189" s="606"/>
      <c r="AE189" s="585"/>
      <c r="AF189" s="576" t="s">
        <v>24</v>
      </c>
      <c r="AG189" s="78">
        <v>1000</v>
      </c>
      <c r="AH189" s="78">
        <v>20</v>
      </c>
      <c r="AI189" s="78"/>
      <c r="AJ189" s="79"/>
      <c r="AK189" s="79"/>
      <c r="AL189" s="80"/>
      <c r="AM189" s="180"/>
      <c r="AN189" s="179"/>
    </row>
    <row r="190" spans="1:42" x14ac:dyDescent="0.25">
      <c r="A190" s="82"/>
      <c r="B190" s="879"/>
      <c r="C190" s="77" t="s">
        <v>25</v>
      </c>
      <c r="D190" s="78">
        <v>1000</v>
      </c>
      <c r="E190" s="78">
        <f t="shared" si="10"/>
        <v>80</v>
      </c>
      <c r="F190" s="78">
        <v>0</v>
      </c>
      <c r="G190" s="79" t="s">
        <v>38</v>
      </c>
      <c r="H190" s="79" t="s">
        <v>38</v>
      </c>
      <c r="I190" s="80" t="s">
        <v>38</v>
      </c>
      <c r="J190" s="79"/>
      <c r="K190" s="81"/>
      <c r="L190" s="617"/>
      <c r="M190" s="77" t="s">
        <v>25</v>
      </c>
      <c r="N190" s="78">
        <v>1000</v>
      </c>
      <c r="O190" s="78">
        <v>0</v>
      </c>
      <c r="P190" s="78">
        <v>1000</v>
      </c>
      <c r="Q190" s="79" t="s">
        <v>38</v>
      </c>
      <c r="R190" s="79">
        <v>1093</v>
      </c>
      <c r="S190" s="80">
        <v>44383</v>
      </c>
      <c r="T190" s="79"/>
      <c r="U190" s="81"/>
      <c r="V190" s="617"/>
      <c r="W190" s="77" t="s">
        <v>25</v>
      </c>
      <c r="X190" s="78">
        <v>1000</v>
      </c>
      <c r="Y190" s="78">
        <v>0</v>
      </c>
      <c r="Z190" s="78">
        <v>2000</v>
      </c>
      <c r="AA190" s="79" t="s">
        <v>44</v>
      </c>
      <c r="AB190" s="79">
        <v>2492</v>
      </c>
      <c r="AC190" s="175">
        <v>44747</v>
      </c>
      <c r="AD190" s="606"/>
      <c r="AE190" s="585"/>
      <c r="AF190" s="576" t="s">
        <v>25</v>
      </c>
      <c r="AG190" s="78">
        <v>1000</v>
      </c>
      <c r="AH190" s="78">
        <v>10</v>
      </c>
      <c r="AI190" s="78"/>
      <c r="AJ190" s="79"/>
      <c r="AK190" s="79"/>
      <c r="AL190" s="80"/>
      <c r="AM190" s="180"/>
      <c r="AN190" s="179"/>
    </row>
    <row r="191" spans="1:42" x14ac:dyDescent="0.25">
      <c r="A191" s="82"/>
      <c r="B191" s="879"/>
      <c r="C191" s="77" t="s">
        <v>26</v>
      </c>
      <c r="D191" s="78">
        <v>1000</v>
      </c>
      <c r="E191" s="78">
        <f t="shared" si="10"/>
        <v>70</v>
      </c>
      <c r="F191" s="78">
        <v>0</v>
      </c>
      <c r="G191" s="79" t="s">
        <v>38</v>
      </c>
      <c r="H191" s="79" t="s">
        <v>38</v>
      </c>
      <c r="I191" s="80" t="s">
        <v>38</v>
      </c>
      <c r="J191" s="79"/>
      <c r="K191" s="81"/>
      <c r="L191" s="617"/>
      <c r="M191" s="77" t="s">
        <v>26</v>
      </c>
      <c r="N191" s="78">
        <v>1000</v>
      </c>
      <c r="O191" s="78">
        <v>0</v>
      </c>
      <c r="P191" s="78">
        <v>1000</v>
      </c>
      <c r="Q191" s="79" t="s">
        <v>38</v>
      </c>
      <c r="R191" s="79">
        <v>1200</v>
      </c>
      <c r="S191" s="80">
        <v>44414</v>
      </c>
      <c r="T191" s="79"/>
      <c r="U191" s="81"/>
      <c r="V191" s="617"/>
      <c r="W191" s="77" t="s">
        <v>26</v>
      </c>
      <c r="X191" s="78">
        <v>1000</v>
      </c>
      <c r="Y191" s="78">
        <v>10</v>
      </c>
      <c r="Z191" s="78">
        <v>0</v>
      </c>
      <c r="AA191" s="79" t="s">
        <v>38</v>
      </c>
      <c r="AB191" s="79" t="s">
        <v>38</v>
      </c>
      <c r="AC191" s="175" t="s">
        <v>38</v>
      </c>
      <c r="AD191" s="606"/>
      <c r="AE191" s="585"/>
      <c r="AF191" s="576" t="s">
        <v>26</v>
      </c>
      <c r="AG191" s="78"/>
      <c r="AH191" s="78"/>
      <c r="AI191" s="78"/>
      <c r="AJ191" s="79"/>
      <c r="AK191" s="79"/>
      <c r="AL191" s="80"/>
      <c r="AM191" s="180"/>
      <c r="AN191" s="179"/>
    </row>
    <row r="192" spans="1:42" x14ac:dyDescent="0.25">
      <c r="A192" s="82"/>
      <c r="B192" s="879"/>
      <c r="C192" s="77" t="s">
        <v>27</v>
      </c>
      <c r="D192" s="78">
        <v>1000</v>
      </c>
      <c r="E192" s="78">
        <f t="shared" si="10"/>
        <v>60</v>
      </c>
      <c r="F192" s="78">
        <v>0</v>
      </c>
      <c r="G192" s="79" t="s">
        <v>38</v>
      </c>
      <c r="H192" s="79" t="s">
        <v>38</v>
      </c>
      <c r="I192" s="80" t="s">
        <v>38</v>
      </c>
      <c r="J192" s="79"/>
      <c r="K192" s="81"/>
      <c r="L192" s="617"/>
      <c r="M192" s="77" t="s">
        <v>27</v>
      </c>
      <c r="N192" s="78">
        <v>1000</v>
      </c>
      <c r="O192" s="78">
        <v>0</v>
      </c>
      <c r="P192" s="78">
        <v>1000</v>
      </c>
      <c r="Q192" s="79" t="s">
        <v>38</v>
      </c>
      <c r="R192" s="79">
        <v>1278</v>
      </c>
      <c r="S192" s="80">
        <v>44447</v>
      </c>
      <c r="T192" s="79"/>
      <c r="U192" s="81"/>
      <c r="V192" s="617"/>
      <c r="W192" s="77" t="s">
        <v>27</v>
      </c>
      <c r="X192" s="78">
        <v>1000</v>
      </c>
      <c r="Y192" s="78">
        <v>0</v>
      </c>
      <c r="Z192" s="78">
        <v>2000</v>
      </c>
      <c r="AA192" s="79" t="s">
        <v>44</v>
      </c>
      <c r="AB192" s="79">
        <v>2859</v>
      </c>
      <c r="AC192" s="175">
        <v>44827</v>
      </c>
      <c r="AD192" s="606"/>
      <c r="AE192" s="585"/>
      <c r="AF192" s="576" t="s">
        <v>27</v>
      </c>
      <c r="AG192" s="78"/>
      <c r="AH192" s="78"/>
      <c r="AI192" s="78"/>
      <c r="AJ192" s="79"/>
      <c r="AK192" s="79"/>
      <c r="AL192" s="80"/>
      <c r="AM192" s="180"/>
      <c r="AN192" s="179"/>
    </row>
    <row r="193" spans="1:42" x14ac:dyDescent="0.25">
      <c r="A193" s="82"/>
      <c r="B193" s="879"/>
      <c r="C193" s="77" t="s">
        <v>28</v>
      </c>
      <c r="D193" s="78">
        <v>1000</v>
      </c>
      <c r="E193" s="78">
        <f t="shared" si="10"/>
        <v>50</v>
      </c>
      <c r="F193" s="78">
        <v>0</v>
      </c>
      <c r="G193" s="79" t="s">
        <v>38</v>
      </c>
      <c r="H193" s="79" t="s">
        <v>38</v>
      </c>
      <c r="I193" s="80" t="s">
        <v>38</v>
      </c>
      <c r="J193" s="79"/>
      <c r="K193" s="81"/>
      <c r="L193" s="617"/>
      <c r="M193" s="77" t="s">
        <v>28</v>
      </c>
      <c r="N193" s="78">
        <v>1000</v>
      </c>
      <c r="O193" s="78">
        <v>0</v>
      </c>
      <c r="P193" s="78">
        <v>1000</v>
      </c>
      <c r="Q193" s="79" t="s">
        <v>38</v>
      </c>
      <c r="R193" s="79">
        <v>1356</v>
      </c>
      <c r="S193" s="80">
        <v>44479</v>
      </c>
      <c r="T193" s="79"/>
      <c r="U193" s="81"/>
      <c r="V193" s="617"/>
      <c r="W193" s="77" t="s">
        <v>28</v>
      </c>
      <c r="X193" s="78">
        <v>1000</v>
      </c>
      <c r="Y193" s="78">
        <v>10</v>
      </c>
      <c r="Z193" s="78">
        <v>0</v>
      </c>
      <c r="AA193" s="79" t="s">
        <v>38</v>
      </c>
      <c r="AB193" s="79" t="s">
        <v>38</v>
      </c>
      <c r="AC193" s="175" t="s">
        <v>38</v>
      </c>
      <c r="AD193" s="606"/>
      <c r="AE193" s="585"/>
      <c r="AF193" s="576" t="s">
        <v>28</v>
      </c>
      <c r="AG193" s="78"/>
      <c r="AH193" s="78"/>
      <c r="AI193" s="78"/>
      <c r="AJ193" s="79"/>
      <c r="AK193" s="79"/>
      <c r="AL193" s="80"/>
      <c r="AM193" s="180"/>
      <c r="AN193" s="179"/>
    </row>
    <row r="194" spans="1:42" x14ac:dyDescent="0.25">
      <c r="A194" s="82"/>
      <c r="B194" s="879"/>
      <c r="C194" s="77" t="s">
        <v>29</v>
      </c>
      <c r="D194" s="78">
        <v>1000</v>
      </c>
      <c r="E194" s="78">
        <f>E195+10</f>
        <v>40</v>
      </c>
      <c r="F194" s="78">
        <v>0</v>
      </c>
      <c r="G194" s="79" t="s">
        <v>38</v>
      </c>
      <c r="H194" s="79" t="s">
        <v>38</v>
      </c>
      <c r="I194" s="80" t="s">
        <v>38</v>
      </c>
      <c r="J194" s="79"/>
      <c r="K194" s="81"/>
      <c r="L194" s="617"/>
      <c r="M194" s="77" t="s">
        <v>29</v>
      </c>
      <c r="N194" s="78">
        <v>1000</v>
      </c>
      <c r="O194" s="78">
        <v>0</v>
      </c>
      <c r="P194" s="78">
        <v>1000</v>
      </c>
      <c r="Q194" s="79" t="s">
        <v>38</v>
      </c>
      <c r="R194" s="79">
        <v>1529</v>
      </c>
      <c r="S194" s="80">
        <v>44508</v>
      </c>
      <c r="T194" s="79"/>
      <c r="U194" s="81"/>
      <c r="V194" s="617"/>
      <c r="W194" s="77" t="s">
        <v>29</v>
      </c>
      <c r="X194" s="78">
        <v>1000</v>
      </c>
      <c r="Y194" s="78">
        <v>0</v>
      </c>
      <c r="Z194" s="78">
        <v>2000</v>
      </c>
      <c r="AA194" s="79" t="s">
        <v>44</v>
      </c>
      <c r="AB194" s="79">
        <v>3044</v>
      </c>
      <c r="AC194" s="175">
        <v>44880</v>
      </c>
      <c r="AD194" s="606"/>
      <c r="AE194" s="585"/>
      <c r="AF194" s="576" t="s">
        <v>29</v>
      </c>
      <c r="AG194" s="78"/>
      <c r="AH194" s="78"/>
      <c r="AI194" s="78"/>
      <c r="AJ194" s="79"/>
      <c r="AK194" s="79"/>
      <c r="AL194" s="80"/>
      <c r="AM194" s="180"/>
      <c r="AN194" s="179"/>
    </row>
    <row r="195" spans="1:42" x14ac:dyDescent="0.25">
      <c r="A195" s="82"/>
      <c r="B195" s="879"/>
      <c r="C195" s="83" t="s">
        <v>30</v>
      </c>
      <c r="D195" s="84">
        <v>1000</v>
      </c>
      <c r="E195" s="78">
        <f>O184+10</f>
        <v>30</v>
      </c>
      <c r="F195" s="78">
        <v>0</v>
      </c>
      <c r="G195" s="79" t="s">
        <v>38</v>
      </c>
      <c r="H195" s="79" t="s">
        <v>38</v>
      </c>
      <c r="I195" s="80" t="s">
        <v>38</v>
      </c>
      <c r="J195" s="85"/>
      <c r="K195" s="86"/>
      <c r="L195" s="618"/>
      <c r="M195" s="83" t="s">
        <v>30</v>
      </c>
      <c r="N195" s="84">
        <v>1000</v>
      </c>
      <c r="O195" s="78">
        <v>10</v>
      </c>
      <c r="P195" s="78">
        <v>0</v>
      </c>
      <c r="Q195" s="79" t="s">
        <v>38</v>
      </c>
      <c r="R195" s="79" t="s">
        <v>38</v>
      </c>
      <c r="S195" s="80" t="s">
        <v>38</v>
      </c>
      <c r="T195" s="79"/>
      <c r="U195" s="81"/>
      <c r="V195" s="618"/>
      <c r="W195" s="83" t="s">
        <v>30</v>
      </c>
      <c r="X195" s="84">
        <v>1000</v>
      </c>
      <c r="Y195" s="78">
        <v>40</v>
      </c>
      <c r="Z195" s="78">
        <v>0</v>
      </c>
      <c r="AA195" s="79" t="s">
        <v>38</v>
      </c>
      <c r="AB195" s="79" t="s">
        <v>38</v>
      </c>
      <c r="AC195" s="175" t="s">
        <v>38</v>
      </c>
      <c r="AD195" s="607"/>
      <c r="AE195" s="586"/>
      <c r="AF195" s="577" t="s">
        <v>30</v>
      </c>
      <c r="AG195" s="84"/>
      <c r="AH195" s="78"/>
      <c r="AI195" s="78"/>
      <c r="AJ195" s="79"/>
      <c r="AK195" s="79"/>
      <c r="AL195" s="80"/>
      <c r="AM195" s="181"/>
      <c r="AN195" s="179"/>
    </row>
    <row r="196" spans="1:42" ht="21" x14ac:dyDescent="0.25">
      <c r="A196" s="88"/>
      <c r="B196" s="880"/>
      <c r="C196" s="89"/>
      <c r="D196" s="90">
        <f>SUM(D184:D195)</f>
        <v>12000</v>
      </c>
      <c r="E196" s="90">
        <f>SUM(E184:E195)</f>
        <v>1020</v>
      </c>
      <c r="F196" s="90">
        <f>SUM(F184:F195)</f>
        <v>0</v>
      </c>
      <c r="G196" s="91"/>
      <c r="H196" s="91"/>
      <c r="I196" s="92"/>
      <c r="J196" s="91"/>
      <c r="K196" s="93"/>
      <c r="L196" s="619"/>
      <c r="M196" s="89"/>
      <c r="N196" s="90">
        <f>SUM(N183:N195)</f>
        <v>24000</v>
      </c>
      <c r="O196" s="90">
        <f>SUM(O183:O195)</f>
        <v>1060</v>
      </c>
      <c r="P196" s="90">
        <f>SUM(P183:P195)</f>
        <v>23000</v>
      </c>
      <c r="Q196" s="91"/>
      <c r="R196" s="91"/>
      <c r="S196" s="91"/>
      <c r="T196" s="91"/>
      <c r="U196" s="93"/>
      <c r="V196" s="619"/>
      <c r="W196" s="89"/>
      <c r="X196" s="90">
        <f>SUM(X183:X195)</f>
        <v>36000</v>
      </c>
      <c r="Y196" s="90">
        <f>SUM(Y183:Y195)</f>
        <v>1130</v>
      </c>
      <c r="Z196" s="90">
        <f>SUM(Z183:Z195)</f>
        <v>35000</v>
      </c>
      <c r="AA196" s="91"/>
      <c r="AB196" s="91"/>
      <c r="AC196" s="176"/>
      <c r="AD196" s="608"/>
      <c r="AE196" s="587"/>
      <c r="AF196" s="564"/>
      <c r="AG196" s="90">
        <f>SUM(AG183:AG195)</f>
        <v>43000</v>
      </c>
      <c r="AH196" s="90">
        <f>SUM(AH183:AH195)</f>
        <v>1250</v>
      </c>
      <c r="AI196" s="90">
        <f>SUM(AI183:AI195)</f>
        <v>40000</v>
      </c>
      <c r="AJ196" s="91"/>
      <c r="AK196" s="91"/>
      <c r="AL196" s="91"/>
      <c r="AM196" s="811"/>
      <c r="AN196" s="89"/>
      <c r="AO196" s="622"/>
      <c r="AP196" s="623"/>
    </row>
    <row r="197" spans="1:42" x14ac:dyDescent="0.25">
      <c r="B197" s="106"/>
      <c r="C197" s="65"/>
      <c r="D197" s="66"/>
      <c r="E197" s="66"/>
      <c r="F197" s="66"/>
      <c r="G197" s="67"/>
      <c r="H197" s="67"/>
      <c r="I197" s="68"/>
      <c r="J197" s="67"/>
      <c r="K197" s="67"/>
      <c r="L197" s="620"/>
      <c r="M197" s="67"/>
      <c r="N197" s="66"/>
      <c r="O197" s="66"/>
      <c r="P197" s="66"/>
      <c r="Q197" s="67"/>
      <c r="R197" s="67"/>
      <c r="S197" s="67"/>
      <c r="T197" s="67"/>
      <c r="U197" s="67"/>
      <c r="V197" s="620"/>
      <c r="W197" s="67"/>
      <c r="X197" s="66"/>
      <c r="Y197" s="66"/>
      <c r="Z197" s="66"/>
      <c r="AA197" s="67"/>
      <c r="AB197" s="67"/>
      <c r="AC197" s="67"/>
      <c r="AD197" s="67"/>
      <c r="AE197" s="588"/>
      <c r="AF197" s="67"/>
      <c r="AG197" s="66"/>
      <c r="AH197" s="66"/>
      <c r="AI197" s="66"/>
      <c r="AJ197" s="67"/>
      <c r="AK197" s="67"/>
      <c r="AL197" s="67"/>
      <c r="AM197" s="777"/>
      <c r="AN197" s="119"/>
    </row>
    <row r="198" spans="1:42" ht="21" x14ac:dyDescent="0.25">
      <c r="B198" s="107"/>
      <c r="C198" s="70"/>
      <c r="D198" s="71"/>
      <c r="E198" s="72"/>
      <c r="F198" s="73"/>
      <c r="G198" s="72"/>
      <c r="H198" s="73"/>
      <c r="I198" s="73"/>
      <c r="J198" s="73"/>
      <c r="K198" s="74"/>
      <c r="L198" s="616"/>
      <c r="M198" s="75" t="s">
        <v>42</v>
      </c>
      <c r="N198" s="76">
        <f>D211</f>
        <v>12000</v>
      </c>
      <c r="O198" s="76">
        <f>E211</f>
        <v>390</v>
      </c>
      <c r="P198" s="76">
        <f>F211</f>
        <v>12000</v>
      </c>
      <c r="Q198" s="72"/>
      <c r="R198" s="73"/>
      <c r="S198" s="73"/>
      <c r="T198" s="73"/>
      <c r="U198" s="74"/>
      <c r="V198" s="616"/>
      <c r="W198" s="75" t="s">
        <v>42</v>
      </c>
      <c r="X198" s="76">
        <f>N211</f>
        <v>24000</v>
      </c>
      <c r="Y198" s="76">
        <f>O211</f>
        <v>450</v>
      </c>
      <c r="Z198" s="76">
        <f>P211</f>
        <v>24000</v>
      </c>
      <c r="AA198" s="72"/>
      <c r="AB198" s="73"/>
      <c r="AC198" s="73"/>
      <c r="AD198" s="73"/>
      <c r="AE198" s="584"/>
      <c r="AF198" s="75" t="s">
        <v>42</v>
      </c>
      <c r="AG198" s="76">
        <f>X211</f>
        <v>36000</v>
      </c>
      <c r="AH198" s="76">
        <f>Y211</f>
        <v>2070</v>
      </c>
      <c r="AI198" s="76">
        <f>Z211</f>
        <v>24000</v>
      </c>
      <c r="AJ198" s="72"/>
      <c r="AK198" s="73"/>
      <c r="AL198" s="73"/>
      <c r="AM198" s="776" t="s">
        <v>221</v>
      </c>
      <c r="AN198" s="183" t="s">
        <v>36</v>
      </c>
    </row>
    <row r="199" spans="1:42" x14ac:dyDescent="0.25">
      <c r="A199" s="97" t="s">
        <v>4</v>
      </c>
      <c r="B199" s="108">
        <v>158</v>
      </c>
      <c r="C199" s="77" t="s">
        <v>19</v>
      </c>
      <c r="D199" s="78">
        <v>1000</v>
      </c>
      <c r="E199" s="78">
        <f t="shared" ref="E199:E205" si="11">E200+10</f>
        <v>80</v>
      </c>
      <c r="F199" s="78">
        <v>0</v>
      </c>
      <c r="G199" s="79" t="s">
        <v>38</v>
      </c>
      <c r="H199" s="79" t="s">
        <v>38</v>
      </c>
      <c r="I199" s="80" t="s">
        <v>38</v>
      </c>
      <c r="J199" s="79"/>
      <c r="K199" s="81"/>
      <c r="L199" s="617"/>
      <c r="M199" s="77" t="s">
        <v>19</v>
      </c>
      <c r="N199" s="78">
        <v>1000</v>
      </c>
      <c r="O199" s="78">
        <f>O200+10</f>
        <v>30</v>
      </c>
      <c r="P199" s="78">
        <v>0</v>
      </c>
      <c r="Q199" s="79" t="s">
        <v>38</v>
      </c>
      <c r="R199" s="79" t="s">
        <v>38</v>
      </c>
      <c r="S199" s="80" t="s">
        <v>38</v>
      </c>
      <c r="T199" s="79"/>
      <c r="U199" s="81"/>
      <c r="V199" s="617"/>
      <c r="W199" s="77" t="s">
        <v>19</v>
      </c>
      <c r="X199" s="78">
        <v>1000</v>
      </c>
      <c r="Y199" s="78">
        <f t="shared" ref="Y199:Y209" si="12">Y200+10</f>
        <v>190</v>
      </c>
      <c r="Z199" s="78">
        <v>0</v>
      </c>
      <c r="AA199" s="79" t="s">
        <v>38</v>
      </c>
      <c r="AB199" s="79" t="s">
        <v>38</v>
      </c>
      <c r="AC199" s="175" t="s">
        <v>38</v>
      </c>
      <c r="AD199" s="606"/>
      <c r="AE199" s="585"/>
      <c r="AF199" s="576" t="s">
        <v>19</v>
      </c>
      <c r="AG199" s="78">
        <v>1000</v>
      </c>
      <c r="AH199" s="78">
        <v>70</v>
      </c>
      <c r="AI199" s="78"/>
      <c r="AJ199" s="79"/>
      <c r="AK199" s="79"/>
      <c r="AL199" s="80"/>
      <c r="AM199" s="177">
        <f>AG211+AH211-AI211</f>
        <v>21350</v>
      </c>
      <c r="AN199" s="813" t="s">
        <v>1004</v>
      </c>
    </row>
    <row r="200" spans="1:42" ht="21" customHeight="1" x14ac:dyDescent="0.25">
      <c r="A200" s="82"/>
      <c r="B200" s="879" t="s">
        <v>213</v>
      </c>
      <c r="C200" s="77" t="s">
        <v>20</v>
      </c>
      <c r="D200" s="78">
        <v>1000</v>
      </c>
      <c r="E200" s="78">
        <f t="shared" si="11"/>
        <v>70</v>
      </c>
      <c r="F200" s="78">
        <v>0</v>
      </c>
      <c r="G200" s="79" t="s">
        <v>38</v>
      </c>
      <c r="H200" s="79" t="s">
        <v>38</v>
      </c>
      <c r="I200" s="80" t="s">
        <v>38</v>
      </c>
      <c r="J200" s="79"/>
      <c r="K200" s="81"/>
      <c r="L200" s="617"/>
      <c r="M200" s="77" t="s">
        <v>20</v>
      </c>
      <c r="N200" s="78">
        <v>1000</v>
      </c>
      <c r="O200" s="78">
        <f>O201+10</f>
        <v>20</v>
      </c>
      <c r="P200" s="78">
        <v>0</v>
      </c>
      <c r="Q200" s="79" t="s">
        <v>38</v>
      </c>
      <c r="R200" s="79" t="s">
        <v>38</v>
      </c>
      <c r="S200" s="80" t="s">
        <v>38</v>
      </c>
      <c r="T200" s="79"/>
      <c r="U200" s="81"/>
      <c r="V200" s="617"/>
      <c r="W200" s="77" t="s">
        <v>20</v>
      </c>
      <c r="X200" s="78">
        <v>1000</v>
      </c>
      <c r="Y200" s="78">
        <f t="shared" si="12"/>
        <v>180</v>
      </c>
      <c r="Z200" s="78">
        <v>0</v>
      </c>
      <c r="AA200" s="79" t="s">
        <v>38</v>
      </c>
      <c r="AB200" s="79" t="s">
        <v>38</v>
      </c>
      <c r="AC200" s="175" t="s">
        <v>38</v>
      </c>
      <c r="AD200" s="606"/>
      <c r="AE200" s="585"/>
      <c r="AF200" s="576" t="s">
        <v>20</v>
      </c>
      <c r="AG200" s="78">
        <v>1000</v>
      </c>
      <c r="AH200" s="78">
        <v>60</v>
      </c>
      <c r="AI200" s="78"/>
      <c r="AJ200" s="79"/>
      <c r="AK200" s="79"/>
      <c r="AL200" s="80"/>
      <c r="AM200" s="180"/>
      <c r="AN200" s="179"/>
    </row>
    <row r="201" spans="1:42" x14ac:dyDescent="0.25">
      <c r="A201" s="82"/>
      <c r="B201" s="879"/>
      <c r="C201" s="77" t="s">
        <v>21</v>
      </c>
      <c r="D201" s="78">
        <v>1000</v>
      </c>
      <c r="E201" s="78">
        <f t="shared" si="11"/>
        <v>60</v>
      </c>
      <c r="F201" s="78">
        <v>0</v>
      </c>
      <c r="G201" s="79" t="s">
        <v>38</v>
      </c>
      <c r="H201" s="79" t="s">
        <v>38</v>
      </c>
      <c r="I201" s="80" t="s">
        <v>38</v>
      </c>
      <c r="J201" s="79"/>
      <c r="K201" s="81"/>
      <c r="L201" s="617"/>
      <c r="M201" s="77" t="s">
        <v>21</v>
      </c>
      <c r="N201" s="78">
        <v>1000</v>
      </c>
      <c r="O201" s="78">
        <f>O202+10</f>
        <v>10</v>
      </c>
      <c r="P201" s="78">
        <v>0</v>
      </c>
      <c r="Q201" s="79" t="s">
        <v>38</v>
      </c>
      <c r="R201" s="79" t="s">
        <v>38</v>
      </c>
      <c r="S201" s="80" t="s">
        <v>38</v>
      </c>
      <c r="T201" s="79"/>
      <c r="U201" s="81"/>
      <c r="V201" s="617"/>
      <c r="W201" s="77" t="s">
        <v>21</v>
      </c>
      <c r="X201" s="78">
        <v>1000</v>
      </c>
      <c r="Y201" s="78">
        <f t="shared" si="12"/>
        <v>170</v>
      </c>
      <c r="Z201" s="78">
        <v>0</v>
      </c>
      <c r="AA201" s="79" t="s">
        <v>38</v>
      </c>
      <c r="AB201" s="79" t="s">
        <v>38</v>
      </c>
      <c r="AC201" s="175" t="s">
        <v>38</v>
      </c>
      <c r="AD201" s="606"/>
      <c r="AE201" s="585"/>
      <c r="AF201" s="576" t="s">
        <v>21</v>
      </c>
      <c r="AG201" s="78">
        <v>1000</v>
      </c>
      <c r="AH201" s="78">
        <v>50</v>
      </c>
      <c r="AI201" s="78"/>
      <c r="AJ201" s="79"/>
      <c r="AK201" s="79"/>
      <c r="AL201" s="80"/>
      <c r="AM201" s="180">
        <v>19000</v>
      </c>
      <c r="AN201" s="179" t="s">
        <v>847</v>
      </c>
    </row>
    <row r="202" spans="1:42" x14ac:dyDescent="0.25">
      <c r="A202" s="82"/>
      <c r="B202" s="879"/>
      <c r="C202" s="77" t="s">
        <v>22</v>
      </c>
      <c r="D202" s="78">
        <v>1000</v>
      </c>
      <c r="E202" s="78">
        <f t="shared" si="11"/>
        <v>50</v>
      </c>
      <c r="F202" s="78">
        <v>0</v>
      </c>
      <c r="G202" s="79" t="s">
        <v>38</v>
      </c>
      <c r="H202" s="79" t="s">
        <v>38</v>
      </c>
      <c r="I202" s="80" t="s">
        <v>38</v>
      </c>
      <c r="J202" s="79"/>
      <c r="K202" s="81"/>
      <c r="L202" s="617"/>
      <c r="M202" s="77" t="s">
        <v>22</v>
      </c>
      <c r="N202" s="78">
        <v>1000</v>
      </c>
      <c r="O202" s="78">
        <v>0</v>
      </c>
      <c r="P202" s="78">
        <v>12000</v>
      </c>
      <c r="Q202" s="79" t="s">
        <v>38</v>
      </c>
      <c r="R202" s="79">
        <v>2256</v>
      </c>
      <c r="S202" s="80">
        <v>44669</v>
      </c>
      <c r="T202" s="79"/>
      <c r="U202" s="81"/>
      <c r="V202" s="617"/>
      <c r="W202" s="77" t="s">
        <v>22</v>
      </c>
      <c r="X202" s="78">
        <v>1000</v>
      </c>
      <c r="Y202" s="78">
        <f t="shared" si="12"/>
        <v>160</v>
      </c>
      <c r="Z202" s="78">
        <v>0</v>
      </c>
      <c r="AA202" s="79" t="s">
        <v>38</v>
      </c>
      <c r="AB202" s="79" t="s">
        <v>38</v>
      </c>
      <c r="AC202" s="175" t="s">
        <v>38</v>
      </c>
      <c r="AD202" s="606"/>
      <c r="AE202" s="585"/>
      <c r="AF202" s="576" t="s">
        <v>22</v>
      </c>
      <c r="AG202" s="78">
        <v>1000</v>
      </c>
      <c r="AH202" s="78">
        <v>40</v>
      </c>
      <c r="AI202" s="78"/>
      <c r="AJ202" s="79"/>
      <c r="AK202" s="79"/>
      <c r="AL202" s="80"/>
      <c r="AM202" s="180">
        <v>2350</v>
      </c>
      <c r="AN202" s="179" t="s">
        <v>848</v>
      </c>
    </row>
    <row r="203" spans="1:42" x14ac:dyDescent="0.25">
      <c r="A203" s="82"/>
      <c r="B203" s="879"/>
      <c r="C203" s="77" t="s">
        <v>23</v>
      </c>
      <c r="D203" s="78">
        <v>1000</v>
      </c>
      <c r="E203" s="78">
        <f t="shared" si="11"/>
        <v>40</v>
      </c>
      <c r="F203" s="78">
        <v>0</v>
      </c>
      <c r="G203" s="79" t="s">
        <v>38</v>
      </c>
      <c r="H203" s="79" t="s">
        <v>38</v>
      </c>
      <c r="I203" s="80" t="s">
        <v>38</v>
      </c>
      <c r="J203" s="79"/>
      <c r="K203" s="81"/>
      <c r="L203" s="617"/>
      <c r="M203" s="77" t="s">
        <v>23</v>
      </c>
      <c r="N203" s="78">
        <v>1000</v>
      </c>
      <c r="O203" s="78">
        <v>0</v>
      </c>
      <c r="P203" s="78">
        <v>0</v>
      </c>
      <c r="Q203" s="79" t="s">
        <v>38</v>
      </c>
      <c r="R203" s="79" t="s">
        <v>38</v>
      </c>
      <c r="S203" s="80" t="s">
        <v>38</v>
      </c>
      <c r="T203" s="79"/>
      <c r="U203" s="81"/>
      <c r="V203" s="617"/>
      <c r="W203" s="77" t="s">
        <v>23</v>
      </c>
      <c r="X203" s="78">
        <v>1000</v>
      </c>
      <c r="Y203" s="78">
        <f t="shared" si="12"/>
        <v>150</v>
      </c>
      <c r="Z203" s="78">
        <v>0</v>
      </c>
      <c r="AA203" s="79" t="s">
        <v>38</v>
      </c>
      <c r="AB203" s="79" t="s">
        <v>38</v>
      </c>
      <c r="AC203" s="175" t="s">
        <v>38</v>
      </c>
      <c r="AD203" s="606"/>
      <c r="AE203" s="585"/>
      <c r="AF203" s="576" t="s">
        <v>23</v>
      </c>
      <c r="AG203" s="78">
        <v>1000</v>
      </c>
      <c r="AH203" s="78">
        <v>30</v>
      </c>
      <c r="AI203" s="78"/>
      <c r="AJ203" s="79"/>
      <c r="AK203" s="79"/>
      <c r="AL203" s="80"/>
      <c r="AM203" s="180"/>
      <c r="AN203" s="179"/>
    </row>
    <row r="204" spans="1:42" x14ac:dyDescent="0.25">
      <c r="A204" s="82"/>
      <c r="B204" s="879"/>
      <c r="C204" s="77" t="s">
        <v>24</v>
      </c>
      <c r="D204" s="78">
        <v>1000</v>
      </c>
      <c r="E204" s="78">
        <f t="shared" si="11"/>
        <v>30</v>
      </c>
      <c r="F204" s="78">
        <v>0</v>
      </c>
      <c r="G204" s="79" t="s">
        <v>38</v>
      </c>
      <c r="H204" s="79" t="s">
        <v>38</v>
      </c>
      <c r="I204" s="80" t="s">
        <v>38</v>
      </c>
      <c r="J204" s="79"/>
      <c r="K204" s="81"/>
      <c r="L204" s="617"/>
      <c r="M204" s="77" t="s">
        <v>24</v>
      </c>
      <c r="N204" s="78">
        <v>1000</v>
      </c>
      <c r="O204" s="78">
        <v>0</v>
      </c>
      <c r="P204" s="78">
        <v>0</v>
      </c>
      <c r="Q204" s="79" t="s">
        <v>38</v>
      </c>
      <c r="R204" s="79" t="s">
        <v>38</v>
      </c>
      <c r="S204" s="80" t="s">
        <v>38</v>
      </c>
      <c r="T204" s="79"/>
      <c r="U204" s="81"/>
      <c r="V204" s="617"/>
      <c r="W204" s="77" t="s">
        <v>24</v>
      </c>
      <c r="X204" s="78">
        <v>1000</v>
      </c>
      <c r="Y204" s="78">
        <f t="shared" si="12"/>
        <v>140</v>
      </c>
      <c r="Z204" s="78">
        <v>0</v>
      </c>
      <c r="AA204" s="79" t="s">
        <v>38</v>
      </c>
      <c r="AB204" s="79" t="s">
        <v>38</v>
      </c>
      <c r="AC204" s="175" t="s">
        <v>38</v>
      </c>
      <c r="AD204" s="606"/>
      <c r="AE204" s="585"/>
      <c r="AF204" s="576" t="s">
        <v>24</v>
      </c>
      <c r="AG204" s="78">
        <v>1000</v>
      </c>
      <c r="AH204" s="78">
        <v>20</v>
      </c>
      <c r="AI204" s="78"/>
      <c r="AJ204" s="79"/>
      <c r="AK204" s="79"/>
      <c r="AL204" s="80"/>
      <c r="AM204" s="180"/>
      <c r="AN204" s="179"/>
    </row>
    <row r="205" spans="1:42" x14ac:dyDescent="0.25">
      <c r="A205" s="82"/>
      <c r="B205" s="879"/>
      <c r="C205" s="77" t="s">
        <v>25</v>
      </c>
      <c r="D205" s="78">
        <v>1000</v>
      </c>
      <c r="E205" s="78">
        <f t="shared" si="11"/>
        <v>20</v>
      </c>
      <c r="F205" s="78">
        <v>0</v>
      </c>
      <c r="G205" s="79" t="s">
        <v>38</v>
      </c>
      <c r="H205" s="79" t="s">
        <v>38</v>
      </c>
      <c r="I205" s="80" t="s">
        <v>38</v>
      </c>
      <c r="J205" s="79"/>
      <c r="K205" s="81"/>
      <c r="L205" s="617"/>
      <c r="M205" s="77" t="s">
        <v>25</v>
      </c>
      <c r="N205" s="78">
        <v>1000</v>
      </c>
      <c r="O205" s="78">
        <v>0</v>
      </c>
      <c r="P205" s="78">
        <v>0</v>
      </c>
      <c r="Q205" s="79" t="s">
        <v>38</v>
      </c>
      <c r="R205" s="79" t="s">
        <v>38</v>
      </c>
      <c r="S205" s="80" t="s">
        <v>38</v>
      </c>
      <c r="T205" s="79"/>
      <c r="U205" s="81"/>
      <c r="V205" s="617"/>
      <c r="W205" s="77" t="s">
        <v>25</v>
      </c>
      <c r="X205" s="78">
        <v>1000</v>
      </c>
      <c r="Y205" s="78">
        <f t="shared" si="12"/>
        <v>130</v>
      </c>
      <c r="Z205" s="78">
        <v>0</v>
      </c>
      <c r="AA205" s="79" t="s">
        <v>38</v>
      </c>
      <c r="AB205" s="79" t="s">
        <v>38</v>
      </c>
      <c r="AC205" s="175" t="s">
        <v>38</v>
      </c>
      <c r="AD205" s="606"/>
      <c r="AE205" s="585"/>
      <c r="AF205" s="576" t="s">
        <v>25</v>
      </c>
      <c r="AG205" s="78">
        <v>1000</v>
      </c>
      <c r="AH205" s="78">
        <v>10</v>
      </c>
      <c r="AI205" s="78"/>
      <c r="AJ205" s="79"/>
      <c r="AK205" s="79"/>
      <c r="AL205" s="80"/>
      <c r="AM205" s="180"/>
      <c r="AN205" s="179"/>
    </row>
    <row r="206" spans="1:42" x14ac:dyDescent="0.25">
      <c r="A206" s="82"/>
      <c r="B206" s="879"/>
      <c r="C206" s="77" t="s">
        <v>26</v>
      </c>
      <c r="D206" s="78">
        <v>1000</v>
      </c>
      <c r="E206" s="78">
        <f>E207+10</f>
        <v>10</v>
      </c>
      <c r="F206" s="78">
        <v>0</v>
      </c>
      <c r="G206" s="79" t="s">
        <v>38</v>
      </c>
      <c r="H206" s="79" t="s">
        <v>38</v>
      </c>
      <c r="I206" s="80" t="s">
        <v>38</v>
      </c>
      <c r="J206" s="79"/>
      <c r="K206" s="81"/>
      <c r="L206" s="617"/>
      <c r="M206" s="77" t="s">
        <v>26</v>
      </c>
      <c r="N206" s="78">
        <v>1000</v>
      </c>
      <c r="O206" s="78">
        <v>0</v>
      </c>
      <c r="P206" s="78">
        <v>0</v>
      </c>
      <c r="Q206" s="79" t="s">
        <v>38</v>
      </c>
      <c r="R206" s="79" t="s">
        <v>38</v>
      </c>
      <c r="S206" s="80" t="s">
        <v>38</v>
      </c>
      <c r="T206" s="79"/>
      <c r="U206" s="81"/>
      <c r="V206" s="617"/>
      <c r="W206" s="77" t="s">
        <v>26</v>
      </c>
      <c r="X206" s="78">
        <v>1000</v>
      </c>
      <c r="Y206" s="78">
        <f t="shared" si="12"/>
        <v>120</v>
      </c>
      <c r="Z206" s="78">
        <v>0</v>
      </c>
      <c r="AA206" s="79" t="s">
        <v>38</v>
      </c>
      <c r="AB206" s="79" t="s">
        <v>38</v>
      </c>
      <c r="AC206" s="175" t="s">
        <v>38</v>
      </c>
      <c r="AD206" s="606"/>
      <c r="AE206" s="585"/>
      <c r="AF206" s="576" t="s">
        <v>26</v>
      </c>
      <c r="AG206" s="78"/>
      <c r="AH206" s="78"/>
      <c r="AI206" s="78"/>
      <c r="AJ206" s="79"/>
      <c r="AK206" s="79"/>
      <c r="AL206" s="80"/>
      <c r="AM206" s="180"/>
      <c r="AN206" s="179"/>
    </row>
    <row r="207" spans="1:42" x14ac:dyDescent="0.25">
      <c r="A207" s="82"/>
      <c r="B207" s="879"/>
      <c r="C207" s="77" t="s">
        <v>27</v>
      </c>
      <c r="D207" s="78">
        <v>1000</v>
      </c>
      <c r="E207" s="78">
        <v>0</v>
      </c>
      <c r="F207" s="78">
        <v>9000</v>
      </c>
      <c r="G207" s="79" t="s">
        <v>38</v>
      </c>
      <c r="H207" s="79">
        <v>493</v>
      </c>
      <c r="I207" s="80">
        <v>44102</v>
      </c>
      <c r="J207" s="79"/>
      <c r="K207" s="81"/>
      <c r="L207" s="617"/>
      <c r="M207" s="77" t="s">
        <v>27</v>
      </c>
      <c r="N207" s="78">
        <v>1000</v>
      </c>
      <c r="O207" s="78">
        <v>0</v>
      </c>
      <c r="P207" s="78">
        <v>0</v>
      </c>
      <c r="Q207" s="79" t="s">
        <v>38</v>
      </c>
      <c r="R207" s="79" t="s">
        <v>38</v>
      </c>
      <c r="S207" s="80" t="s">
        <v>38</v>
      </c>
      <c r="T207" s="79"/>
      <c r="U207" s="81"/>
      <c r="V207" s="617"/>
      <c r="W207" s="77" t="s">
        <v>27</v>
      </c>
      <c r="X207" s="78">
        <v>1000</v>
      </c>
      <c r="Y207" s="78">
        <f t="shared" si="12"/>
        <v>110</v>
      </c>
      <c r="Z207" s="78">
        <v>0</v>
      </c>
      <c r="AA207" s="79" t="s">
        <v>38</v>
      </c>
      <c r="AB207" s="79" t="s">
        <v>38</v>
      </c>
      <c r="AC207" s="175" t="s">
        <v>38</v>
      </c>
      <c r="AD207" s="606"/>
      <c r="AE207" s="585"/>
      <c r="AF207" s="576" t="s">
        <v>27</v>
      </c>
      <c r="AG207" s="78"/>
      <c r="AH207" s="78"/>
      <c r="AI207" s="78"/>
      <c r="AJ207" s="79"/>
      <c r="AK207" s="79"/>
      <c r="AL207" s="80"/>
      <c r="AM207" s="180"/>
      <c r="AN207" s="179"/>
    </row>
    <row r="208" spans="1:42" x14ac:dyDescent="0.25">
      <c r="A208" s="82"/>
      <c r="B208" s="879"/>
      <c r="C208" s="77" t="s">
        <v>28</v>
      </c>
      <c r="D208" s="78">
        <v>1000</v>
      </c>
      <c r="E208" s="78">
        <f>E209+10</f>
        <v>20</v>
      </c>
      <c r="F208" s="78">
        <v>0</v>
      </c>
      <c r="G208" s="79" t="s">
        <v>38</v>
      </c>
      <c r="H208" s="79" t="s">
        <v>38</v>
      </c>
      <c r="I208" s="80" t="s">
        <v>38</v>
      </c>
      <c r="J208" s="79"/>
      <c r="K208" s="81"/>
      <c r="L208" s="617"/>
      <c r="M208" s="77" t="s">
        <v>28</v>
      </c>
      <c r="N208" s="78">
        <v>1000</v>
      </c>
      <c r="O208" s="78">
        <v>0</v>
      </c>
      <c r="P208" s="78">
        <v>0</v>
      </c>
      <c r="Q208" s="79" t="s">
        <v>38</v>
      </c>
      <c r="R208" s="79" t="s">
        <v>38</v>
      </c>
      <c r="S208" s="80" t="s">
        <v>38</v>
      </c>
      <c r="T208" s="79"/>
      <c r="U208" s="81"/>
      <c r="V208" s="617"/>
      <c r="W208" s="77" t="s">
        <v>28</v>
      </c>
      <c r="X208" s="78">
        <v>1000</v>
      </c>
      <c r="Y208" s="78">
        <f t="shared" si="12"/>
        <v>100</v>
      </c>
      <c r="Z208" s="78">
        <v>0</v>
      </c>
      <c r="AA208" s="79" t="s">
        <v>38</v>
      </c>
      <c r="AB208" s="79" t="s">
        <v>38</v>
      </c>
      <c r="AC208" s="175" t="s">
        <v>38</v>
      </c>
      <c r="AD208" s="606"/>
      <c r="AE208" s="585"/>
      <c r="AF208" s="576" t="s">
        <v>28</v>
      </c>
      <c r="AG208" s="78"/>
      <c r="AH208" s="78"/>
      <c r="AI208" s="78"/>
      <c r="AJ208" s="79"/>
      <c r="AK208" s="79"/>
      <c r="AL208" s="80"/>
      <c r="AM208" s="180"/>
      <c r="AN208" s="179"/>
    </row>
    <row r="209" spans="1:42" x14ac:dyDescent="0.25">
      <c r="A209" s="82"/>
      <c r="B209" s="879"/>
      <c r="C209" s="77" t="s">
        <v>29</v>
      </c>
      <c r="D209" s="78">
        <v>1000</v>
      </c>
      <c r="E209" s="78">
        <f>E210+10</f>
        <v>10</v>
      </c>
      <c r="F209" s="78">
        <v>0</v>
      </c>
      <c r="G209" s="79" t="s">
        <v>38</v>
      </c>
      <c r="H209" s="79" t="s">
        <v>38</v>
      </c>
      <c r="I209" s="80" t="s">
        <v>38</v>
      </c>
      <c r="J209" s="79"/>
      <c r="K209" s="81"/>
      <c r="L209" s="617"/>
      <c r="M209" s="77" t="s">
        <v>29</v>
      </c>
      <c r="N209" s="78">
        <v>1000</v>
      </c>
      <c r="O209" s="78">
        <v>0</v>
      </c>
      <c r="P209" s="78">
        <v>0</v>
      </c>
      <c r="Q209" s="79" t="s">
        <v>38</v>
      </c>
      <c r="R209" s="79" t="s">
        <v>38</v>
      </c>
      <c r="S209" s="80" t="s">
        <v>38</v>
      </c>
      <c r="T209" s="79"/>
      <c r="U209" s="81"/>
      <c r="V209" s="617"/>
      <c r="W209" s="77" t="s">
        <v>29</v>
      </c>
      <c r="X209" s="78">
        <v>1000</v>
      </c>
      <c r="Y209" s="78">
        <f t="shared" si="12"/>
        <v>90</v>
      </c>
      <c r="Z209" s="78">
        <v>0</v>
      </c>
      <c r="AA209" s="79" t="s">
        <v>38</v>
      </c>
      <c r="AB209" s="79" t="s">
        <v>38</v>
      </c>
      <c r="AC209" s="175" t="s">
        <v>38</v>
      </c>
      <c r="AD209" s="606"/>
      <c r="AE209" s="585"/>
      <c r="AF209" s="576" t="s">
        <v>29</v>
      </c>
      <c r="AG209" s="78"/>
      <c r="AH209" s="78"/>
      <c r="AI209" s="78"/>
      <c r="AJ209" s="79"/>
      <c r="AK209" s="79"/>
      <c r="AL209" s="80"/>
      <c r="AM209" s="180"/>
      <c r="AN209" s="179"/>
    </row>
    <row r="210" spans="1:42" x14ac:dyDescent="0.25">
      <c r="A210" s="82"/>
      <c r="B210" s="879"/>
      <c r="C210" s="83" t="s">
        <v>30</v>
      </c>
      <c r="D210" s="84">
        <v>1000</v>
      </c>
      <c r="E210" s="78">
        <v>0</v>
      </c>
      <c r="F210" s="78">
        <v>3000</v>
      </c>
      <c r="G210" s="79" t="s">
        <v>38</v>
      </c>
      <c r="H210" s="79">
        <v>649</v>
      </c>
      <c r="I210" s="80">
        <v>44178</v>
      </c>
      <c r="J210" s="85"/>
      <c r="K210" s="86"/>
      <c r="L210" s="618"/>
      <c r="M210" s="83" t="s">
        <v>30</v>
      </c>
      <c r="N210" s="84">
        <v>1000</v>
      </c>
      <c r="O210" s="78">
        <v>0</v>
      </c>
      <c r="P210" s="78">
        <v>0</v>
      </c>
      <c r="Q210" s="79" t="s">
        <v>38</v>
      </c>
      <c r="R210" s="79" t="s">
        <v>38</v>
      </c>
      <c r="S210" s="80" t="s">
        <v>38</v>
      </c>
      <c r="T210" s="79"/>
      <c r="U210" s="81"/>
      <c r="V210" s="618"/>
      <c r="W210" s="83" t="s">
        <v>30</v>
      </c>
      <c r="X210" s="84">
        <v>1000</v>
      </c>
      <c r="Y210" s="78">
        <v>80</v>
      </c>
      <c r="Z210" s="78">
        <v>0</v>
      </c>
      <c r="AA210" s="79" t="s">
        <v>38</v>
      </c>
      <c r="AB210" s="79" t="s">
        <v>38</v>
      </c>
      <c r="AC210" s="175" t="s">
        <v>38</v>
      </c>
      <c r="AD210" s="607"/>
      <c r="AE210" s="586"/>
      <c r="AF210" s="577" t="s">
        <v>30</v>
      </c>
      <c r="AG210" s="84"/>
      <c r="AH210" s="78"/>
      <c r="AI210" s="78"/>
      <c r="AJ210" s="79"/>
      <c r="AK210" s="79"/>
      <c r="AL210" s="80"/>
      <c r="AM210" s="181"/>
      <c r="AN210" s="179"/>
    </row>
    <row r="211" spans="1:42" ht="21" x14ac:dyDescent="0.25">
      <c r="A211" s="88"/>
      <c r="B211" s="880"/>
      <c r="C211" s="89"/>
      <c r="D211" s="90">
        <f>SUM(D199:D210)</f>
        <v>12000</v>
      </c>
      <c r="E211" s="90">
        <f>SUM(E199:E210)</f>
        <v>390</v>
      </c>
      <c r="F211" s="90">
        <f>SUM(F199:F210)</f>
        <v>12000</v>
      </c>
      <c r="G211" s="91"/>
      <c r="H211" s="91"/>
      <c r="I211" s="92"/>
      <c r="J211" s="91"/>
      <c r="K211" s="93"/>
      <c r="L211" s="619"/>
      <c r="M211" s="89"/>
      <c r="N211" s="90">
        <f>SUM(N198:N210)</f>
        <v>24000</v>
      </c>
      <c r="O211" s="90">
        <f>SUM(O198:O210)</f>
        <v>450</v>
      </c>
      <c r="P211" s="90">
        <f>SUM(P198:P210)</f>
        <v>24000</v>
      </c>
      <c r="Q211" s="91"/>
      <c r="R211" s="91"/>
      <c r="S211" s="91"/>
      <c r="T211" s="91"/>
      <c r="U211" s="93"/>
      <c r="V211" s="619"/>
      <c r="W211" s="89"/>
      <c r="X211" s="90">
        <f>SUM(X198:X210)</f>
        <v>36000</v>
      </c>
      <c r="Y211" s="90">
        <f>SUM(Y198:Y210)</f>
        <v>2070</v>
      </c>
      <c r="Z211" s="90">
        <f>SUM(Z198:Z210)</f>
        <v>24000</v>
      </c>
      <c r="AA211" s="91"/>
      <c r="AB211" s="91"/>
      <c r="AC211" s="176"/>
      <c r="AD211" s="608"/>
      <c r="AE211" s="587"/>
      <c r="AF211" s="564"/>
      <c r="AG211" s="90">
        <f>SUM(AG198:AG210)</f>
        <v>43000</v>
      </c>
      <c r="AH211" s="90">
        <f>SUM(AH198:AH210)</f>
        <v>2350</v>
      </c>
      <c r="AI211" s="90">
        <f>SUM(AI198:AI210)</f>
        <v>24000</v>
      </c>
      <c r="AJ211" s="91"/>
      <c r="AK211" s="91"/>
      <c r="AL211" s="91"/>
      <c r="AM211" s="811"/>
      <c r="AN211" s="89"/>
      <c r="AO211" s="622"/>
      <c r="AP211" s="623"/>
    </row>
    <row r="212" spans="1:42" x14ac:dyDescent="0.25">
      <c r="B212" s="106"/>
      <c r="C212" s="65"/>
      <c r="D212" s="66"/>
      <c r="E212" s="66"/>
      <c r="F212" s="66"/>
      <c r="G212" s="67"/>
      <c r="H212" s="67"/>
      <c r="I212" s="68"/>
      <c r="J212" s="67"/>
      <c r="K212" s="67"/>
      <c r="L212" s="620"/>
      <c r="M212" s="67"/>
      <c r="N212" s="66"/>
      <c r="O212" s="66"/>
      <c r="P212" s="66"/>
      <c r="Q212" s="67"/>
      <c r="R212" s="67"/>
      <c r="S212" s="67"/>
      <c r="T212" s="67"/>
      <c r="U212" s="67"/>
      <c r="V212" s="620"/>
      <c r="W212" s="67"/>
      <c r="X212" s="66"/>
      <c r="Y212" s="66"/>
      <c r="Z212" s="66"/>
      <c r="AA212" s="67"/>
      <c r="AB212" s="67"/>
      <c r="AC212" s="67"/>
      <c r="AD212" s="67"/>
      <c r="AE212" s="588"/>
      <c r="AF212" s="67"/>
      <c r="AG212" s="66"/>
      <c r="AH212" s="66"/>
      <c r="AI212" s="66"/>
      <c r="AJ212" s="67"/>
      <c r="AK212" s="67"/>
      <c r="AL212" s="67"/>
      <c r="AM212" s="777"/>
      <c r="AN212" s="119"/>
    </row>
    <row r="213" spans="1:42" ht="21" x14ac:dyDescent="0.25">
      <c r="B213" s="107"/>
      <c r="C213" s="70"/>
      <c r="D213" s="71"/>
      <c r="E213" s="72"/>
      <c r="F213" s="73"/>
      <c r="G213" s="72"/>
      <c r="H213" s="73"/>
      <c r="I213" s="73"/>
      <c r="J213" s="73"/>
      <c r="K213" s="74"/>
      <c r="L213" s="616"/>
      <c r="M213" s="75" t="s">
        <v>42</v>
      </c>
      <c r="N213" s="76">
        <f>D226</f>
        <v>12000</v>
      </c>
      <c r="O213" s="76">
        <f>E226</f>
        <v>20</v>
      </c>
      <c r="P213" s="76">
        <f>F226</f>
        <v>11000</v>
      </c>
      <c r="Q213" s="72"/>
      <c r="R213" s="73"/>
      <c r="S213" s="73"/>
      <c r="T213" s="73"/>
      <c r="U213" s="74"/>
      <c r="V213" s="616"/>
      <c r="W213" s="75" t="s">
        <v>42</v>
      </c>
      <c r="X213" s="76">
        <f>N226</f>
        <v>24000</v>
      </c>
      <c r="Y213" s="76">
        <f>O226</f>
        <v>240</v>
      </c>
      <c r="Z213" s="76">
        <f>P226</f>
        <v>24000</v>
      </c>
      <c r="AA213" s="72"/>
      <c r="AB213" s="73"/>
      <c r="AC213" s="73"/>
      <c r="AD213" s="73"/>
      <c r="AE213" s="584"/>
      <c r="AF213" s="75" t="s">
        <v>42</v>
      </c>
      <c r="AG213" s="76">
        <f>X226</f>
        <v>36000</v>
      </c>
      <c r="AH213" s="76">
        <f>Y226</f>
        <v>370</v>
      </c>
      <c r="AI213" s="76">
        <f>Z226</f>
        <v>36020</v>
      </c>
      <c r="AJ213" s="72"/>
      <c r="AK213" s="73"/>
      <c r="AL213" s="73"/>
      <c r="AM213" s="776" t="s">
        <v>221</v>
      </c>
      <c r="AN213" s="183" t="s">
        <v>36</v>
      </c>
    </row>
    <row r="214" spans="1:42" x14ac:dyDescent="0.25">
      <c r="A214" s="97" t="s">
        <v>4</v>
      </c>
      <c r="B214" s="108">
        <v>159</v>
      </c>
      <c r="C214" s="77" t="s">
        <v>19</v>
      </c>
      <c r="D214" s="78">
        <v>1000</v>
      </c>
      <c r="E214" s="78">
        <v>0</v>
      </c>
      <c r="F214" s="78">
        <v>0</v>
      </c>
      <c r="G214" s="79" t="s">
        <v>38</v>
      </c>
      <c r="H214" s="79" t="s">
        <v>38</v>
      </c>
      <c r="I214" s="80" t="s">
        <v>38</v>
      </c>
      <c r="J214" s="79"/>
      <c r="K214" s="81"/>
      <c r="L214" s="617"/>
      <c r="M214" s="77" t="s">
        <v>19</v>
      </c>
      <c r="N214" s="78">
        <v>1000</v>
      </c>
      <c r="O214" s="48">
        <v>10</v>
      </c>
      <c r="P214" s="87">
        <v>2000</v>
      </c>
      <c r="Q214" s="122" t="s">
        <v>38</v>
      </c>
      <c r="R214" s="122">
        <v>1129</v>
      </c>
      <c r="S214" s="47">
        <v>44239</v>
      </c>
      <c r="T214" s="79"/>
      <c r="U214" s="81"/>
      <c r="V214" s="617"/>
      <c r="W214" s="77" t="s">
        <v>19</v>
      </c>
      <c r="X214" s="78">
        <v>1000</v>
      </c>
      <c r="Y214" s="87">
        <v>10</v>
      </c>
      <c r="Z214" s="78">
        <v>1000</v>
      </c>
      <c r="AA214" s="79" t="s">
        <v>38</v>
      </c>
      <c r="AB214" s="79">
        <v>2064</v>
      </c>
      <c r="AC214" s="573">
        <v>44605</v>
      </c>
      <c r="AD214" s="626"/>
      <c r="AE214" s="589"/>
      <c r="AF214" s="576" t="s">
        <v>19</v>
      </c>
      <c r="AG214" s="78">
        <v>1000</v>
      </c>
      <c r="AH214" s="87">
        <v>20</v>
      </c>
      <c r="AI214" s="78"/>
      <c r="AJ214" s="79"/>
      <c r="AK214" s="79"/>
      <c r="AL214" s="47"/>
      <c r="AM214" s="177">
        <f>SUM(AG226:AH226)-AI226</f>
        <v>420</v>
      </c>
      <c r="AN214" s="813" t="s">
        <v>1023</v>
      </c>
    </row>
    <row r="215" spans="1:42" ht="21" customHeight="1" x14ac:dyDescent="0.25">
      <c r="A215" s="82"/>
      <c r="B215" s="879" t="s">
        <v>222</v>
      </c>
      <c r="C215" s="77" t="s">
        <v>20</v>
      </c>
      <c r="D215" s="78">
        <v>1000</v>
      </c>
      <c r="E215" s="78">
        <v>0</v>
      </c>
      <c r="F215" s="78">
        <v>0</v>
      </c>
      <c r="G215" s="79" t="s">
        <v>38</v>
      </c>
      <c r="H215" s="79" t="s">
        <v>38</v>
      </c>
      <c r="I215" s="80" t="s">
        <v>38</v>
      </c>
      <c r="J215" s="79"/>
      <c r="K215" s="81"/>
      <c r="L215" s="617"/>
      <c r="M215" s="77" t="s">
        <v>20</v>
      </c>
      <c r="N215" s="78">
        <v>1000</v>
      </c>
      <c r="O215" s="48">
        <v>50</v>
      </c>
      <c r="P215" s="78">
        <v>1000</v>
      </c>
      <c r="Q215" s="79" t="s">
        <v>38</v>
      </c>
      <c r="R215" s="79">
        <v>1137</v>
      </c>
      <c r="S215" s="47">
        <v>44385</v>
      </c>
      <c r="T215" s="79"/>
      <c r="U215" s="81"/>
      <c r="V215" s="617"/>
      <c r="W215" s="77" t="s">
        <v>20</v>
      </c>
      <c r="X215" s="78">
        <v>1000</v>
      </c>
      <c r="Y215" s="87">
        <v>10</v>
      </c>
      <c r="Z215" s="78">
        <v>1000</v>
      </c>
      <c r="AA215" s="79" t="s">
        <v>38</v>
      </c>
      <c r="AB215" s="79">
        <v>2180</v>
      </c>
      <c r="AC215" s="573">
        <v>44642</v>
      </c>
      <c r="AD215" s="626"/>
      <c r="AE215" s="589"/>
      <c r="AF215" s="576" t="s">
        <v>20</v>
      </c>
      <c r="AG215" s="78">
        <v>1000</v>
      </c>
      <c r="AH215" s="87">
        <v>10</v>
      </c>
      <c r="AI215" s="78">
        <v>2000</v>
      </c>
      <c r="AJ215" s="79" t="s">
        <v>44</v>
      </c>
      <c r="AK215" s="79">
        <v>3505</v>
      </c>
      <c r="AL215" s="47">
        <v>44998</v>
      </c>
      <c r="AM215" s="180"/>
      <c r="AN215" s="179"/>
    </row>
    <row r="216" spans="1:42" x14ac:dyDescent="0.25">
      <c r="A216" s="82"/>
      <c r="B216" s="879"/>
      <c r="C216" s="77" t="s">
        <v>21</v>
      </c>
      <c r="D216" s="78">
        <v>1000</v>
      </c>
      <c r="E216" s="78">
        <v>0</v>
      </c>
      <c r="F216" s="78">
        <v>0</v>
      </c>
      <c r="G216" s="79" t="s">
        <v>38</v>
      </c>
      <c r="H216" s="79" t="s">
        <v>38</v>
      </c>
      <c r="I216" s="80" t="s">
        <v>38</v>
      </c>
      <c r="J216" s="79"/>
      <c r="K216" s="81"/>
      <c r="L216" s="617"/>
      <c r="M216" s="77" t="s">
        <v>21</v>
      </c>
      <c r="N216" s="78">
        <v>1000</v>
      </c>
      <c r="O216" s="124">
        <f>O217+10</f>
        <v>40</v>
      </c>
      <c r="P216" s="78">
        <v>0</v>
      </c>
      <c r="Q216" s="79" t="s">
        <v>38</v>
      </c>
      <c r="R216" s="79" t="s">
        <v>38</v>
      </c>
      <c r="S216" s="80" t="s">
        <v>38</v>
      </c>
      <c r="T216" s="79"/>
      <c r="U216" s="81"/>
      <c r="V216" s="617"/>
      <c r="W216" s="77" t="s">
        <v>21</v>
      </c>
      <c r="X216" s="78">
        <v>1000</v>
      </c>
      <c r="Y216" s="87">
        <v>10</v>
      </c>
      <c r="Z216" s="78">
        <v>1000</v>
      </c>
      <c r="AA216" s="79" t="s">
        <v>38</v>
      </c>
      <c r="AB216" s="79">
        <v>2258</v>
      </c>
      <c r="AC216" s="573">
        <v>44670</v>
      </c>
      <c r="AD216" s="626"/>
      <c r="AE216" s="589"/>
      <c r="AF216" s="576" t="s">
        <v>21</v>
      </c>
      <c r="AG216" s="78">
        <v>1000</v>
      </c>
      <c r="AH216" s="87">
        <v>10</v>
      </c>
      <c r="AI216" s="78">
        <v>1000</v>
      </c>
      <c r="AJ216" s="79" t="s">
        <v>44</v>
      </c>
      <c r="AK216" s="79">
        <v>3656</v>
      </c>
      <c r="AL216" s="47">
        <v>45031</v>
      </c>
      <c r="AM216" s="180"/>
      <c r="AN216" s="179"/>
    </row>
    <row r="217" spans="1:42" x14ac:dyDescent="0.25">
      <c r="A217" s="82"/>
      <c r="B217" s="879"/>
      <c r="C217" s="77" t="s">
        <v>22</v>
      </c>
      <c r="D217" s="78">
        <v>1000</v>
      </c>
      <c r="E217" s="78">
        <v>0</v>
      </c>
      <c r="F217" s="78">
        <v>6000</v>
      </c>
      <c r="G217" s="79" t="s">
        <v>38</v>
      </c>
      <c r="H217" s="79">
        <v>165</v>
      </c>
      <c r="I217" s="80">
        <v>43923</v>
      </c>
      <c r="J217" s="79"/>
      <c r="K217" s="81"/>
      <c r="L217" s="617"/>
      <c r="M217" s="77" t="s">
        <v>22</v>
      </c>
      <c r="N217" s="78">
        <v>1000</v>
      </c>
      <c r="O217" s="124">
        <f>O218+10</f>
        <v>30</v>
      </c>
      <c r="P217" s="78">
        <v>0</v>
      </c>
      <c r="Q217" s="79" t="s">
        <v>38</v>
      </c>
      <c r="R217" s="79" t="s">
        <v>38</v>
      </c>
      <c r="S217" s="80" t="s">
        <v>38</v>
      </c>
      <c r="T217" s="79"/>
      <c r="U217" s="81"/>
      <c r="V217" s="617"/>
      <c r="W217" s="77" t="s">
        <v>22</v>
      </c>
      <c r="X217" s="78">
        <v>1000</v>
      </c>
      <c r="Y217" s="87">
        <v>10</v>
      </c>
      <c r="Z217" s="78">
        <v>1000</v>
      </c>
      <c r="AA217" s="79" t="s">
        <v>38</v>
      </c>
      <c r="AB217" s="79">
        <v>2341</v>
      </c>
      <c r="AC217" s="573">
        <v>44707</v>
      </c>
      <c r="AD217" s="626"/>
      <c r="AE217" s="589"/>
      <c r="AF217" s="576" t="s">
        <v>22</v>
      </c>
      <c r="AG217" s="78">
        <v>1000</v>
      </c>
      <c r="AH217" s="87">
        <v>10</v>
      </c>
      <c r="AI217" s="78">
        <v>1000</v>
      </c>
      <c r="AJ217" s="79" t="s">
        <v>44</v>
      </c>
      <c r="AK217" s="79">
        <v>3760</v>
      </c>
      <c r="AL217" s="47">
        <v>45056</v>
      </c>
      <c r="AM217" s="180">
        <v>420</v>
      </c>
      <c r="AN217" s="179" t="s">
        <v>848</v>
      </c>
    </row>
    <row r="218" spans="1:42" x14ac:dyDescent="0.25">
      <c r="A218" s="82"/>
      <c r="B218" s="879"/>
      <c r="C218" s="77" t="s">
        <v>23</v>
      </c>
      <c r="D218" s="78">
        <v>1000</v>
      </c>
      <c r="E218" s="78">
        <v>0</v>
      </c>
      <c r="F218" s="78">
        <v>0</v>
      </c>
      <c r="G218" s="79" t="s">
        <v>38</v>
      </c>
      <c r="H218" s="79" t="s">
        <v>38</v>
      </c>
      <c r="I218" s="80" t="s">
        <v>38</v>
      </c>
      <c r="J218" s="79"/>
      <c r="K218" s="81"/>
      <c r="L218" s="617"/>
      <c r="M218" s="77" t="s">
        <v>23</v>
      </c>
      <c r="N218" s="78">
        <v>1000</v>
      </c>
      <c r="O218" s="124">
        <f>O219+10</f>
        <v>20</v>
      </c>
      <c r="P218" s="78">
        <v>0</v>
      </c>
      <c r="Q218" s="79" t="s">
        <v>38</v>
      </c>
      <c r="R218" s="79" t="s">
        <v>38</v>
      </c>
      <c r="S218" s="80" t="s">
        <v>38</v>
      </c>
      <c r="T218" s="79"/>
      <c r="U218" s="81"/>
      <c r="V218" s="617"/>
      <c r="W218" s="77" t="s">
        <v>23</v>
      </c>
      <c r="X218" s="78">
        <v>1000</v>
      </c>
      <c r="Y218" s="87">
        <v>10</v>
      </c>
      <c r="Z218" s="78">
        <v>1000</v>
      </c>
      <c r="AA218" s="79" t="s">
        <v>44</v>
      </c>
      <c r="AB218" s="79">
        <v>2440</v>
      </c>
      <c r="AC218" s="573">
        <v>44734</v>
      </c>
      <c r="AD218" s="626"/>
      <c r="AE218" s="589"/>
      <c r="AF218" s="576" t="s">
        <v>23</v>
      </c>
      <c r="AG218" s="78">
        <v>1000</v>
      </c>
      <c r="AH218" s="87">
        <v>10</v>
      </c>
      <c r="AI218" s="78">
        <v>1000</v>
      </c>
      <c r="AJ218" s="79" t="s">
        <v>44</v>
      </c>
      <c r="AK218" s="79">
        <v>3842</v>
      </c>
      <c r="AL218" s="47">
        <v>45087</v>
      </c>
      <c r="AM218" s="180"/>
      <c r="AN218" s="179"/>
    </row>
    <row r="219" spans="1:42" x14ac:dyDescent="0.25">
      <c r="A219" s="82"/>
      <c r="B219" s="879"/>
      <c r="C219" s="77" t="s">
        <v>24</v>
      </c>
      <c r="D219" s="78">
        <v>1000</v>
      </c>
      <c r="E219" s="78">
        <v>0</v>
      </c>
      <c r="F219" s="78">
        <v>0</v>
      </c>
      <c r="G219" s="79" t="s">
        <v>38</v>
      </c>
      <c r="H219" s="79" t="s">
        <v>38</v>
      </c>
      <c r="I219" s="80" t="s">
        <v>38</v>
      </c>
      <c r="J219" s="79"/>
      <c r="K219" s="81"/>
      <c r="L219" s="617"/>
      <c r="M219" s="77" t="s">
        <v>24</v>
      </c>
      <c r="N219" s="78">
        <v>1000</v>
      </c>
      <c r="O219" s="167">
        <v>10</v>
      </c>
      <c r="P219" s="124">
        <v>4000</v>
      </c>
      <c r="Q219" s="125" t="s">
        <v>38</v>
      </c>
      <c r="R219" s="125">
        <v>1151</v>
      </c>
      <c r="S219" s="127">
        <v>44394</v>
      </c>
      <c r="T219" s="79"/>
      <c r="U219" s="81"/>
      <c r="V219" s="617"/>
      <c r="W219" s="77" t="s">
        <v>24</v>
      </c>
      <c r="X219" s="78">
        <v>1000</v>
      </c>
      <c r="Y219" s="87">
        <v>10</v>
      </c>
      <c r="Z219" s="78">
        <v>1000</v>
      </c>
      <c r="AA219" s="79" t="s">
        <v>44</v>
      </c>
      <c r="AB219" s="79">
        <v>2507</v>
      </c>
      <c r="AC219" s="573">
        <v>44750</v>
      </c>
      <c r="AD219" s="626"/>
      <c r="AE219" s="589"/>
      <c r="AF219" s="576" t="s">
        <v>24</v>
      </c>
      <c r="AG219" s="78">
        <v>1000</v>
      </c>
      <c r="AH219" s="87">
        <v>10</v>
      </c>
      <c r="AI219" s="78"/>
      <c r="AJ219" s="79"/>
      <c r="AK219" s="79"/>
      <c r="AL219" s="47"/>
      <c r="AM219" s="180"/>
      <c r="AN219" s="179"/>
    </row>
    <row r="220" spans="1:42" x14ac:dyDescent="0.25">
      <c r="A220" s="82"/>
      <c r="B220" s="879"/>
      <c r="C220" s="77" t="s">
        <v>25</v>
      </c>
      <c r="D220" s="78">
        <v>1000</v>
      </c>
      <c r="E220" s="78">
        <v>0</v>
      </c>
      <c r="F220" s="78">
        <v>0</v>
      </c>
      <c r="G220" s="79" t="s">
        <v>38</v>
      </c>
      <c r="H220" s="79" t="s">
        <v>38</v>
      </c>
      <c r="I220" s="80" t="s">
        <v>38</v>
      </c>
      <c r="J220" s="79"/>
      <c r="K220" s="81"/>
      <c r="L220" s="617"/>
      <c r="M220" s="77" t="s">
        <v>25</v>
      </c>
      <c r="N220" s="78">
        <v>1000</v>
      </c>
      <c r="O220" s="184">
        <v>10</v>
      </c>
      <c r="P220" s="78">
        <v>1000</v>
      </c>
      <c r="Q220" s="79" t="s">
        <v>38</v>
      </c>
      <c r="R220" s="79">
        <v>1205</v>
      </c>
      <c r="S220" s="47">
        <v>44416</v>
      </c>
      <c r="T220" s="79"/>
      <c r="U220" s="81"/>
      <c r="V220" s="617"/>
      <c r="W220" s="77" t="s">
        <v>25</v>
      </c>
      <c r="X220" s="78">
        <v>1000</v>
      </c>
      <c r="Y220" s="87">
        <v>10</v>
      </c>
      <c r="Z220" s="78">
        <v>1000</v>
      </c>
      <c r="AA220" s="79" t="s">
        <v>44</v>
      </c>
      <c r="AB220" s="79">
        <v>2627</v>
      </c>
      <c r="AC220" s="175">
        <v>44783</v>
      </c>
      <c r="AD220" s="606"/>
      <c r="AE220" s="585"/>
      <c r="AF220" s="576" t="s">
        <v>25</v>
      </c>
      <c r="AG220" s="78">
        <v>1000</v>
      </c>
      <c r="AH220" s="87"/>
      <c r="AI220" s="78">
        <v>2000</v>
      </c>
      <c r="AJ220" s="79" t="s">
        <v>44</v>
      </c>
      <c r="AK220" s="79">
        <v>3963</v>
      </c>
      <c r="AL220" s="80">
        <v>45118</v>
      </c>
      <c r="AM220" s="180"/>
      <c r="AN220" s="179"/>
    </row>
    <row r="221" spans="1:42" x14ac:dyDescent="0.25">
      <c r="A221" s="82"/>
      <c r="B221" s="879"/>
      <c r="C221" s="77" t="s">
        <v>26</v>
      </c>
      <c r="D221" s="78">
        <v>1000</v>
      </c>
      <c r="E221" s="78">
        <v>0</v>
      </c>
      <c r="F221" s="78">
        <v>0</v>
      </c>
      <c r="G221" s="79" t="s">
        <v>38</v>
      </c>
      <c r="H221" s="79" t="s">
        <v>38</v>
      </c>
      <c r="I221" s="80" t="s">
        <v>38</v>
      </c>
      <c r="J221" s="79"/>
      <c r="K221" s="81"/>
      <c r="L221" s="617"/>
      <c r="M221" s="77" t="s">
        <v>26</v>
      </c>
      <c r="N221" s="78">
        <v>1000</v>
      </c>
      <c r="O221" s="184">
        <v>10</v>
      </c>
      <c r="P221" s="78">
        <v>1000</v>
      </c>
      <c r="Q221" s="79" t="s">
        <v>38</v>
      </c>
      <c r="R221" s="79">
        <v>1284</v>
      </c>
      <c r="S221" s="47">
        <v>44448</v>
      </c>
      <c r="T221" s="79"/>
      <c r="U221" s="81"/>
      <c r="V221" s="617"/>
      <c r="W221" s="77" t="s">
        <v>26</v>
      </c>
      <c r="X221" s="78">
        <v>1000</v>
      </c>
      <c r="Y221" s="87">
        <v>10</v>
      </c>
      <c r="Z221" s="78">
        <v>1000</v>
      </c>
      <c r="AA221" s="79" t="s">
        <v>44</v>
      </c>
      <c r="AB221" s="79">
        <v>2847</v>
      </c>
      <c r="AC221" s="175">
        <v>44817</v>
      </c>
      <c r="AD221" s="606"/>
      <c r="AE221" s="585"/>
      <c r="AF221" s="576" t="s">
        <v>26</v>
      </c>
      <c r="AG221" s="78">
        <v>1000</v>
      </c>
      <c r="AH221" s="87"/>
      <c r="AI221" s="78">
        <v>1000</v>
      </c>
      <c r="AJ221" s="79" t="s">
        <v>44</v>
      </c>
      <c r="AK221" s="79">
        <v>4084</v>
      </c>
      <c r="AL221" s="80">
        <v>45145</v>
      </c>
      <c r="AM221" s="180"/>
      <c r="AN221" s="179"/>
    </row>
    <row r="222" spans="1:42" x14ac:dyDescent="0.25">
      <c r="A222" s="82"/>
      <c r="B222" s="879"/>
      <c r="C222" s="77" t="s">
        <v>27</v>
      </c>
      <c r="D222" s="78">
        <v>1000</v>
      </c>
      <c r="E222" s="78">
        <v>0</v>
      </c>
      <c r="F222" s="78">
        <v>0</v>
      </c>
      <c r="G222" s="79" t="s">
        <v>38</v>
      </c>
      <c r="H222" s="79" t="s">
        <v>38</v>
      </c>
      <c r="I222" s="80" t="s">
        <v>38</v>
      </c>
      <c r="J222" s="79"/>
      <c r="K222" s="81"/>
      <c r="L222" s="617"/>
      <c r="M222" s="77" t="s">
        <v>27</v>
      </c>
      <c r="N222" s="78">
        <v>1000</v>
      </c>
      <c r="O222" s="184">
        <v>10</v>
      </c>
      <c r="P222" s="78">
        <v>1000</v>
      </c>
      <c r="Q222" s="79" t="s">
        <v>38</v>
      </c>
      <c r="R222" s="79">
        <v>1357</v>
      </c>
      <c r="S222" s="47">
        <v>44479</v>
      </c>
      <c r="T222" s="79"/>
      <c r="U222" s="81"/>
      <c r="V222" s="617"/>
      <c r="W222" s="77" t="s">
        <v>27</v>
      </c>
      <c r="X222" s="78">
        <v>1000</v>
      </c>
      <c r="Y222" s="78">
        <v>20</v>
      </c>
      <c r="Z222" s="78">
        <v>1020</v>
      </c>
      <c r="AA222" s="79" t="s">
        <v>44</v>
      </c>
      <c r="AB222" s="79">
        <v>3021</v>
      </c>
      <c r="AC222" s="175">
        <v>44872</v>
      </c>
      <c r="AD222" s="606"/>
      <c r="AE222" s="585"/>
      <c r="AF222" s="576" t="s">
        <v>27</v>
      </c>
      <c r="AG222" s="78"/>
      <c r="AH222" s="78"/>
      <c r="AI222" s="78"/>
      <c r="AJ222" s="79"/>
      <c r="AK222" s="79"/>
      <c r="AL222" s="80"/>
      <c r="AM222" s="180"/>
      <c r="AN222" s="179"/>
    </row>
    <row r="223" spans="1:42" x14ac:dyDescent="0.25">
      <c r="A223" s="82"/>
      <c r="B223" s="879"/>
      <c r="C223" s="77" t="s">
        <v>28</v>
      </c>
      <c r="D223" s="78">
        <v>1000</v>
      </c>
      <c r="E223" s="78">
        <v>0</v>
      </c>
      <c r="F223" s="78">
        <v>5000</v>
      </c>
      <c r="G223" s="79" t="s">
        <v>38</v>
      </c>
      <c r="H223" s="79">
        <v>535</v>
      </c>
      <c r="I223" s="80">
        <v>44113</v>
      </c>
      <c r="J223" s="79"/>
      <c r="K223" s="81"/>
      <c r="L223" s="617"/>
      <c r="M223" s="77" t="s">
        <v>28</v>
      </c>
      <c r="N223" s="78">
        <v>1000</v>
      </c>
      <c r="O223" s="184">
        <v>10</v>
      </c>
      <c r="P223" s="78">
        <v>1000</v>
      </c>
      <c r="Q223" s="79" t="s">
        <v>38</v>
      </c>
      <c r="R223" s="79">
        <v>1532</v>
      </c>
      <c r="S223" s="47">
        <v>44509</v>
      </c>
      <c r="T223" s="79"/>
      <c r="U223" s="81"/>
      <c r="V223" s="617"/>
      <c r="W223" s="77" t="s">
        <v>28</v>
      </c>
      <c r="X223" s="78">
        <v>1000</v>
      </c>
      <c r="Y223" s="78">
        <v>10</v>
      </c>
      <c r="Z223" s="78">
        <v>1000</v>
      </c>
      <c r="AA223" s="79" t="s">
        <v>44</v>
      </c>
      <c r="AB223" s="79">
        <v>3022</v>
      </c>
      <c r="AC223" s="175">
        <v>44872</v>
      </c>
      <c r="AD223" s="606"/>
      <c r="AE223" s="585"/>
      <c r="AF223" s="576" t="s">
        <v>28</v>
      </c>
      <c r="AG223" s="78"/>
      <c r="AH223" s="78"/>
      <c r="AI223" s="78"/>
      <c r="AJ223" s="79"/>
      <c r="AK223" s="79"/>
      <c r="AL223" s="80"/>
      <c r="AM223" s="180"/>
      <c r="AN223" s="179"/>
    </row>
    <row r="224" spans="1:42" x14ac:dyDescent="0.25">
      <c r="A224" s="82"/>
      <c r="B224" s="879"/>
      <c r="C224" s="77" t="s">
        <v>29</v>
      </c>
      <c r="D224" s="78">
        <v>1000</v>
      </c>
      <c r="E224" s="78">
        <v>0</v>
      </c>
      <c r="F224" s="78">
        <v>0</v>
      </c>
      <c r="G224" s="79" t="s">
        <v>38</v>
      </c>
      <c r="H224" s="79" t="s">
        <v>38</v>
      </c>
      <c r="I224" s="80" t="s">
        <v>38</v>
      </c>
      <c r="J224" s="79"/>
      <c r="K224" s="81"/>
      <c r="L224" s="617"/>
      <c r="M224" s="77" t="s">
        <v>29</v>
      </c>
      <c r="N224" s="78">
        <v>1000</v>
      </c>
      <c r="O224" s="184">
        <v>10</v>
      </c>
      <c r="P224" s="78">
        <v>1000</v>
      </c>
      <c r="Q224" s="79" t="s">
        <v>38</v>
      </c>
      <c r="R224" s="79">
        <v>1635</v>
      </c>
      <c r="S224" s="47">
        <v>44553</v>
      </c>
      <c r="T224" s="79"/>
      <c r="U224" s="81"/>
      <c r="V224" s="617"/>
      <c r="W224" s="77" t="s">
        <v>29</v>
      </c>
      <c r="X224" s="78">
        <v>1000</v>
      </c>
      <c r="Y224" s="78">
        <v>10</v>
      </c>
      <c r="Z224" s="78">
        <v>1000</v>
      </c>
      <c r="AA224" s="79" t="s">
        <v>44</v>
      </c>
      <c r="AB224" s="79">
        <v>3145</v>
      </c>
      <c r="AC224" s="175">
        <v>44907</v>
      </c>
      <c r="AD224" s="606"/>
      <c r="AE224" s="585"/>
      <c r="AF224" s="576" t="s">
        <v>29</v>
      </c>
      <c r="AG224" s="78"/>
      <c r="AH224" s="78"/>
      <c r="AI224" s="78"/>
      <c r="AJ224" s="79"/>
      <c r="AK224" s="79"/>
      <c r="AL224" s="80"/>
      <c r="AM224" s="180"/>
      <c r="AN224" s="179"/>
    </row>
    <row r="225" spans="1:42" x14ac:dyDescent="0.25">
      <c r="A225" s="82"/>
      <c r="B225" s="879"/>
      <c r="C225" s="83" t="s">
        <v>30</v>
      </c>
      <c r="D225" s="84">
        <v>1000</v>
      </c>
      <c r="E225" s="78">
        <f>O214+10</f>
        <v>20</v>
      </c>
      <c r="F225" s="78">
        <v>0</v>
      </c>
      <c r="G225" s="79" t="s">
        <v>38</v>
      </c>
      <c r="H225" s="79" t="s">
        <v>38</v>
      </c>
      <c r="I225" s="80" t="s">
        <v>38</v>
      </c>
      <c r="J225" s="85"/>
      <c r="K225" s="86"/>
      <c r="L225" s="618"/>
      <c r="M225" s="83" t="s">
        <v>30</v>
      </c>
      <c r="N225" s="84">
        <v>1000</v>
      </c>
      <c r="O225" s="184">
        <v>10</v>
      </c>
      <c r="P225" s="78">
        <v>1000</v>
      </c>
      <c r="Q225" s="79" t="s">
        <v>38</v>
      </c>
      <c r="R225" s="79">
        <v>1845</v>
      </c>
      <c r="S225" s="47">
        <v>44571</v>
      </c>
      <c r="T225" s="79"/>
      <c r="U225" s="81"/>
      <c r="V225" s="618"/>
      <c r="W225" s="83" t="s">
        <v>30</v>
      </c>
      <c r="X225" s="84">
        <v>1000</v>
      </c>
      <c r="Y225" s="78">
        <v>10</v>
      </c>
      <c r="Z225" s="78">
        <v>1000</v>
      </c>
      <c r="AA225" s="79" t="s">
        <v>44</v>
      </c>
      <c r="AB225" s="79">
        <v>3237</v>
      </c>
      <c r="AC225" s="175">
        <v>44931</v>
      </c>
      <c r="AD225" s="607"/>
      <c r="AE225" s="586"/>
      <c r="AF225" s="577" t="s">
        <v>30</v>
      </c>
      <c r="AG225" s="84"/>
      <c r="AH225" s="78"/>
      <c r="AI225" s="78"/>
      <c r="AJ225" s="79"/>
      <c r="AK225" s="79"/>
      <c r="AL225" s="80"/>
      <c r="AM225" s="181"/>
      <c r="AN225" s="179"/>
    </row>
    <row r="226" spans="1:42" ht="21" x14ac:dyDescent="0.25">
      <c r="A226" s="88"/>
      <c r="B226" s="880"/>
      <c r="C226" s="89"/>
      <c r="D226" s="90">
        <f>SUM(D214:D225)</f>
        <v>12000</v>
      </c>
      <c r="E226" s="90">
        <f>SUM(E214:E225)</f>
        <v>20</v>
      </c>
      <c r="F226" s="90">
        <f>SUM(F214:F225)</f>
        <v>11000</v>
      </c>
      <c r="G226" s="91"/>
      <c r="H226" s="91"/>
      <c r="I226" s="92"/>
      <c r="J226" s="91"/>
      <c r="K226" s="93"/>
      <c r="L226" s="619"/>
      <c r="M226" s="89"/>
      <c r="N226" s="90">
        <f>SUM(N213:N225)</f>
        <v>24000</v>
      </c>
      <c r="O226" s="90">
        <f>SUM(O213:O225)</f>
        <v>240</v>
      </c>
      <c r="P226" s="90">
        <f>SUM(P213:P225)</f>
        <v>24000</v>
      </c>
      <c r="Q226" s="91"/>
      <c r="R226" s="91"/>
      <c r="S226" s="91"/>
      <c r="T226" s="91"/>
      <c r="U226" s="93"/>
      <c r="V226" s="619"/>
      <c r="W226" s="89"/>
      <c r="X226" s="90">
        <f>SUM(X213:X225)</f>
        <v>36000</v>
      </c>
      <c r="Y226" s="90">
        <f>SUM(Y213:Y225)</f>
        <v>370</v>
      </c>
      <c r="Z226" s="90">
        <f>SUM(Z213:Z225)</f>
        <v>36020</v>
      </c>
      <c r="AA226" s="91"/>
      <c r="AB226" s="91"/>
      <c r="AC226" s="176"/>
      <c r="AD226" s="608"/>
      <c r="AE226" s="587"/>
      <c r="AF226" s="564"/>
      <c r="AG226" s="90">
        <f>SUM(AG213:AG225)</f>
        <v>44000</v>
      </c>
      <c r="AH226" s="90">
        <f>SUM(AH213:AH225)</f>
        <v>440</v>
      </c>
      <c r="AI226" s="90">
        <f>SUM(AI213:AI225)</f>
        <v>44020</v>
      </c>
      <c r="AJ226" s="91"/>
      <c r="AK226" s="91"/>
      <c r="AL226" s="91"/>
      <c r="AM226" s="811"/>
      <c r="AN226" s="89"/>
      <c r="AO226" s="622"/>
      <c r="AP226" s="623"/>
    </row>
    <row r="227" spans="1:42" x14ac:dyDescent="0.25">
      <c r="B227" s="106"/>
      <c r="C227" s="65"/>
      <c r="D227" s="66"/>
      <c r="E227" s="66"/>
      <c r="F227" s="66"/>
      <c r="G227" s="67"/>
      <c r="H227" s="67"/>
      <c r="I227" s="68"/>
      <c r="J227" s="67"/>
      <c r="K227" s="67"/>
      <c r="L227" s="620"/>
      <c r="M227" s="67"/>
      <c r="N227" s="66"/>
      <c r="O227" s="66"/>
      <c r="P227" s="66"/>
      <c r="Q227" s="67"/>
      <c r="R227" s="67"/>
      <c r="S227" s="67"/>
      <c r="T227" s="67"/>
      <c r="U227" s="67"/>
      <c r="V227" s="620"/>
      <c r="W227" s="67"/>
      <c r="X227" s="66"/>
      <c r="Y227" s="66"/>
      <c r="Z227" s="66"/>
      <c r="AA227" s="67"/>
      <c r="AB227" s="67"/>
      <c r="AC227" s="67"/>
      <c r="AD227" s="67"/>
      <c r="AE227" s="588"/>
      <c r="AF227" s="67"/>
      <c r="AG227" s="66"/>
      <c r="AH227" s="66"/>
      <c r="AI227" s="66"/>
      <c r="AJ227" s="67"/>
      <c r="AK227" s="67"/>
      <c r="AL227" s="67"/>
      <c r="AM227" s="777"/>
      <c r="AN227" s="119"/>
    </row>
    <row r="228" spans="1:42" ht="21" x14ac:dyDescent="0.25">
      <c r="B228" s="107"/>
      <c r="C228" s="70"/>
      <c r="D228" s="71"/>
      <c r="E228" s="72"/>
      <c r="F228" s="73"/>
      <c r="G228" s="72"/>
      <c r="H228" s="73"/>
      <c r="I228" s="73"/>
      <c r="J228" s="73"/>
      <c r="K228" s="74"/>
      <c r="L228" s="616"/>
      <c r="M228" s="75" t="s">
        <v>42</v>
      </c>
      <c r="N228" s="76">
        <f>D241</f>
        <v>12000</v>
      </c>
      <c r="O228" s="76">
        <f>E241</f>
        <v>380</v>
      </c>
      <c r="P228" s="76">
        <f>F241</f>
        <v>10000</v>
      </c>
      <c r="Q228" s="72"/>
      <c r="R228" s="73"/>
      <c r="S228" s="73"/>
      <c r="T228" s="73"/>
      <c r="U228" s="74"/>
      <c r="V228" s="616"/>
      <c r="W228" s="75" t="s">
        <v>42</v>
      </c>
      <c r="X228" s="76">
        <f>N241</f>
        <v>24000</v>
      </c>
      <c r="Y228" s="76">
        <f>O241</f>
        <v>630</v>
      </c>
      <c r="Z228" s="76">
        <f>P241</f>
        <v>23000</v>
      </c>
      <c r="AA228" s="72"/>
      <c r="AB228" s="73"/>
      <c r="AC228" s="73"/>
      <c r="AD228" s="73"/>
      <c r="AE228" s="584"/>
      <c r="AF228" s="75" t="s">
        <v>42</v>
      </c>
      <c r="AG228" s="76">
        <f>X241</f>
        <v>35500</v>
      </c>
      <c r="AH228" s="76">
        <f>Y241</f>
        <v>630</v>
      </c>
      <c r="AI228" s="76">
        <f>Z241</f>
        <v>35500</v>
      </c>
      <c r="AJ228" s="72"/>
      <c r="AK228" s="73"/>
      <c r="AL228" s="73"/>
      <c r="AM228" s="776" t="s">
        <v>221</v>
      </c>
      <c r="AN228" s="183" t="s">
        <v>36</v>
      </c>
    </row>
    <row r="229" spans="1:42" x14ac:dyDescent="0.25">
      <c r="A229" s="97" t="s">
        <v>4</v>
      </c>
      <c r="B229" s="108">
        <v>160</v>
      </c>
      <c r="C229" s="77" t="s">
        <v>19</v>
      </c>
      <c r="D229" s="78">
        <v>1000</v>
      </c>
      <c r="E229" s="78">
        <f t="shared" ref="E229:E234" si="13">E230+10</f>
        <v>60</v>
      </c>
      <c r="F229" s="78">
        <v>0</v>
      </c>
      <c r="G229" s="79" t="s">
        <v>38</v>
      </c>
      <c r="H229" s="79" t="s">
        <v>38</v>
      </c>
      <c r="I229" s="80" t="s">
        <v>38</v>
      </c>
      <c r="J229" s="79"/>
      <c r="K229" s="81"/>
      <c r="L229" s="617"/>
      <c r="M229" s="77" t="s">
        <v>19</v>
      </c>
      <c r="N229" s="78">
        <v>1000</v>
      </c>
      <c r="O229" s="78">
        <f t="shared" ref="O229:O234" si="14">O230+10</f>
        <v>60</v>
      </c>
      <c r="P229" s="78">
        <v>0</v>
      </c>
      <c r="Q229" s="79" t="s">
        <v>38</v>
      </c>
      <c r="R229" s="79" t="s">
        <v>38</v>
      </c>
      <c r="S229" s="80" t="s">
        <v>38</v>
      </c>
      <c r="T229" s="79"/>
      <c r="U229" s="81"/>
      <c r="V229" s="617"/>
      <c r="W229" s="77" t="s">
        <v>19</v>
      </c>
      <c r="X229" s="78">
        <v>1000</v>
      </c>
      <c r="Y229" s="78">
        <v>0</v>
      </c>
      <c r="Z229" s="78">
        <v>12500</v>
      </c>
      <c r="AA229" s="79" t="s">
        <v>47</v>
      </c>
      <c r="AB229" s="79">
        <v>1833</v>
      </c>
      <c r="AC229" s="175">
        <v>44571</v>
      </c>
      <c r="AD229" s="606"/>
      <c r="AE229" s="585"/>
      <c r="AF229" s="576" t="s">
        <v>19</v>
      </c>
      <c r="AG229" s="78">
        <v>1000</v>
      </c>
      <c r="AH229" s="78"/>
      <c r="AI229" s="78">
        <v>1000</v>
      </c>
      <c r="AJ229" s="79" t="s">
        <v>47</v>
      </c>
      <c r="AK229" s="79">
        <v>3299</v>
      </c>
      <c r="AL229" s="80">
        <v>44936</v>
      </c>
      <c r="AM229" s="177">
        <f>AG241+AH241-AI241</f>
        <v>-1860</v>
      </c>
      <c r="AN229" s="178" t="s">
        <v>969</v>
      </c>
    </row>
    <row r="230" spans="1:42" ht="21" customHeight="1" x14ac:dyDescent="0.25">
      <c r="A230" s="82"/>
      <c r="B230" s="879" t="s">
        <v>251</v>
      </c>
      <c r="C230" s="77" t="s">
        <v>20</v>
      </c>
      <c r="D230" s="78">
        <v>1000</v>
      </c>
      <c r="E230" s="78">
        <f t="shared" si="13"/>
        <v>50</v>
      </c>
      <c r="F230" s="78">
        <v>0</v>
      </c>
      <c r="G230" s="79" t="s">
        <v>38</v>
      </c>
      <c r="H230" s="79" t="s">
        <v>38</v>
      </c>
      <c r="I230" s="80" t="s">
        <v>38</v>
      </c>
      <c r="J230" s="79"/>
      <c r="K230" s="81"/>
      <c r="L230" s="617"/>
      <c r="M230" s="77" t="s">
        <v>20</v>
      </c>
      <c r="N230" s="78">
        <v>1000</v>
      </c>
      <c r="O230" s="78">
        <f t="shared" si="14"/>
        <v>50</v>
      </c>
      <c r="P230" s="78">
        <v>0</v>
      </c>
      <c r="Q230" s="79" t="s">
        <v>38</v>
      </c>
      <c r="R230" s="79" t="s">
        <v>38</v>
      </c>
      <c r="S230" s="80" t="s">
        <v>38</v>
      </c>
      <c r="T230" s="79"/>
      <c r="U230" s="81"/>
      <c r="V230" s="617"/>
      <c r="W230" s="77" t="s">
        <v>20</v>
      </c>
      <c r="X230" s="78">
        <v>1000</v>
      </c>
      <c r="Y230" s="78">
        <v>0</v>
      </c>
      <c r="Z230" s="78">
        <v>0</v>
      </c>
      <c r="AA230" s="79" t="s">
        <v>38</v>
      </c>
      <c r="AB230" s="79" t="s">
        <v>38</v>
      </c>
      <c r="AC230" s="175" t="s">
        <v>38</v>
      </c>
      <c r="AD230" s="606"/>
      <c r="AE230" s="585"/>
      <c r="AF230" s="576" t="s">
        <v>20</v>
      </c>
      <c r="AG230" s="78">
        <v>1000</v>
      </c>
      <c r="AH230" s="78">
        <v>10</v>
      </c>
      <c r="AM230" s="180"/>
      <c r="AN230" s="179"/>
    </row>
    <row r="231" spans="1:42" x14ac:dyDescent="0.25">
      <c r="A231" s="82"/>
      <c r="B231" s="879"/>
      <c r="C231" s="77" t="s">
        <v>21</v>
      </c>
      <c r="D231" s="78">
        <v>1000</v>
      </c>
      <c r="E231" s="78">
        <f t="shared" si="13"/>
        <v>40</v>
      </c>
      <c r="F231" s="78">
        <v>0</v>
      </c>
      <c r="G231" s="79" t="s">
        <v>38</v>
      </c>
      <c r="H231" s="79" t="s">
        <v>38</v>
      </c>
      <c r="I231" s="80" t="s">
        <v>38</v>
      </c>
      <c r="J231" s="79"/>
      <c r="K231" s="81"/>
      <c r="L231" s="617"/>
      <c r="M231" s="77" t="s">
        <v>21</v>
      </c>
      <c r="N231" s="78">
        <v>1000</v>
      </c>
      <c r="O231" s="78">
        <f t="shared" si="14"/>
        <v>40</v>
      </c>
      <c r="P231" s="78">
        <v>0</v>
      </c>
      <c r="Q231" s="79" t="s">
        <v>38</v>
      </c>
      <c r="R231" s="79" t="s">
        <v>38</v>
      </c>
      <c r="S231" s="80" t="s">
        <v>38</v>
      </c>
      <c r="T231" s="79"/>
      <c r="U231" s="81"/>
      <c r="V231" s="617"/>
      <c r="W231" s="77" t="s">
        <v>21</v>
      </c>
      <c r="X231" s="78">
        <v>1000</v>
      </c>
      <c r="Y231" s="78">
        <v>0</v>
      </c>
      <c r="Z231" s="78">
        <v>0</v>
      </c>
      <c r="AA231" s="79" t="s">
        <v>38</v>
      </c>
      <c r="AB231" s="79" t="s">
        <v>38</v>
      </c>
      <c r="AC231" s="175" t="s">
        <v>38</v>
      </c>
      <c r="AD231" s="606"/>
      <c r="AE231" s="585"/>
      <c r="AF231" s="576" t="s">
        <v>21</v>
      </c>
      <c r="AG231" s="78">
        <v>1000</v>
      </c>
      <c r="AH231" s="78"/>
      <c r="AI231" s="78">
        <v>2000</v>
      </c>
      <c r="AJ231" s="79" t="s">
        <v>47</v>
      </c>
      <c r="AK231" s="79">
        <v>3524</v>
      </c>
      <c r="AL231" s="80">
        <v>45004</v>
      </c>
      <c r="AM231" s="180"/>
      <c r="AN231" s="179"/>
    </row>
    <row r="232" spans="1:42" x14ac:dyDescent="0.25">
      <c r="A232" s="82"/>
      <c r="B232" s="879"/>
      <c r="C232" s="77" t="s">
        <v>22</v>
      </c>
      <c r="D232" s="78">
        <v>1000</v>
      </c>
      <c r="E232" s="78">
        <f t="shared" si="13"/>
        <v>30</v>
      </c>
      <c r="F232" s="78">
        <v>0</v>
      </c>
      <c r="G232" s="79" t="s">
        <v>38</v>
      </c>
      <c r="H232" s="79" t="s">
        <v>38</v>
      </c>
      <c r="I232" s="80" t="s">
        <v>38</v>
      </c>
      <c r="J232" s="79"/>
      <c r="K232" s="81"/>
      <c r="L232" s="617"/>
      <c r="M232" s="77" t="s">
        <v>22</v>
      </c>
      <c r="N232" s="78">
        <v>1000</v>
      </c>
      <c r="O232" s="78">
        <f t="shared" si="14"/>
        <v>30</v>
      </c>
      <c r="P232" s="78">
        <v>0</v>
      </c>
      <c r="Q232" s="79" t="s">
        <v>38</v>
      </c>
      <c r="R232" s="79" t="s">
        <v>38</v>
      </c>
      <c r="S232" s="80" t="s">
        <v>38</v>
      </c>
      <c r="T232" s="79"/>
      <c r="U232" s="81"/>
      <c r="V232" s="617"/>
      <c r="W232" s="77" t="s">
        <v>22</v>
      </c>
      <c r="X232" s="78">
        <v>1000</v>
      </c>
      <c r="Y232" s="78">
        <v>0</v>
      </c>
      <c r="Z232" s="78">
        <v>0</v>
      </c>
      <c r="AA232" s="79" t="s">
        <v>38</v>
      </c>
      <c r="AB232" s="79" t="s">
        <v>38</v>
      </c>
      <c r="AC232" s="175" t="s">
        <v>38</v>
      </c>
      <c r="AD232" s="606"/>
      <c r="AE232" s="585"/>
      <c r="AF232" s="576" t="s">
        <v>22</v>
      </c>
      <c r="AG232" s="78">
        <v>1000</v>
      </c>
      <c r="AH232" s="78"/>
      <c r="AI232" s="78">
        <v>11500</v>
      </c>
      <c r="AJ232" s="79" t="s">
        <v>47</v>
      </c>
      <c r="AK232" s="79">
        <v>3620</v>
      </c>
      <c r="AL232" s="80">
        <v>45024</v>
      </c>
      <c r="AM232" s="180" t="s">
        <v>985</v>
      </c>
      <c r="AN232" s="179"/>
    </row>
    <row r="233" spans="1:42" x14ac:dyDescent="0.25">
      <c r="A233" s="82"/>
      <c r="B233" s="879"/>
      <c r="C233" s="77" t="s">
        <v>23</v>
      </c>
      <c r="D233" s="78">
        <v>1000</v>
      </c>
      <c r="E233" s="78">
        <f t="shared" si="13"/>
        <v>20</v>
      </c>
      <c r="F233" s="78">
        <v>0</v>
      </c>
      <c r="G233" s="79" t="s">
        <v>38</v>
      </c>
      <c r="H233" s="79" t="s">
        <v>38</v>
      </c>
      <c r="I233" s="80" t="s">
        <v>38</v>
      </c>
      <c r="J233" s="79"/>
      <c r="K233" s="81"/>
      <c r="L233" s="617"/>
      <c r="M233" s="77" t="s">
        <v>23</v>
      </c>
      <c r="N233" s="78">
        <v>1000</v>
      </c>
      <c r="O233" s="78">
        <f t="shared" si="14"/>
        <v>20</v>
      </c>
      <c r="P233" s="78">
        <v>0</v>
      </c>
      <c r="Q233" s="79" t="s">
        <v>38</v>
      </c>
      <c r="R233" s="79" t="s">
        <v>38</v>
      </c>
      <c r="S233" s="80" t="s">
        <v>38</v>
      </c>
      <c r="T233" s="79"/>
      <c r="U233" s="81"/>
      <c r="V233" s="617"/>
      <c r="W233" s="77" t="s">
        <v>23</v>
      </c>
      <c r="X233" s="78">
        <v>1000</v>
      </c>
      <c r="Y233" s="78">
        <v>0</v>
      </c>
      <c r="Z233" s="78">
        <v>0</v>
      </c>
      <c r="AA233" s="79" t="s">
        <v>38</v>
      </c>
      <c r="AB233" s="79" t="s">
        <v>38</v>
      </c>
      <c r="AC233" s="175" t="s">
        <v>38</v>
      </c>
      <c r="AD233" s="606"/>
      <c r="AE233" s="585"/>
      <c r="AF233" s="576" t="s">
        <v>23</v>
      </c>
      <c r="AG233" s="78">
        <v>1000</v>
      </c>
      <c r="AH233" s="78"/>
      <c r="AI233" s="78"/>
      <c r="AJ233" s="79"/>
      <c r="AK233" s="79"/>
      <c r="AL233" s="80"/>
      <c r="AM233" s="180"/>
      <c r="AN233" s="179"/>
    </row>
    <row r="234" spans="1:42" x14ac:dyDescent="0.25">
      <c r="A234" s="82"/>
      <c r="B234" s="879"/>
      <c r="C234" s="77" t="s">
        <v>24</v>
      </c>
      <c r="D234" s="78">
        <v>1000</v>
      </c>
      <c r="E234" s="78">
        <f t="shared" si="13"/>
        <v>10</v>
      </c>
      <c r="F234" s="78">
        <v>0</v>
      </c>
      <c r="G234" s="79" t="s">
        <v>38</v>
      </c>
      <c r="H234" s="79" t="s">
        <v>38</v>
      </c>
      <c r="I234" s="80" t="s">
        <v>38</v>
      </c>
      <c r="J234" s="79"/>
      <c r="K234" s="81"/>
      <c r="L234" s="617"/>
      <c r="M234" s="77" t="s">
        <v>24</v>
      </c>
      <c r="N234" s="78">
        <v>1000</v>
      </c>
      <c r="O234" s="78">
        <f t="shared" si="14"/>
        <v>10</v>
      </c>
      <c r="P234" s="78">
        <v>1000</v>
      </c>
      <c r="Q234" s="79" t="s">
        <v>38</v>
      </c>
      <c r="R234" s="45">
        <v>1050</v>
      </c>
      <c r="S234" s="47">
        <v>44357</v>
      </c>
      <c r="T234" s="172">
        <v>44136</v>
      </c>
      <c r="U234" s="81"/>
      <c r="V234" s="617"/>
      <c r="W234" s="77" t="s">
        <v>24</v>
      </c>
      <c r="X234" s="78">
        <v>1000</v>
      </c>
      <c r="Y234" s="78">
        <v>0</v>
      </c>
      <c r="Z234" s="78">
        <v>0</v>
      </c>
      <c r="AA234" s="79" t="s">
        <v>38</v>
      </c>
      <c r="AB234" s="79" t="s">
        <v>38</v>
      </c>
      <c r="AC234" s="175" t="s">
        <v>38</v>
      </c>
      <c r="AD234" s="606"/>
      <c r="AE234" s="585"/>
      <c r="AF234" s="576" t="s">
        <v>24</v>
      </c>
      <c r="AG234" s="78">
        <v>1000</v>
      </c>
      <c r="AH234" s="78"/>
      <c r="AI234" s="78"/>
      <c r="AJ234" s="79"/>
      <c r="AK234" s="79"/>
      <c r="AL234" s="80"/>
      <c r="AM234" s="180"/>
      <c r="AN234" s="179"/>
    </row>
    <row r="235" spans="1:42" x14ac:dyDescent="0.25">
      <c r="A235" s="82"/>
      <c r="B235" s="879"/>
      <c r="C235" s="77" t="s">
        <v>25</v>
      </c>
      <c r="D235" s="78">
        <v>1000</v>
      </c>
      <c r="E235" s="78">
        <v>0</v>
      </c>
      <c r="F235" s="78">
        <v>7000</v>
      </c>
      <c r="G235" s="79" t="s">
        <v>38</v>
      </c>
      <c r="H235" s="79">
        <v>369</v>
      </c>
      <c r="I235" s="80">
        <v>44040</v>
      </c>
      <c r="J235" s="79"/>
      <c r="K235" s="81"/>
      <c r="L235" s="617"/>
      <c r="M235" s="77" t="s">
        <v>25</v>
      </c>
      <c r="N235" s="78">
        <v>1000</v>
      </c>
      <c r="O235" s="78">
        <v>0</v>
      </c>
      <c r="P235" s="78">
        <v>9000</v>
      </c>
      <c r="Q235" s="79" t="s">
        <v>38</v>
      </c>
      <c r="R235" s="79">
        <v>1094</v>
      </c>
      <c r="S235" s="80">
        <v>44383</v>
      </c>
      <c r="T235" s="79" t="s">
        <v>210</v>
      </c>
      <c r="U235" s="81"/>
      <c r="V235" s="617"/>
      <c r="W235" s="77" t="s">
        <v>25</v>
      </c>
      <c r="X235" s="78">
        <v>1000</v>
      </c>
      <c r="Y235" s="78">
        <v>0</v>
      </c>
      <c r="Z235" s="78">
        <v>0</v>
      </c>
      <c r="AA235" s="79" t="s">
        <v>38</v>
      </c>
      <c r="AB235" s="79" t="s">
        <v>38</v>
      </c>
      <c r="AC235" s="175" t="s">
        <v>38</v>
      </c>
      <c r="AD235" s="606"/>
      <c r="AE235" s="585"/>
      <c r="AF235" s="576" t="s">
        <v>25</v>
      </c>
      <c r="AG235" s="78">
        <v>1000</v>
      </c>
      <c r="AH235" s="78"/>
      <c r="AI235" s="78"/>
      <c r="AJ235" s="79"/>
      <c r="AK235" s="79"/>
      <c r="AL235" s="80"/>
      <c r="AM235" s="180"/>
      <c r="AN235" s="179"/>
    </row>
    <row r="236" spans="1:42" x14ac:dyDescent="0.25">
      <c r="A236" s="82"/>
      <c r="B236" s="879"/>
      <c r="C236" s="77" t="s">
        <v>26</v>
      </c>
      <c r="D236" s="78">
        <v>1000</v>
      </c>
      <c r="E236" s="78">
        <f>E237+10</f>
        <v>20</v>
      </c>
      <c r="F236" s="78">
        <v>0</v>
      </c>
      <c r="G236" s="79" t="s">
        <v>38</v>
      </c>
      <c r="H236" s="79" t="s">
        <v>38</v>
      </c>
      <c r="I236" s="80" t="s">
        <v>38</v>
      </c>
      <c r="J236" s="79"/>
      <c r="K236" s="81"/>
      <c r="L236" s="617"/>
      <c r="M236" s="77" t="s">
        <v>26</v>
      </c>
      <c r="N236" s="78">
        <v>1000</v>
      </c>
      <c r="O236" s="78">
        <v>0</v>
      </c>
      <c r="P236" s="78">
        <v>0</v>
      </c>
      <c r="Q236" s="79" t="s">
        <v>38</v>
      </c>
      <c r="R236" s="79" t="s">
        <v>38</v>
      </c>
      <c r="S236" s="80" t="s">
        <v>38</v>
      </c>
      <c r="T236" s="79"/>
      <c r="U236" s="81"/>
      <c r="V236" s="617"/>
      <c r="W236" s="77" t="s">
        <v>26</v>
      </c>
      <c r="X236" s="78">
        <v>1000</v>
      </c>
      <c r="Y236" s="78">
        <v>0</v>
      </c>
      <c r="Z236" s="78">
        <v>0</v>
      </c>
      <c r="AA236" s="79" t="s">
        <v>38</v>
      </c>
      <c r="AB236" s="79" t="s">
        <v>38</v>
      </c>
      <c r="AC236" s="175" t="s">
        <v>38</v>
      </c>
      <c r="AD236" s="606"/>
      <c r="AE236" s="585"/>
      <c r="AF236" s="576" t="s">
        <v>26</v>
      </c>
      <c r="AG236" s="78">
        <v>1000</v>
      </c>
      <c r="AH236" s="78"/>
      <c r="AI236" s="78"/>
      <c r="AJ236" s="79"/>
      <c r="AK236" s="79"/>
      <c r="AL236" s="80"/>
      <c r="AM236" s="180"/>
      <c r="AN236" s="179"/>
    </row>
    <row r="237" spans="1:42" x14ac:dyDescent="0.25">
      <c r="A237" s="82"/>
      <c r="B237" s="879"/>
      <c r="C237" s="77" t="s">
        <v>27</v>
      </c>
      <c r="D237" s="78">
        <v>1000</v>
      </c>
      <c r="E237" s="78">
        <f>E238+10</f>
        <v>10</v>
      </c>
      <c r="F237" s="78">
        <v>0</v>
      </c>
      <c r="G237" s="79" t="s">
        <v>38</v>
      </c>
      <c r="H237" s="79" t="s">
        <v>38</v>
      </c>
      <c r="I237" s="80" t="s">
        <v>38</v>
      </c>
      <c r="J237" s="79"/>
      <c r="K237" s="81"/>
      <c r="L237" s="617"/>
      <c r="M237" s="77" t="s">
        <v>27</v>
      </c>
      <c r="N237" s="78">
        <v>1000</v>
      </c>
      <c r="O237" s="78">
        <v>20</v>
      </c>
      <c r="P237" s="78">
        <v>0</v>
      </c>
      <c r="Q237" s="79" t="s">
        <v>38</v>
      </c>
      <c r="R237" s="79" t="s">
        <v>38</v>
      </c>
      <c r="S237" s="80" t="s">
        <v>38</v>
      </c>
      <c r="T237" s="79"/>
      <c r="U237" s="81"/>
      <c r="V237" s="617"/>
      <c r="W237" s="77" t="s">
        <v>27</v>
      </c>
      <c r="X237" s="78">
        <v>1000</v>
      </c>
      <c r="Y237" s="78">
        <v>0</v>
      </c>
      <c r="Z237" s="78">
        <v>0</v>
      </c>
      <c r="AA237" s="79" t="s">
        <v>38</v>
      </c>
      <c r="AB237" s="79" t="s">
        <v>38</v>
      </c>
      <c r="AC237" s="175" t="s">
        <v>38</v>
      </c>
      <c r="AD237" s="606"/>
      <c r="AE237" s="585"/>
      <c r="AF237" s="576" t="s">
        <v>27</v>
      </c>
      <c r="AG237" s="78">
        <v>1000</v>
      </c>
      <c r="AH237" s="78"/>
      <c r="AI237" s="78"/>
      <c r="AJ237" s="79"/>
      <c r="AK237" s="79"/>
      <c r="AL237" s="80"/>
      <c r="AM237" s="180"/>
      <c r="AN237" s="179"/>
    </row>
    <row r="238" spans="1:42" x14ac:dyDescent="0.25">
      <c r="A238" s="82"/>
      <c r="B238" s="879"/>
      <c r="C238" s="77" t="s">
        <v>28</v>
      </c>
      <c r="D238" s="78">
        <v>1000</v>
      </c>
      <c r="E238" s="78">
        <v>0</v>
      </c>
      <c r="F238" s="78">
        <v>3000</v>
      </c>
      <c r="G238" s="79" t="s">
        <v>38</v>
      </c>
      <c r="H238" s="79">
        <v>542</v>
      </c>
      <c r="I238" s="80">
        <v>44120</v>
      </c>
      <c r="J238" s="79"/>
      <c r="K238" s="81"/>
      <c r="L238" s="617"/>
      <c r="M238" s="77" t="s">
        <v>28</v>
      </c>
      <c r="N238" s="78">
        <v>1000</v>
      </c>
      <c r="O238" s="78">
        <v>10</v>
      </c>
      <c r="P238" s="78">
        <v>0</v>
      </c>
      <c r="Q238" s="79" t="s">
        <v>38</v>
      </c>
      <c r="R238" s="79" t="s">
        <v>38</v>
      </c>
      <c r="S238" s="80" t="s">
        <v>38</v>
      </c>
      <c r="T238" s="79"/>
      <c r="U238" s="81"/>
      <c r="V238" s="617"/>
      <c r="W238" s="77" t="s">
        <v>28</v>
      </c>
      <c r="X238" s="78">
        <v>1000</v>
      </c>
      <c r="Y238" s="78">
        <v>0</v>
      </c>
      <c r="Z238" s="78">
        <v>0</v>
      </c>
      <c r="AA238" s="79" t="s">
        <v>38</v>
      </c>
      <c r="AB238" s="79" t="s">
        <v>38</v>
      </c>
      <c r="AC238" s="175" t="s">
        <v>38</v>
      </c>
      <c r="AD238" s="606"/>
      <c r="AE238" s="585"/>
      <c r="AF238" s="576" t="s">
        <v>28</v>
      </c>
      <c r="AG238" s="78">
        <v>1000</v>
      </c>
      <c r="AH238" s="78"/>
      <c r="AI238" s="78"/>
      <c r="AJ238" s="79"/>
      <c r="AK238" s="79"/>
      <c r="AL238" s="80"/>
      <c r="AM238" s="180"/>
      <c r="AN238" s="179"/>
    </row>
    <row r="239" spans="1:42" x14ac:dyDescent="0.25">
      <c r="A239" s="82"/>
      <c r="B239" s="879"/>
      <c r="C239" s="77" t="s">
        <v>29</v>
      </c>
      <c r="D239" s="78">
        <v>1000</v>
      </c>
      <c r="E239" s="87">
        <v>70</v>
      </c>
      <c r="F239" s="78">
        <v>0</v>
      </c>
      <c r="G239" s="79" t="s">
        <v>38</v>
      </c>
      <c r="H239" s="79" t="s">
        <v>38</v>
      </c>
      <c r="I239" s="80" t="s">
        <v>38</v>
      </c>
      <c r="J239" s="173" t="s">
        <v>208</v>
      </c>
      <c r="K239" s="81"/>
      <c r="L239" s="617"/>
      <c r="M239" s="77" t="s">
        <v>29</v>
      </c>
      <c r="N239" s="78">
        <v>1000</v>
      </c>
      <c r="O239" s="78">
        <v>0</v>
      </c>
      <c r="P239" s="78">
        <v>3000</v>
      </c>
      <c r="Q239" s="79" t="s">
        <v>38</v>
      </c>
      <c r="R239" s="79">
        <v>1573</v>
      </c>
      <c r="S239" s="80">
        <v>44527</v>
      </c>
      <c r="T239" s="79"/>
      <c r="U239" s="81"/>
      <c r="V239" s="617"/>
      <c r="W239" s="77" t="s">
        <v>29</v>
      </c>
      <c r="X239" s="78">
        <v>1000</v>
      </c>
      <c r="Y239" s="78">
        <v>0</v>
      </c>
      <c r="Z239" s="78">
        <v>0</v>
      </c>
      <c r="AA239" s="79" t="s">
        <v>38</v>
      </c>
      <c r="AB239" s="79" t="s">
        <v>38</v>
      </c>
      <c r="AC239" s="175" t="s">
        <v>38</v>
      </c>
      <c r="AD239" s="606"/>
      <c r="AE239" s="585"/>
      <c r="AF239" s="576" t="s">
        <v>29</v>
      </c>
      <c r="AG239" s="78">
        <v>1000</v>
      </c>
      <c r="AH239" s="78"/>
      <c r="AI239" s="78"/>
      <c r="AJ239" s="79"/>
      <c r="AK239" s="79"/>
      <c r="AL239" s="80"/>
      <c r="AM239" s="180"/>
      <c r="AN239" s="179"/>
    </row>
    <row r="240" spans="1:42" x14ac:dyDescent="0.25">
      <c r="A240" s="82"/>
      <c r="B240" s="879"/>
      <c r="C240" s="83" t="s">
        <v>30</v>
      </c>
      <c r="D240" s="84">
        <v>1000</v>
      </c>
      <c r="E240" s="78">
        <f>O229+10</f>
        <v>70</v>
      </c>
      <c r="F240" s="78">
        <v>0</v>
      </c>
      <c r="G240" s="79" t="s">
        <v>38</v>
      </c>
      <c r="H240" s="79" t="s">
        <v>38</v>
      </c>
      <c r="I240" s="80" t="s">
        <v>38</v>
      </c>
      <c r="J240" s="85" t="s">
        <v>209</v>
      </c>
      <c r="K240" s="86"/>
      <c r="L240" s="618"/>
      <c r="M240" s="83" t="s">
        <v>30</v>
      </c>
      <c r="N240" s="84">
        <v>1000</v>
      </c>
      <c r="O240" s="78">
        <v>10</v>
      </c>
      <c r="P240" s="78">
        <v>0</v>
      </c>
      <c r="Q240" s="79" t="s">
        <v>38</v>
      </c>
      <c r="R240" s="79" t="s">
        <v>38</v>
      </c>
      <c r="S240" s="80" t="s">
        <v>38</v>
      </c>
      <c r="T240" s="79"/>
      <c r="U240" s="81"/>
      <c r="V240" s="618"/>
      <c r="W240" s="83" t="s">
        <v>30</v>
      </c>
      <c r="X240" s="48">
        <v>500</v>
      </c>
      <c r="Y240" s="78">
        <v>0</v>
      </c>
      <c r="Z240" s="78">
        <v>0</v>
      </c>
      <c r="AA240" s="79" t="s">
        <v>38</v>
      </c>
      <c r="AB240" s="79" t="s">
        <v>38</v>
      </c>
      <c r="AC240" s="175" t="s">
        <v>38</v>
      </c>
      <c r="AD240" s="607"/>
      <c r="AE240" s="586"/>
      <c r="AF240" s="577" t="s">
        <v>30</v>
      </c>
      <c r="AG240" s="78">
        <v>1000</v>
      </c>
      <c r="AH240" s="78"/>
      <c r="AI240" s="78"/>
      <c r="AJ240" s="79"/>
      <c r="AK240" s="79"/>
      <c r="AL240" s="80"/>
      <c r="AM240" s="181"/>
      <c r="AN240" s="182"/>
    </row>
    <row r="241" spans="1:40" ht="21.75" thickBot="1" x14ac:dyDescent="0.3">
      <c r="A241" s="88"/>
      <c r="B241" s="880"/>
      <c r="C241" s="89"/>
      <c r="D241" s="90">
        <f>SUM(D229:D240)</f>
        <v>12000</v>
      </c>
      <c r="E241" s="90">
        <f>SUM(E229:E240)</f>
        <v>380</v>
      </c>
      <c r="F241" s="90">
        <f>SUM(F229:F240)</f>
        <v>10000</v>
      </c>
      <c r="G241" s="91"/>
      <c r="H241" s="91"/>
      <c r="I241" s="92"/>
      <c r="J241" s="91"/>
      <c r="K241" s="93"/>
      <c r="L241" s="619"/>
      <c r="M241" s="89"/>
      <c r="N241" s="90">
        <f>SUM(N228:N240)</f>
        <v>24000</v>
      </c>
      <c r="O241" s="90">
        <f>SUM(O228:O240)</f>
        <v>630</v>
      </c>
      <c r="P241" s="90">
        <f>SUM(P228:P240)</f>
        <v>23000</v>
      </c>
      <c r="Q241" s="91"/>
      <c r="R241" s="91"/>
      <c r="S241" s="91"/>
      <c r="T241" s="91"/>
      <c r="U241" s="93"/>
      <c r="V241" s="619"/>
      <c r="W241" s="89"/>
      <c r="X241" s="90">
        <f>SUM(X228:X240)</f>
        <v>35500</v>
      </c>
      <c r="Y241" s="90">
        <f>SUM(Y228:Y240)</f>
        <v>630</v>
      </c>
      <c r="Z241" s="90">
        <f>SUM(Z228:Z240)</f>
        <v>35500</v>
      </c>
      <c r="AA241" s="91"/>
      <c r="AB241" s="91"/>
      <c r="AC241" s="176"/>
      <c r="AD241" s="67"/>
      <c r="AE241" s="612"/>
      <c r="AF241" s="564"/>
      <c r="AG241" s="90">
        <f>SUM(AG228:AG240)</f>
        <v>47500</v>
      </c>
      <c r="AH241" s="90">
        <f>SUM(AH228:AH240)</f>
        <v>640</v>
      </c>
      <c r="AI241" s="90">
        <f>SUM(AI228:AI240)</f>
        <v>50000</v>
      </c>
      <c r="AJ241" s="91"/>
      <c r="AK241" s="91"/>
      <c r="AL241" s="91"/>
      <c r="AM241" s="90"/>
      <c r="AN241" s="91"/>
    </row>
  </sheetData>
  <sheetProtection algorithmName="SHA-512" hashValue="KEQCxEIA0BrGm1zfdtGGt5j8TDgluXzJYL1nxnB/NCLy4ZmCqX17xHNrCuKQwom5auu4MU+LLtaZBbImiNVu0A==" saltValue="YbF67LMC16ukASU8+/BQ1A==" spinCount="100000" sheet="1" objects="1" scenarios="1" selectLockedCells="1" selectUnlockedCells="1"/>
  <mergeCells count="21">
    <mergeCell ref="AN154:AP154"/>
    <mergeCell ref="AN4:AP4"/>
    <mergeCell ref="B80:B91"/>
    <mergeCell ref="B5:B16"/>
    <mergeCell ref="B20:B31"/>
    <mergeCell ref="B35:B46"/>
    <mergeCell ref="B50:B61"/>
    <mergeCell ref="B65:B76"/>
    <mergeCell ref="AN139:AO139"/>
    <mergeCell ref="B95:B106"/>
    <mergeCell ref="B110:B121"/>
    <mergeCell ref="B125:B136"/>
    <mergeCell ref="B140:B151"/>
    <mergeCell ref="AN64:AP64"/>
    <mergeCell ref="B230:B241"/>
    <mergeCell ref="B170:B181"/>
    <mergeCell ref="B155:B166"/>
    <mergeCell ref="AN169:AO169"/>
    <mergeCell ref="B185:B196"/>
    <mergeCell ref="B200:B211"/>
    <mergeCell ref="B215:B226"/>
  </mergeCells>
  <pageMargins left="0.39370078740157483" right="0" top="0.11811023622047245" bottom="0.11811023622047245" header="0" footer="0"/>
  <pageSetup paperSize="9" scale="29" orientation="landscape" r:id="rId1"/>
  <rowBreaks count="3" manualBreakCount="3">
    <brk id="61" max="40" man="1"/>
    <brk id="121" max="40" man="1"/>
    <brk id="181" max="4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N243"/>
  <sheetViews>
    <sheetView topLeftCell="J1" zoomScale="60" zoomScaleNormal="60" workbookViewId="0">
      <pane ySplit="1" topLeftCell="A230" activePane="bottomLeft" state="frozen"/>
      <selection pane="bottomLeft" activeCell="AG249" sqref="AG249"/>
    </sheetView>
  </sheetViews>
  <sheetFormatPr defaultRowHeight="23.25" x14ac:dyDescent="0.25"/>
  <cols>
    <col min="1" max="1" width="9.140625" style="63" customWidth="1"/>
    <col min="2" max="2" width="10.85546875" style="109" customWidth="1"/>
    <col min="3" max="3" width="7.7109375" style="63" bestFit="1" customWidth="1"/>
    <col min="4" max="4" width="16.28515625" style="94" bestFit="1" customWidth="1"/>
    <col min="5" max="5" width="14.7109375" style="63" customWidth="1"/>
    <col min="6" max="6" width="16.28515625" style="63" bestFit="1" customWidth="1"/>
    <col min="7" max="7" width="6.7109375" style="63" bestFit="1" customWidth="1"/>
    <col min="8" max="8" width="7.140625" style="63" bestFit="1" customWidth="1"/>
    <col min="9" max="9" width="15.140625" style="63" bestFit="1" customWidth="1"/>
    <col min="10" max="10" width="11.85546875" style="63" customWidth="1"/>
    <col min="11" max="11" width="12.28515625" style="63" bestFit="1" customWidth="1"/>
    <col min="12" max="12" width="1.28515625" style="63" customWidth="1"/>
    <col min="13" max="13" width="7.42578125" style="63" bestFit="1" customWidth="1"/>
    <col min="14" max="14" width="16.7109375" style="94" bestFit="1" customWidth="1"/>
    <col min="15" max="15" width="14.7109375" style="63" customWidth="1"/>
    <col min="16" max="16" width="17.28515625" style="63" bestFit="1" customWidth="1"/>
    <col min="17" max="17" width="6.7109375" style="63" bestFit="1" customWidth="1"/>
    <col min="18" max="18" width="7.140625" style="63" bestFit="1" customWidth="1"/>
    <col min="19" max="19" width="13.5703125" style="63" bestFit="1" customWidth="1"/>
    <col min="20" max="20" width="12.42578125" style="63" bestFit="1" customWidth="1"/>
    <col min="21" max="21" width="12.28515625" style="63" bestFit="1" customWidth="1"/>
    <col min="22" max="22" width="1.140625" style="63" customWidth="1"/>
    <col min="23" max="23" width="6.85546875" style="63" bestFit="1" customWidth="1"/>
    <col min="24" max="24" width="16.7109375" style="94" customWidth="1"/>
    <col min="25" max="25" width="14.7109375" style="63" customWidth="1"/>
    <col min="26" max="26" width="17.28515625" style="63" bestFit="1" customWidth="1"/>
    <col min="27" max="27" width="9.140625" style="63" bestFit="1" customWidth="1"/>
    <col min="28" max="28" width="7.5703125" style="63" bestFit="1" customWidth="1"/>
    <col min="29" max="29" width="13.140625" style="63" bestFit="1" customWidth="1"/>
    <col min="30" max="30" width="13.140625" style="63" customWidth="1"/>
    <col min="31" max="31" width="1.42578125" style="63" customWidth="1"/>
    <col min="32" max="32" width="6.85546875" style="63" bestFit="1" customWidth="1"/>
    <col min="33" max="33" width="16.7109375" style="94" customWidth="1"/>
    <col min="34" max="34" width="14.7109375" style="63" customWidth="1"/>
    <col min="35" max="35" width="17.28515625" style="63" bestFit="1" customWidth="1"/>
    <col min="36" max="36" width="9.140625" style="63" bestFit="1" customWidth="1"/>
    <col min="37" max="37" width="7.5703125" style="63" bestFit="1" customWidth="1"/>
    <col min="38" max="38" width="13.140625" style="63" bestFit="1" customWidth="1"/>
    <col min="39" max="39" width="17.85546875" style="94" bestFit="1" customWidth="1"/>
    <col min="40" max="40" width="22.85546875" style="63" customWidth="1"/>
  </cols>
  <sheetData>
    <row r="1" spans="1:40" ht="65.25" x14ac:dyDescent="0.25">
      <c r="A1" s="298" t="s">
        <v>0</v>
      </c>
      <c r="B1" s="299" t="s">
        <v>1</v>
      </c>
      <c r="C1" s="513">
        <v>2020</v>
      </c>
      <c r="D1" s="514" t="s">
        <v>60</v>
      </c>
      <c r="E1" s="515" t="s">
        <v>39</v>
      </c>
      <c r="F1" s="516" t="s">
        <v>31</v>
      </c>
      <c r="G1" s="515" t="s">
        <v>34</v>
      </c>
      <c r="H1" s="515" t="s">
        <v>32</v>
      </c>
      <c r="I1" s="516" t="s">
        <v>33</v>
      </c>
      <c r="J1" s="516" t="s">
        <v>35</v>
      </c>
      <c r="K1" s="648" t="s">
        <v>36</v>
      </c>
      <c r="L1" s="597"/>
      <c r="M1" s="649">
        <v>2021</v>
      </c>
      <c r="N1" s="517" t="s">
        <v>60</v>
      </c>
      <c r="O1" s="518" t="s">
        <v>39</v>
      </c>
      <c r="P1" s="519" t="s">
        <v>31</v>
      </c>
      <c r="Q1" s="518" t="s">
        <v>34</v>
      </c>
      <c r="R1" s="518" t="s">
        <v>32</v>
      </c>
      <c r="S1" s="519" t="s">
        <v>33</v>
      </c>
      <c r="T1" s="519" t="s">
        <v>35</v>
      </c>
      <c r="U1" s="630" t="s">
        <v>36</v>
      </c>
      <c r="V1" s="597"/>
      <c r="W1" s="639">
        <v>2022</v>
      </c>
      <c r="X1" s="514" t="s">
        <v>60</v>
      </c>
      <c r="Y1" s="515" t="s">
        <v>39</v>
      </c>
      <c r="Z1" s="516" t="s">
        <v>31</v>
      </c>
      <c r="AA1" s="515" t="s">
        <v>34</v>
      </c>
      <c r="AB1" s="515" t="s">
        <v>32</v>
      </c>
      <c r="AC1" s="516" t="s">
        <v>33</v>
      </c>
      <c r="AD1" s="630" t="s">
        <v>36</v>
      </c>
      <c r="AE1" s="582"/>
      <c r="AF1" s="639">
        <v>2023</v>
      </c>
      <c r="AG1" s="514" t="s">
        <v>60</v>
      </c>
      <c r="AH1" s="515" t="s">
        <v>39</v>
      </c>
      <c r="AI1" s="516" t="s">
        <v>31</v>
      </c>
      <c r="AJ1" s="515" t="s">
        <v>34</v>
      </c>
      <c r="AK1" s="515" t="s">
        <v>32</v>
      </c>
      <c r="AL1" s="516" t="s">
        <v>33</v>
      </c>
      <c r="AM1" s="782" t="s">
        <v>35</v>
      </c>
      <c r="AN1" s="305" t="s">
        <v>36</v>
      </c>
    </row>
    <row r="2" spans="1:40" x14ac:dyDescent="0.25">
      <c r="A2" s="337"/>
      <c r="B2" s="330"/>
      <c r="C2" s="494"/>
      <c r="D2" s="495"/>
      <c r="E2" s="495"/>
      <c r="F2" s="495"/>
      <c r="G2" s="496"/>
      <c r="H2" s="496"/>
      <c r="I2" s="497"/>
      <c r="J2" s="496"/>
      <c r="K2" s="496"/>
      <c r="L2" s="583"/>
      <c r="M2" s="496"/>
      <c r="N2" s="495"/>
      <c r="O2" s="495"/>
      <c r="P2" s="495"/>
      <c r="Q2" s="496"/>
      <c r="R2" s="496"/>
      <c r="S2" s="496"/>
      <c r="T2" s="496"/>
      <c r="U2" s="496"/>
      <c r="V2" s="583"/>
      <c r="W2" s="496"/>
      <c r="X2" s="495"/>
      <c r="Y2" s="495"/>
      <c r="Z2" s="495"/>
      <c r="AA2" s="496"/>
      <c r="AB2" s="496"/>
      <c r="AC2" s="496"/>
      <c r="AD2" s="496"/>
      <c r="AE2" s="583"/>
      <c r="AF2" s="496"/>
      <c r="AG2" s="495"/>
      <c r="AH2" s="495"/>
      <c r="AI2" s="495"/>
      <c r="AJ2" s="496"/>
      <c r="AK2" s="496"/>
      <c r="AL2" s="496"/>
      <c r="AM2" s="783"/>
      <c r="AN2" s="349"/>
    </row>
    <row r="3" spans="1:40" ht="21" x14ac:dyDescent="0.25">
      <c r="A3" s="337"/>
      <c r="B3" s="331"/>
      <c r="C3" s="350"/>
      <c r="D3" s="351"/>
      <c r="E3" s="352"/>
      <c r="F3" s="353"/>
      <c r="G3" s="352"/>
      <c r="H3" s="353"/>
      <c r="I3" s="353"/>
      <c r="J3" s="353"/>
      <c r="K3" s="354"/>
      <c r="L3" s="598"/>
      <c r="M3" s="355" t="s">
        <v>42</v>
      </c>
      <c r="N3" s="356">
        <f>D16</f>
        <v>12000</v>
      </c>
      <c r="O3" s="356">
        <f>E16</f>
        <v>60</v>
      </c>
      <c r="P3" s="356">
        <f>F16</f>
        <v>12000</v>
      </c>
      <c r="Q3" s="352"/>
      <c r="R3" s="353"/>
      <c r="S3" s="353"/>
      <c r="T3" s="353"/>
      <c r="U3" s="354"/>
      <c r="V3" s="598"/>
      <c r="W3" s="355" t="s">
        <v>42</v>
      </c>
      <c r="X3" s="356">
        <f>N16</f>
        <v>24000</v>
      </c>
      <c r="Y3" s="356">
        <f>O16</f>
        <v>80</v>
      </c>
      <c r="Z3" s="356">
        <f>P16</f>
        <v>24000</v>
      </c>
      <c r="AA3" s="352"/>
      <c r="AB3" s="353"/>
      <c r="AC3" s="353"/>
      <c r="AD3" s="353"/>
      <c r="AE3" s="584"/>
      <c r="AF3" s="355" t="s">
        <v>42</v>
      </c>
      <c r="AG3" s="356">
        <f>X16</f>
        <v>36000</v>
      </c>
      <c r="AH3" s="356">
        <f>Y16</f>
        <v>80</v>
      </c>
      <c r="AI3" s="356">
        <f>Z16</f>
        <v>36080</v>
      </c>
      <c r="AJ3" s="352"/>
      <c r="AK3" s="353"/>
      <c r="AL3" s="353"/>
      <c r="AM3" s="776" t="s">
        <v>221</v>
      </c>
      <c r="AN3" s="183" t="s">
        <v>36</v>
      </c>
    </row>
    <row r="4" spans="1:40" x14ac:dyDescent="0.25">
      <c r="A4" s="368" t="s">
        <v>5</v>
      </c>
      <c r="B4" s="332">
        <v>161</v>
      </c>
      <c r="C4" s="357" t="s">
        <v>19</v>
      </c>
      <c r="D4" s="124">
        <v>1000</v>
      </c>
      <c r="E4" s="124">
        <v>0</v>
      </c>
      <c r="F4" s="124">
        <v>1000</v>
      </c>
      <c r="G4" s="125" t="s">
        <v>38</v>
      </c>
      <c r="H4" s="125">
        <v>50</v>
      </c>
      <c r="I4" s="129">
        <v>43861</v>
      </c>
      <c r="J4" s="125"/>
      <c r="K4" s="595"/>
      <c r="L4" s="599"/>
      <c r="M4" s="579" t="s">
        <v>19</v>
      </c>
      <c r="N4" s="124">
        <v>1000</v>
      </c>
      <c r="O4" s="124">
        <v>10</v>
      </c>
      <c r="P4" s="124">
        <v>0</v>
      </c>
      <c r="Q4" s="125" t="s">
        <v>38</v>
      </c>
      <c r="R4" s="125" t="s">
        <v>38</v>
      </c>
      <c r="S4" s="129" t="s">
        <v>38</v>
      </c>
      <c r="T4" s="125"/>
      <c r="U4" s="595"/>
      <c r="V4" s="599"/>
      <c r="W4" s="579" t="s">
        <v>19</v>
      </c>
      <c r="X4" s="124">
        <v>1000</v>
      </c>
      <c r="Y4" s="124">
        <v>0</v>
      </c>
      <c r="Z4" s="124">
        <v>1000</v>
      </c>
      <c r="AA4" s="125" t="s">
        <v>38</v>
      </c>
      <c r="AB4" s="125">
        <v>1880</v>
      </c>
      <c r="AC4" s="129">
        <v>44584</v>
      </c>
      <c r="AD4" s="631"/>
      <c r="AE4" s="586"/>
      <c r="AF4" s="579" t="s">
        <v>19</v>
      </c>
      <c r="AG4" s="124">
        <v>1000</v>
      </c>
      <c r="AH4" s="124"/>
      <c r="AI4" s="124">
        <v>1000</v>
      </c>
      <c r="AJ4" s="125" t="s">
        <v>47</v>
      </c>
      <c r="AK4" s="125">
        <v>3228</v>
      </c>
      <c r="AL4" s="129">
        <v>44930</v>
      </c>
      <c r="AM4" s="341">
        <f>AG16+AH16-AI16</f>
        <v>0</v>
      </c>
      <c r="AN4" s="342" t="s">
        <v>1023</v>
      </c>
    </row>
    <row r="5" spans="1:40" x14ac:dyDescent="0.25">
      <c r="A5" s="369"/>
      <c r="B5" s="876" t="s">
        <v>826</v>
      </c>
      <c r="C5" s="357" t="s">
        <v>20</v>
      </c>
      <c r="D5" s="124">
        <v>1000</v>
      </c>
      <c r="E5" s="124">
        <v>0</v>
      </c>
      <c r="F5" s="124">
        <v>1000</v>
      </c>
      <c r="G5" s="125" t="s">
        <v>38</v>
      </c>
      <c r="H5" s="125">
        <v>102</v>
      </c>
      <c r="I5" s="129">
        <v>43889</v>
      </c>
      <c r="J5" s="125"/>
      <c r="K5" s="595"/>
      <c r="L5" s="599"/>
      <c r="M5" s="579" t="s">
        <v>20</v>
      </c>
      <c r="N5" s="124">
        <v>1000</v>
      </c>
      <c r="O5" s="124">
        <v>0</v>
      </c>
      <c r="P5" s="124">
        <v>2000</v>
      </c>
      <c r="Q5" s="125" t="s">
        <v>38</v>
      </c>
      <c r="R5" s="125">
        <v>867</v>
      </c>
      <c r="S5" s="129">
        <v>44253</v>
      </c>
      <c r="T5" s="125"/>
      <c r="U5" s="595"/>
      <c r="V5" s="599"/>
      <c r="W5" s="579" t="s">
        <v>20</v>
      </c>
      <c r="X5" s="124">
        <v>1000</v>
      </c>
      <c r="Y5" s="124">
        <v>0</v>
      </c>
      <c r="Z5" s="124">
        <v>1000</v>
      </c>
      <c r="AA5" s="125" t="s">
        <v>38</v>
      </c>
      <c r="AB5" s="125">
        <v>2065</v>
      </c>
      <c r="AC5" s="129">
        <v>44607</v>
      </c>
      <c r="AD5" s="632"/>
      <c r="AE5" s="644"/>
      <c r="AF5" s="579" t="s">
        <v>20</v>
      </c>
      <c r="AG5" s="124">
        <v>1000</v>
      </c>
      <c r="AH5" s="124"/>
      <c r="AI5" s="124">
        <v>1000</v>
      </c>
      <c r="AJ5" s="125" t="s">
        <v>47</v>
      </c>
      <c r="AK5" s="125">
        <v>3384</v>
      </c>
      <c r="AL5" s="129">
        <v>44962</v>
      </c>
      <c r="AM5" s="336"/>
      <c r="AN5" s="335"/>
    </row>
    <row r="6" spans="1:40" x14ac:dyDescent="0.25">
      <c r="A6" s="369"/>
      <c r="B6" s="877"/>
      <c r="C6" s="357" t="s">
        <v>21</v>
      </c>
      <c r="D6" s="124">
        <v>1000</v>
      </c>
      <c r="E6" s="124">
        <v>0</v>
      </c>
      <c r="F6" s="124">
        <v>1000</v>
      </c>
      <c r="G6" s="125" t="s">
        <v>38</v>
      </c>
      <c r="H6" s="125">
        <v>163</v>
      </c>
      <c r="I6" s="129">
        <v>43911</v>
      </c>
      <c r="J6" s="125"/>
      <c r="K6" s="595"/>
      <c r="L6" s="599"/>
      <c r="M6" s="579" t="s">
        <v>21</v>
      </c>
      <c r="N6" s="124">
        <v>1000</v>
      </c>
      <c r="O6" s="124">
        <v>0</v>
      </c>
      <c r="P6" s="124">
        <v>1000</v>
      </c>
      <c r="Q6" s="125" t="s">
        <v>38</v>
      </c>
      <c r="R6" s="125">
        <v>884</v>
      </c>
      <c r="S6" s="129">
        <v>44269</v>
      </c>
      <c r="T6" s="125"/>
      <c r="U6" s="595"/>
      <c r="V6" s="599"/>
      <c r="W6" s="579" t="s">
        <v>21</v>
      </c>
      <c r="X6" s="124">
        <v>1000</v>
      </c>
      <c r="Y6" s="124">
        <v>0</v>
      </c>
      <c r="Z6" s="124">
        <v>1000</v>
      </c>
      <c r="AA6" s="125" t="s">
        <v>38</v>
      </c>
      <c r="AB6" s="125">
        <v>2139</v>
      </c>
      <c r="AC6" s="129">
        <v>44627</v>
      </c>
      <c r="AD6" s="632"/>
      <c r="AE6" s="644"/>
      <c r="AF6" s="579" t="s">
        <v>21</v>
      </c>
      <c r="AG6" s="124">
        <v>1000</v>
      </c>
      <c r="AH6" s="124"/>
      <c r="AI6" s="124">
        <v>1000</v>
      </c>
      <c r="AJ6" s="125" t="s">
        <v>47</v>
      </c>
      <c r="AK6" s="125">
        <v>3486</v>
      </c>
      <c r="AL6" s="129">
        <v>44994</v>
      </c>
      <c r="AM6" s="336"/>
      <c r="AN6" s="335"/>
    </row>
    <row r="7" spans="1:40" x14ac:dyDescent="0.25">
      <c r="A7" s="369"/>
      <c r="B7" s="877"/>
      <c r="C7" s="357" t="s">
        <v>22</v>
      </c>
      <c r="D7" s="124">
        <v>1000</v>
      </c>
      <c r="E7" s="124">
        <f>E8+10</f>
        <v>30</v>
      </c>
      <c r="F7" s="124">
        <v>0</v>
      </c>
      <c r="G7" s="125" t="s">
        <v>38</v>
      </c>
      <c r="H7" s="125" t="s">
        <v>38</v>
      </c>
      <c r="I7" s="129" t="s">
        <v>38</v>
      </c>
      <c r="J7" s="125"/>
      <c r="K7" s="595"/>
      <c r="L7" s="599"/>
      <c r="M7" s="579" t="s">
        <v>22</v>
      </c>
      <c r="N7" s="124">
        <v>1000</v>
      </c>
      <c r="O7" s="124">
        <v>0</v>
      </c>
      <c r="P7" s="124">
        <v>1000</v>
      </c>
      <c r="Q7" s="125" t="s">
        <v>38</v>
      </c>
      <c r="R7" s="125">
        <v>991</v>
      </c>
      <c r="S7" s="129">
        <v>44312</v>
      </c>
      <c r="T7" s="125"/>
      <c r="U7" s="595"/>
      <c r="V7" s="599"/>
      <c r="W7" s="579" t="s">
        <v>22</v>
      </c>
      <c r="X7" s="124">
        <v>1000</v>
      </c>
      <c r="Y7" s="124">
        <v>0</v>
      </c>
      <c r="Z7" s="124">
        <v>1000</v>
      </c>
      <c r="AA7" s="125" t="s">
        <v>38</v>
      </c>
      <c r="AB7" s="125">
        <v>2237</v>
      </c>
      <c r="AC7" s="129">
        <v>44659</v>
      </c>
      <c r="AD7" s="632"/>
      <c r="AE7" s="644"/>
      <c r="AF7" s="579" t="s">
        <v>22</v>
      </c>
      <c r="AG7" s="124">
        <v>1000</v>
      </c>
      <c r="AH7" s="124"/>
      <c r="AI7" s="124">
        <v>1000</v>
      </c>
      <c r="AJ7" s="125" t="s">
        <v>47</v>
      </c>
      <c r="AK7" s="125">
        <v>3603</v>
      </c>
      <c r="AL7" s="129">
        <v>45021</v>
      </c>
      <c r="AM7" s="336"/>
      <c r="AN7" s="335"/>
    </row>
    <row r="8" spans="1:40" x14ac:dyDescent="0.25">
      <c r="A8" s="369"/>
      <c r="B8" s="877"/>
      <c r="C8" s="357" t="s">
        <v>23</v>
      </c>
      <c r="D8" s="124">
        <v>1000</v>
      </c>
      <c r="E8" s="124">
        <f>E9+10</f>
        <v>20</v>
      </c>
      <c r="F8" s="124">
        <v>0</v>
      </c>
      <c r="G8" s="125" t="s">
        <v>38</v>
      </c>
      <c r="H8" s="125" t="s">
        <v>38</v>
      </c>
      <c r="I8" s="129" t="s">
        <v>38</v>
      </c>
      <c r="J8" s="125"/>
      <c r="K8" s="595"/>
      <c r="L8" s="599"/>
      <c r="M8" s="579" t="s">
        <v>23</v>
      </c>
      <c r="N8" s="124">
        <v>1000</v>
      </c>
      <c r="O8" s="124">
        <v>0</v>
      </c>
      <c r="P8" s="124">
        <v>1000</v>
      </c>
      <c r="Q8" s="125" t="s">
        <v>38</v>
      </c>
      <c r="R8" s="125">
        <v>1005</v>
      </c>
      <c r="S8" s="129">
        <v>44339</v>
      </c>
      <c r="T8" s="125"/>
      <c r="U8" s="595"/>
      <c r="V8" s="599"/>
      <c r="W8" s="579" t="s">
        <v>23</v>
      </c>
      <c r="X8" s="124">
        <v>1000</v>
      </c>
      <c r="Y8" s="124">
        <v>0</v>
      </c>
      <c r="Z8" s="124">
        <v>1000</v>
      </c>
      <c r="AA8" s="125" t="s">
        <v>38</v>
      </c>
      <c r="AB8" s="125">
        <v>2298</v>
      </c>
      <c r="AC8" s="129">
        <v>44685</v>
      </c>
      <c r="AD8" s="632"/>
      <c r="AE8" s="644"/>
      <c r="AF8" s="579" t="s">
        <v>23</v>
      </c>
      <c r="AG8" s="124">
        <v>1000</v>
      </c>
      <c r="AH8" s="124"/>
      <c r="AI8" s="124">
        <v>1000</v>
      </c>
      <c r="AJ8" s="125" t="s">
        <v>47</v>
      </c>
      <c r="AK8" s="125">
        <v>3742</v>
      </c>
      <c r="AL8" s="129">
        <v>45053</v>
      </c>
      <c r="AM8" s="336"/>
      <c r="AN8" s="335"/>
    </row>
    <row r="9" spans="1:40" x14ac:dyDescent="0.25">
      <c r="A9" s="369"/>
      <c r="B9" s="877"/>
      <c r="C9" s="420" t="s">
        <v>24</v>
      </c>
      <c r="D9" s="124">
        <v>1000</v>
      </c>
      <c r="E9" s="124">
        <f>E10+10</f>
        <v>10</v>
      </c>
      <c r="F9" s="124">
        <v>0</v>
      </c>
      <c r="G9" s="125" t="s">
        <v>38</v>
      </c>
      <c r="H9" s="125" t="s">
        <v>38</v>
      </c>
      <c r="I9" s="129" t="s">
        <v>38</v>
      </c>
      <c r="J9" s="125"/>
      <c r="K9" s="595"/>
      <c r="L9" s="599"/>
      <c r="M9" s="640" t="s">
        <v>24</v>
      </c>
      <c r="N9" s="124">
        <v>1000</v>
      </c>
      <c r="O9" s="124">
        <v>0</v>
      </c>
      <c r="P9" s="124">
        <v>1000</v>
      </c>
      <c r="Q9" s="125" t="s">
        <v>38</v>
      </c>
      <c r="R9" s="125">
        <v>1085</v>
      </c>
      <c r="S9" s="129">
        <v>44366</v>
      </c>
      <c r="T9" s="125"/>
      <c r="U9" s="595"/>
      <c r="V9" s="599"/>
      <c r="W9" s="640" t="s">
        <v>24</v>
      </c>
      <c r="X9" s="124">
        <v>1000</v>
      </c>
      <c r="Y9" s="124">
        <v>0</v>
      </c>
      <c r="Z9" s="124">
        <v>1000</v>
      </c>
      <c r="AA9" s="125" t="s">
        <v>47</v>
      </c>
      <c r="AB9" s="125">
        <v>2392</v>
      </c>
      <c r="AC9" s="129">
        <v>44719</v>
      </c>
      <c r="AD9" s="632"/>
      <c r="AE9" s="644"/>
      <c r="AF9" s="640" t="s">
        <v>24</v>
      </c>
      <c r="AG9" s="124">
        <v>1000</v>
      </c>
      <c r="AH9" s="124"/>
      <c r="AI9" s="124">
        <v>1000</v>
      </c>
      <c r="AJ9" s="125" t="s">
        <v>47</v>
      </c>
      <c r="AK9" s="125">
        <v>3828</v>
      </c>
      <c r="AL9" s="129">
        <v>45083</v>
      </c>
      <c r="AM9" s="336"/>
      <c r="AN9" s="335"/>
    </row>
    <row r="10" spans="1:40" x14ac:dyDescent="0.25">
      <c r="A10" s="369"/>
      <c r="B10" s="877"/>
      <c r="C10" s="357" t="s">
        <v>25</v>
      </c>
      <c r="D10" s="124">
        <v>1000</v>
      </c>
      <c r="E10" s="124">
        <v>0</v>
      </c>
      <c r="F10" s="124">
        <v>4000</v>
      </c>
      <c r="G10" s="125" t="s">
        <v>38</v>
      </c>
      <c r="H10" s="125">
        <v>356</v>
      </c>
      <c r="I10" s="129">
        <v>44027</v>
      </c>
      <c r="J10" s="125"/>
      <c r="K10" s="595"/>
      <c r="L10" s="599"/>
      <c r="M10" s="579" t="s">
        <v>25</v>
      </c>
      <c r="N10" s="124">
        <v>1000</v>
      </c>
      <c r="O10" s="124">
        <v>0</v>
      </c>
      <c r="P10" s="124">
        <v>1000</v>
      </c>
      <c r="Q10" s="125" t="s">
        <v>38</v>
      </c>
      <c r="R10" s="125">
        <v>1143</v>
      </c>
      <c r="S10" s="129">
        <v>44388</v>
      </c>
      <c r="T10" s="125"/>
      <c r="U10" s="595"/>
      <c r="V10" s="599"/>
      <c r="W10" s="579" t="s">
        <v>25</v>
      </c>
      <c r="X10" s="124">
        <v>1000</v>
      </c>
      <c r="Y10" s="124">
        <v>0</v>
      </c>
      <c r="Z10" s="124">
        <v>1000</v>
      </c>
      <c r="AA10" s="125" t="s">
        <v>47</v>
      </c>
      <c r="AB10" s="125">
        <v>2519</v>
      </c>
      <c r="AC10" s="129">
        <v>44752</v>
      </c>
      <c r="AD10" s="632"/>
      <c r="AE10" s="644"/>
      <c r="AF10" s="579" t="s">
        <v>25</v>
      </c>
      <c r="AG10" s="124">
        <v>1000</v>
      </c>
      <c r="AH10" s="124"/>
      <c r="AI10" s="124">
        <v>1000</v>
      </c>
      <c r="AJ10" s="125" t="s">
        <v>47</v>
      </c>
      <c r="AK10" s="125">
        <v>3920</v>
      </c>
      <c r="AL10" s="129">
        <v>45110</v>
      </c>
      <c r="AM10" s="336"/>
      <c r="AN10" s="335"/>
    </row>
    <row r="11" spans="1:40" x14ac:dyDescent="0.25">
      <c r="A11" s="369"/>
      <c r="B11" s="877"/>
      <c r="C11" s="357" t="s">
        <v>26</v>
      </c>
      <c r="D11" s="124">
        <v>1000</v>
      </c>
      <c r="E11" s="124">
        <v>0</v>
      </c>
      <c r="F11" s="124">
        <v>1000</v>
      </c>
      <c r="G11" s="125" t="s">
        <v>38</v>
      </c>
      <c r="H11" s="125">
        <v>396</v>
      </c>
      <c r="I11" s="129">
        <v>44051</v>
      </c>
      <c r="J11" s="125"/>
      <c r="K11" s="595"/>
      <c r="L11" s="599"/>
      <c r="M11" s="579" t="s">
        <v>26</v>
      </c>
      <c r="N11" s="124">
        <v>1000</v>
      </c>
      <c r="O11" s="124">
        <v>10</v>
      </c>
      <c r="P11" s="124">
        <v>0</v>
      </c>
      <c r="Q11" s="125" t="s">
        <v>38</v>
      </c>
      <c r="R11" s="125" t="s">
        <v>38</v>
      </c>
      <c r="S11" s="129" t="s">
        <v>38</v>
      </c>
      <c r="T11" s="125"/>
      <c r="U11" s="595"/>
      <c r="V11" s="599"/>
      <c r="W11" s="579" t="s">
        <v>26</v>
      </c>
      <c r="X11" s="124">
        <v>1000</v>
      </c>
      <c r="Y11" s="124">
        <v>0</v>
      </c>
      <c r="Z11" s="124">
        <v>1000</v>
      </c>
      <c r="AA11" s="125" t="s">
        <v>47</v>
      </c>
      <c r="AB11" s="125">
        <v>2592</v>
      </c>
      <c r="AC11" s="129">
        <v>44779</v>
      </c>
      <c r="AD11" s="632"/>
      <c r="AE11" s="644"/>
      <c r="AF11" s="579" t="s">
        <v>26</v>
      </c>
      <c r="AG11" s="124">
        <v>1000</v>
      </c>
      <c r="AH11" s="124"/>
      <c r="AI11" s="124">
        <v>1000</v>
      </c>
      <c r="AJ11" s="125" t="s">
        <v>47</v>
      </c>
      <c r="AK11" s="125">
        <v>4042</v>
      </c>
      <c r="AL11" s="129">
        <v>45141</v>
      </c>
      <c r="AM11" s="336"/>
      <c r="AN11" s="335"/>
    </row>
    <row r="12" spans="1:40" x14ac:dyDescent="0.25">
      <c r="A12" s="369"/>
      <c r="B12" s="877"/>
      <c r="C12" s="357" t="s">
        <v>27</v>
      </c>
      <c r="D12" s="124">
        <v>1000</v>
      </c>
      <c r="E12" s="124">
        <v>0</v>
      </c>
      <c r="F12" s="124">
        <v>1000</v>
      </c>
      <c r="G12" s="125" t="s">
        <v>38</v>
      </c>
      <c r="H12" s="125">
        <v>468</v>
      </c>
      <c r="I12" s="129">
        <v>44086</v>
      </c>
      <c r="J12" s="125"/>
      <c r="K12" s="595"/>
      <c r="L12" s="599"/>
      <c r="M12" s="579" t="s">
        <v>27</v>
      </c>
      <c r="N12" s="124">
        <v>1000</v>
      </c>
      <c r="O12" s="124">
        <v>0</v>
      </c>
      <c r="P12" s="124">
        <v>2000</v>
      </c>
      <c r="Q12" s="125" t="s">
        <v>38</v>
      </c>
      <c r="R12" s="125">
        <v>1245</v>
      </c>
      <c r="S12" s="129">
        <v>44440</v>
      </c>
      <c r="T12" s="125"/>
      <c r="U12" s="595"/>
      <c r="V12" s="599"/>
      <c r="W12" s="579" t="s">
        <v>27</v>
      </c>
      <c r="X12" s="124">
        <v>1000</v>
      </c>
      <c r="Y12" s="124">
        <v>0</v>
      </c>
      <c r="Z12" s="124">
        <v>1080</v>
      </c>
      <c r="AA12" s="125" t="s">
        <v>47</v>
      </c>
      <c r="AB12" s="125">
        <v>2804</v>
      </c>
      <c r="AC12" s="129">
        <v>44808</v>
      </c>
      <c r="AD12" s="632"/>
      <c r="AE12" s="644"/>
      <c r="AF12" s="579" t="s">
        <v>27</v>
      </c>
      <c r="AG12" s="124"/>
      <c r="AH12" s="124"/>
      <c r="AI12" s="124"/>
      <c r="AJ12" s="125"/>
      <c r="AK12" s="125"/>
      <c r="AL12" s="129"/>
      <c r="AM12" s="336"/>
      <c r="AN12" s="335"/>
    </row>
    <row r="13" spans="1:40" x14ac:dyDescent="0.25">
      <c r="A13" s="369"/>
      <c r="B13" s="877"/>
      <c r="C13" s="357" t="s">
        <v>28</v>
      </c>
      <c r="D13" s="124">
        <v>1000</v>
      </c>
      <c r="E13" s="124">
        <v>0</v>
      </c>
      <c r="F13" s="124">
        <v>1000</v>
      </c>
      <c r="G13" s="125" t="s">
        <v>38</v>
      </c>
      <c r="H13" s="125">
        <v>549</v>
      </c>
      <c r="I13" s="129">
        <v>44113</v>
      </c>
      <c r="J13" s="125"/>
      <c r="K13" s="595"/>
      <c r="L13" s="599"/>
      <c r="M13" s="579" t="s">
        <v>28</v>
      </c>
      <c r="N13" s="124">
        <v>1000</v>
      </c>
      <c r="O13" s="124">
        <v>0</v>
      </c>
      <c r="P13" s="124">
        <v>1000</v>
      </c>
      <c r="Q13" s="125" t="s">
        <v>38</v>
      </c>
      <c r="R13" s="125">
        <v>1355</v>
      </c>
      <c r="S13" s="129">
        <v>44480</v>
      </c>
      <c r="T13" s="125"/>
      <c r="U13" s="595"/>
      <c r="V13" s="599"/>
      <c r="W13" s="579" t="s">
        <v>28</v>
      </c>
      <c r="X13" s="124">
        <v>1000</v>
      </c>
      <c r="Y13" s="124">
        <v>0</v>
      </c>
      <c r="Z13" s="124">
        <v>1000</v>
      </c>
      <c r="AA13" s="125" t="s">
        <v>47</v>
      </c>
      <c r="AB13" s="125">
        <v>2898</v>
      </c>
      <c r="AC13" s="129">
        <v>44837</v>
      </c>
      <c r="AD13" s="632"/>
      <c r="AE13" s="644"/>
      <c r="AF13" s="579" t="s">
        <v>28</v>
      </c>
      <c r="AG13" s="124"/>
      <c r="AH13" s="124"/>
      <c r="AI13" s="124"/>
      <c r="AJ13" s="125"/>
      <c r="AK13" s="125"/>
      <c r="AL13" s="129"/>
      <c r="AM13" s="336"/>
      <c r="AN13" s="335"/>
    </row>
    <row r="14" spans="1:40" x14ac:dyDescent="0.25">
      <c r="A14" s="369"/>
      <c r="B14" s="877"/>
      <c r="C14" s="357" t="s">
        <v>29</v>
      </c>
      <c r="D14" s="124">
        <v>1000</v>
      </c>
      <c r="E14" s="124">
        <v>0</v>
      </c>
      <c r="F14" s="124">
        <v>1000</v>
      </c>
      <c r="G14" s="125" t="s">
        <v>38</v>
      </c>
      <c r="H14" s="125">
        <v>607</v>
      </c>
      <c r="I14" s="129">
        <v>44154</v>
      </c>
      <c r="J14" s="125"/>
      <c r="K14" s="595"/>
      <c r="L14" s="599"/>
      <c r="M14" s="579" t="s">
        <v>29</v>
      </c>
      <c r="N14" s="124">
        <v>1000</v>
      </c>
      <c r="O14" s="124">
        <v>0</v>
      </c>
      <c r="P14" s="124">
        <v>1000</v>
      </c>
      <c r="Q14" s="125" t="s">
        <v>38</v>
      </c>
      <c r="R14" s="125">
        <v>1527</v>
      </c>
      <c r="S14" s="129">
        <v>44507</v>
      </c>
      <c r="T14" s="125"/>
      <c r="U14" s="595"/>
      <c r="V14" s="599"/>
      <c r="W14" s="579" t="s">
        <v>29</v>
      </c>
      <c r="X14" s="124">
        <v>1000</v>
      </c>
      <c r="Y14" s="124">
        <v>0</v>
      </c>
      <c r="Z14" s="124">
        <v>1000</v>
      </c>
      <c r="AA14" s="125" t="s">
        <v>47</v>
      </c>
      <c r="AB14" s="125">
        <v>3002</v>
      </c>
      <c r="AC14" s="129">
        <v>44869</v>
      </c>
      <c r="AD14" s="632"/>
      <c r="AE14" s="644"/>
      <c r="AF14" s="579" t="s">
        <v>29</v>
      </c>
      <c r="AG14" s="124"/>
      <c r="AH14" s="124"/>
      <c r="AI14" s="124"/>
      <c r="AJ14" s="125"/>
      <c r="AK14" s="125"/>
      <c r="AL14" s="129"/>
      <c r="AM14" s="336"/>
      <c r="AN14" s="335"/>
    </row>
    <row r="15" spans="1:40" x14ac:dyDescent="0.25">
      <c r="A15" s="369"/>
      <c r="B15" s="877"/>
      <c r="C15" s="421" t="s">
        <v>30</v>
      </c>
      <c r="D15" s="278">
        <v>1000</v>
      </c>
      <c r="E15" s="124">
        <v>0</v>
      </c>
      <c r="F15" s="124">
        <v>1000</v>
      </c>
      <c r="G15" s="125" t="s">
        <v>38</v>
      </c>
      <c r="H15" s="125">
        <v>663</v>
      </c>
      <c r="I15" s="129">
        <v>44183</v>
      </c>
      <c r="J15" s="125"/>
      <c r="K15" s="595"/>
      <c r="L15" s="600"/>
      <c r="M15" s="641" t="s">
        <v>30</v>
      </c>
      <c r="N15" s="278">
        <v>1000</v>
      </c>
      <c r="O15" s="124">
        <v>0</v>
      </c>
      <c r="P15" s="124">
        <v>1000</v>
      </c>
      <c r="Q15" s="125" t="s">
        <v>38</v>
      </c>
      <c r="R15" s="125">
        <v>1596</v>
      </c>
      <c r="S15" s="129">
        <v>44534</v>
      </c>
      <c r="T15" s="125"/>
      <c r="U15" s="595"/>
      <c r="V15" s="600"/>
      <c r="W15" s="641" t="s">
        <v>30</v>
      </c>
      <c r="X15" s="278">
        <v>1000</v>
      </c>
      <c r="Y15" s="124">
        <v>0</v>
      </c>
      <c r="Z15" s="124">
        <v>1000</v>
      </c>
      <c r="AA15" s="125" t="s">
        <v>47</v>
      </c>
      <c r="AB15" s="125">
        <v>3116</v>
      </c>
      <c r="AC15" s="129">
        <v>44899</v>
      </c>
      <c r="AD15" s="632"/>
      <c r="AE15" s="644"/>
      <c r="AF15" s="641" t="s">
        <v>30</v>
      </c>
      <c r="AG15" s="278"/>
      <c r="AH15" s="124"/>
      <c r="AI15" s="124"/>
      <c r="AJ15" s="125"/>
      <c r="AK15" s="125"/>
      <c r="AL15" s="129"/>
      <c r="AM15" s="338"/>
      <c r="AN15" s="339"/>
    </row>
    <row r="16" spans="1:40" ht="21" x14ac:dyDescent="0.25">
      <c r="A16" s="370"/>
      <c r="B16" s="878"/>
      <c r="C16" s="364"/>
      <c r="D16" s="365">
        <f>SUM(D4:D15)</f>
        <v>12000</v>
      </c>
      <c r="E16" s="365">
        <f>SUM(E4:E15)</f>
        <v>60</v>
      </c>
      <c r="F16" s="365">
        <f>SUM(F4:F15)</f>
        <v>12000</v>
      </c>
      <c r="G16" s="340"/>
      <c r="H16" s="340"/>
      <c r="I16" s="366"/>
      <c r="J16" s="340"/>
      <c r="K16" s="569"/>
      <c r="L16" s="587"/>
      <c r="M16" s="565"/>
      <c r="N16" s="365">
        <f>SUM(N3:N15)</f>
        <v>24000</v>
      </c>
      <c r="O16" s="365">
        <f>SUM(O3:O15)</f>
        <v>80</v>
      </c>
      <c r="P16" s="365">
        <f>SUM(P3:P15)</f>
        <v>24000</v>
      </c>
      <c r="Q16" s="340"/>
      <c r="R16" s="340"/>
      <c r="S16" s="340"/>
      <c r="T16" s="340"/>
      <c r="U16" s="569"/>
      <c r="V16" s="587"/>
      <c r="W16" s="565"/>
      <c r="X16" s="365">
        <f>SUM(X3:X15)</f>
        <v>36000</v>
      </c>
      <c r="Y16" s="365">
        <f>SUM(Y3:Y15)</f>
        <v>80</v>
      </c>
      <c r="Z16" s="365">
        <f>SUM(Z3:Z15)</f>
        <v>36080</v>
      </c>
      <c r="AA16" s="340"/>
      <c r="AB16" s="340"/>
      <c r="AC16" s="340"/>
      <c r="AD16" s="569"/>
      <c r="AE16" s="587"/>
      <c r="AF16" s="565"/>
      <c r="AG16" s="365">
        <f>SUM(AG3:AG15)</f>
        <v>44000</v>
      </c>
      <c r="AH16" s="365">
        <f>SUM(AH3:AH15)</f>
        <v>80</v>
      </c>
      <c r="AI16" s="365">
        <f>SUM(AI3:AI15)</f>
        <v>44080</v>
      </c>
      <c r="AJ16" s="340"/>
      <c r="AK16" s="340"/>
      <c r="AL16" s="340"/>
      <c r="AM16" s="365"/>
      <c r="AN16" s="340"/>
    </row>
    <row r="17" spans="1:40" x14ac:dyDescent="0.25">
      <c r="A17" s="337"/>
      <c r="B17" s="330"/>
      <c r="C17" s="344"/>
      <c r="D17" s="345"/>
      <c r="E17" s="345"/>
      <c r="F17" s="345"/>
      <c r="G17" s="346"/>
      <c r="H17" s="346"/>
      <c r="I17" s="347"/>
      <c r="J17" s="346"/>
      <c r="K17" s="346"/>
      <c r="L17" s="588"/>
      <c r="M17" s="346"/>
      <c r="N17" s="345"/>
      <c r="O17" s="345"/>
      <c r="P17" s="345"/>
      <c r="Q17" s="346"/>
      <c r="R17" s="346"/>
      <c r="S17" s="346"/>
      <c r="T17" s="346"/>
      <c r="U17" s="346"/>
      <c r="V17" s="588"/>
      <c r="W17" s="346"/>
      <c r="X17" s="345"/>
      <c r="Y17" s="345"/>
      <c r="Z17" s="345"/>
      <c r="AA17" s="346"/>
      <c r="AB17" s="346"/>
      <c r="AC17" s="346"/>
      <c r="AD17" s="346"/>
      <c r="AE17" s="588"/>
      <c r="AF17" s="346"/>
      <c r="AG17" s="345"/>
      <c r="AH17" s="345"/>
      <c r="AI17" s="345"/>
      <c r="AJ17" s="346"/>
      <c r="AK17" s="346"/>
      <c r="AL17" s="346"/>
      <c r="AM17" s="778"/>
      <c r="AN17" s="348"/>
    </row>
    <row r="18" spans="1:40" ht="21" x14ac:dyDescent="0.25">
      <c r="A18" s="337"/>
      <c r="B18" s="331"/>
      <c r="C18" s="350"/>
      <c r="D18" s="351"/>
      <c r="E18" s="352"/>
      <c r="F18" s="353"/>
      <c r="G18" s="352"/>
      <c r="H18" s="353"/>
      <c r="I18" s="353"/>
      <c r="J18" s="353"/>
      <c r="K18" s="354"/>
      <c r="L18" s="598"/>
      <c r="M18" s="355" t="s">
        <v>42</v>
      </c>
      <c r="N18" s="356">
        <f>D31</f>
        <v>12000</v>
      </c>
      <c r="O18" s="356">
        <f>E31</f>
        <v>660</v>
      </c>
      <c r="P18" s="356">
        <f>F31</f>
        <v>12000</v>
      </c>
      <c r="Q18" s="352"/>
      <c r="R18" s="353"/>
      <c r="S18" s="353"/>
      <c r="T18" s="353"/>
      <c r="U18" s="354"/>
      <c r="V18" s="598"/>
      <c r="W18" s="355" t="s">
        <v>42</v>
      </c>
      <c r="X18" s="356">
        <f>N31</f>
        <v>24000</v>
      </c>
      <c r="Y18" s="356">
        <f>O31</f>
        <v>1020</v>
      </c>
      <c r="Z18" s="356">
        <f>P31</f>
        <v>19000</v>
      </c>
      <c r="AA18" s="352"/>
      <c r="AB18" s="353"/>
      <c r="AC18" s="353"/>
      <c r="AD18" s="353"/>
      <c r="AE18" s="584"/>
      <c r="AF18" s="355" t="s">
        <v>42</v>
      </c>
      <c r="AG18" s="356">
        <f>X31</f>
        <v>36000</v>
      </c>
      <c r="AH18" s="356">
        <f>Y31</f>
        <v>1310</v>
      </c>
      <c r="AI18" s="356">
        <f>Z31</f>
        <v>36300</v>
      </c>
      <c r="AJ18" s="352"/>
      <c r="AK18" s="353"/>
      <c r="AL18" s="353"/>
      <c r="AM18" s="776" t="s">
        <v>221</v>
      </c>
      <c r="AN18" s="183" t="s">
        <v>36</v>
      </c>
    </row>
    <row r="19" spans="1:40" x14ac:dyDescent="0.25">
      <c r="A19" s="368" t="s">
        <v>5</v>
      </c>
      <c r="B19" s="332">
        <v>162</v>
      </c>
      <c r="C19" s="357" t="s">
        <v>19</v>
      </c>
      <c r="D19" s="124">
        <v>1000</v>
      </c>
      <c r="E19" s="124">
        <f t="shared" ref="E19:E28" si="0">E20+10</f>
        <v>110</v>
      </c>
      <c r="F19" s="124">
        <v>0</v>
      </c>
      <c r="G19" s="125" t="s">
        <v>38</v>
      </c>
      <c r="H19" s="125" t="s">
        <v>38</v>
      </c>
      <c r="I19" s="129" t="s">
        <v>38</v>
      </c>
      <c r="J19" s="125"/>
      <c r="K19" s="595"/>
      <c r="L19" s="599"/>
      <c r="M19" s="579" t="s">
        <v>19</v>
      </c>
      <c r="N19" s="124">
        <v>1000</v>
      </c>
      <c r="O19" s="124">
        <v>10</v>
      </c>
      <c r="P19" s="124">
        <v>0</v>
      </c>
      <c r="Q19" s="125" t="s">
        <v>38</v>
      </c>
      <c r="R19" s="125" t="s">
        <v>38</v>
      </c>
      <c r="S19" s="129" t="s">
        <v>38</v>
      </c>
      <c r="T19" s="125"/>
      <c r="U19" s="595"/>
      <c r="V19" s="599"/>
      <c r="W19" s="579" t="s">
        <v>19</v>
      </c>
      <c r="X19" s="124">
        <v>1000</v>
      </c>
      <c r="Y19" s="124">
        <f t="shared" ref="Y19:Y25" si="1">Y20+10</f>
        <v>70</v>
      </c>
      <c r="Z19" s="124">
        <v>0</v>
      </c>
      <c r="AA19" s="125" t="s">
        <v>38</v>
      </c>
      <c r="AB19" s="125" t="s">
        <v>38</v>
      </c>
      <c r="AC19" s="129" t="s">
        <v>38</v>
      </c>
      <c r="AD19" s="631"/>
      <c r="AE19" s="586"/>
      <c r="AF19" s="579" t="s">
        <v>19</v>
      </c>
      <c r="AG19" s="124">
        <v>1000</v>
      </c>
      <c r="AH19" s="124"/>
      <c r="AI19" s="124">
        <v>2010</v>
      </c>
      <c r="AJ19" s="125" t="s">
        <v>47</v>
      </c>
      <c r="AK19" s="125">
        <v>3278</v>
      </c>
      <c r="AL19" s="129">
        <v>44933</v>
      </c>
      <c r="AM19" s="341">
        <f>AG31+AH31-AI31</f>
        <v>0</v>
      </c>
      <c r="AN19" s="342" t="s">
        <v>1023</v>
      </c>
    </row>
    <row r="20" spans="1:40" x14ac:dyDescent="0.25">
      <c r="A20" s="369"/>
      <c r="B20" s="877" t="s">
        <v>230</v>
      </c>
      <c r="C20" s="357" t="s">
        <v>20</v>
      </c>
      <c r="D20" s="124">
        <v>1000</v>
      </c>
      <c r="E20" s="124">
        <f t="shared" si="0"/>
        <v>100</v>
      </c>
      <c r="F20" s="124">
        <v>0</v>
      </c>
      <c r="G20" s="125" t="s">
        <v>38</v>
      </c>
      <c r="H20" s="125" t="s">
        <v>38</v>
      </c>
      <c r="I20" s="129" t="s">
        <v>38</v>
      </c>
      <c r="J20" s="125"/>
      <c r="K20" s="595"/>
      <c r="L20" s="599"/>
      <c r="M20" s="579" t="s">
        <v>20</v>
      </c>
      <c r="N20" s="124">
        <v>1000</v>
      </c>
      <c r="O20" s="124">
        <v>0</v>
      </c>
      <c r="P20" s="124">
        <v>2000</v>
      </c>
      <c r="Q20" s="125" t="s">
        <v>38</v>
      </c>
      <c r="R20" s="125">
        <v>840</v>
      </c>
      <c r="S20" s="129">
        <v>44245</v>
      </c>
      <c r="T20" s="125"/>
      <c r="U20" s="595"/>
      <c r="V20" s="599"/>
      <c r="W20" s="579" t="s">
        <v>20</v>
      </c>
      <c r="X20" s="124">
        <v>1000</v>
      </c>
      <c r="Y20" s="124">
        <f t="shared" si="1"/>
        <v>60</v>
      </c>
      <c r="Z20" s="124">
        <v>5000</v>
      </c>
      <c r="AA20" s="125" t="s">
        <v>38</v>
      </c>
      <c r="AB20" s="125">
        <v>2039</v>
      </c>
      <c r="AC20" s="129">
        <v>44598</v>
      </c>
      <c r="AD20" s="632"/>
      <c r="AE20" s="644"/>
      <c r="AF20" s="579" t="s">
        <v>20</v>
      </c>
      <c r="AG20" s="124">
        <v>1000</v>
      </c>
      <c r="AH20" s="124"/>
      <c r="AI20" s="124">
        <v>1000</v>
      </c>
      <c r="AJ20" s="125" t="s">
        <v>47</v>
      </c>
      <c r="AK20" s="125">
        <v>3446</v>
      </c>
      <c r="AL20" s="129">
        <v>44985</v>
      </c>
      <c r="AM20" s="336"/>
      <c r="AN20" s="335"/>
    </row>
    <row r="21" spans="1:40" x14ac:dyDescent="0.25">
      <c r="A21" s="369"/>
      <c r="B21" s="877"/>
      <c r="C21" s="357" t="s">
        <v>21</v>
      </c>
      <c r="D21" s="124">
        <v>1000</v>
      </c>
      <c r="E21" s="124">
        <f t="shared" si="0"/>
        <v>90</v>
      </c>
      <c r="F21" s="124">
        <v>0</v>
      </c>
      <c r="G21" s="125" t="s">
        <v>38</v>
      </c>
      <c r="H21" s="125" t="s">
        <v>38</v>
      </c>
      <c r="I21" s="129" t="s">
        <v>38</v>
      </c>
      <c r="J21" s="125"/>
      <c r="K21" s="595"/>
      <c r="L21" s="599"/>
      <c r="M21" s="579" t="s">
        <v>21</v>
      </c>
      <c r="N21" s="124">
        <v>1000</v>
      </c>
      <c r="O21" s="124">
        <f>O22+10</f>
        <v>50</v>
      </c>
      <c r="P21" s="124">
        <v>0</v>
      </c>
      <c r="Q21" s="125" t="s">
        <v>38</v>
      </c>
      <c r="R21" s="125" t="s">
        <v>38</v>
      </c>
      <c r="S21" s="129" t="s">
        <v>38</v>
      </c>
      <c r="T21" s="125"/>
      <c r="U21" s="595"/>
      <c r="V21" s="599"/>
      <c r="W21" s="579" t="s">
        <v>21</v>
      </c>
      <c r="X21" s="124">
        <v>1000</v>
      </c>
      <c r="Y21" s="124">
        <f t="shared" si="1"/>
        <v>50</v>
      </c>
      <c r="Z21" s="124">
        <v>0</v>
      </c>
      <c r="AA21" s="125" t="s">
        <v>38</v>
      </c>
      <c r="AB21" s="125" t="s">
        <v>38</v>
      </c>
      <c r="AC21" s="129" t="s">
        <v>38</v>
      </c>
      <c r="AD21" s="632"/>
      <c r="AE21" s="644"/>
      <c r="AF21" s="579" t="s">
        <v>21</v>
      </c>
      <c r="AG21" s="124">
        <v>1000</v>
      </c>
      <c r="AH21" s="124"/>
      <c r="AI21" s="124">
        <v>2000</v>
      </c>
      <c r="AJ21" s="125" t="s">
        <v>47</v>
      </c>
      <c r="AK21" s="125">
        <v>3546</v>
      </c>
      <c r="AL21" s="129">
        <v>45015</v>
      </c>
      <c r="AM21" s="336"/>
      <c r="AN21" s="335"/>
    </row>
    <row r="22" spans="1:40" x14ac:dyDescent="0.25">
      <c r="A22" s="369"/>
      <c r="B22" s="877"/>
      <c r="C22" s="357" t="s">
        <v>22</v>
      </c>
      <c r="D22" s="124">
        <v>1000</v>
      </c>
      <c r="E22" s="124">
        <f t="shared" si="0"/>
        <v>80</v>
      </c>
      <c r="F22" s="124">
        <v>0</v>
      </c>
      <c r="G22" s="125" t="s">
        <v>38</v>
      </c>
      <c r="H22" s="125" t="s">
        <v>38</v>
      </c>
      <c r="I22" s="129" t="s">
        <v>38</v>
      </c>
      <c r="J22" s="125"/>
      <c r="K22" s="595"/>
      <c r="L22" s="599"/>
      <c r="M22" s="579" t="s">
        <v>22</v>
      </c>
      <c r="N22" s="124">
        <v>1000</v>
      </c>
      <c r="O22" s="124">
        <f>O23+10</f>
        <v>40</v>
      </c>
      <c r="P22" s="124">
        <v>0</v>
      </c>
      <c r="Q22" s="125" t="s">
        <v>38</v>
      </c>
      <c r="R22" s="125" t="s">
        <v>38</v>
      </c>
      <c r="S22" s="129" t="s">
        <v>38</v>
      </c>
      <c r="T22" s="125"/>
      <c r="U22" s="595"/>
      <c r="V22" s="599"/>
      <c r="W22" s="579" t="s">
        <v>22</v>
      </c>
      <c r="X22" s="124">
        <v>1000</v>
      </c>
      <c r="Y22" s="124">
        <f t="shared" si="1"/>
        <v>40</v>
      </c>
      <c r="Z22" s="124">
        <v>0</v>
      </c>
      <c r="AA22" s="125" t="s">
        <v>38</v>
      </c>
      <c r="AB22" s="125" t="s">
        <v>38</v>
      </c>
      <c r="AC22" s="129" t="s">
        <v>38</v>
      </c>
      <c r="AD22" s="632"/>
      <c r="AE22" s="644"/>
      <c r="AF22" s="579" t="s">
        <v>22</v>
      </c>
      <c r="AG22" s="124">
        <v>1000</v>
      </c>
      <c r="AH22" s="124"/>
      <c r="AI22" s="124"/>
      <c r="AJ22" s="125"/>
      <c r="AK22" s="125"/>
      <c r="AL22" s="129"/>
      <c r="AM22" s="336"/>
      <c r="AN22" s="335"/>
    </row>
    <row r="23" spans="1:40" x14ac:dyDescent="0.25">
      <c r="A23" s="369"/>
      <c r="B23" s="877"/>
      <c r="C23" s="357" t="s">
        <v>23</v>
      </c>
      <c r="D23" s="124">
        <v>1000</v>
      </c>
      <c r="E23" s="124">
        <f t="shared" si="0"/>
        <v>70</v>
      </c>
      <c r="F23" s="124">
        <v>0</v>
      </c>
      <c r="G23" s="125" t="s">
        <v>38</v>
      </c>
      <c r="H23" s="125" t="s">
        <v>38</v>
      </c>
      <c r="I23" s="129" t="s">
        <v>38</v>
      </c>
      <c r="J23" s="125"/>
      <c r="K23" s="595"/>
      <c r="L23" s="599"/>
      <c r="M23" s="579" t="s">
        <v>23</v>
      </c>
      <c r="N23" s="124">
        <v>1000</v>
      </c>
      <c r="O23" s="124">
        <f>O24+10</f>
        <v>30</v>
      </c>
      <c r="P23" s="124">
        <v>0</v>
      </c>
      <c r="Q23" s="125" t="s">
        <v>38</v>
      </c>
      <c r="R23" s="125" t="s">
        <v>38</v>
      </c>
      <c r="S23" s="129" t="s">
        <v>38</v>
      </c>
      <c r="T23" s="125"/>
      <c r="U23" s="595"/>
      <c r="V23" s="599"/>
      <c r="W23" s="579" t="s">
        <v>23</v>
      </c>
      <c r="X23" s="124">
        <v>1000</v>
      </c>
      <c r="Y23" s="124">
        <f t="shared" si="1"/>
        <v>30</v>
      </c>
      <c r="Z23" s="124">
        <v>0</v>
      </c>
      <c r="AA23" s="125" t="s">
        <v>38</v>
      </c>
      <c r="AB23" s="125" t="s">
        <v>38</v>
      </c>
      <c r="AC23" s="129" t="s">
        <v>38</v>
      </c>
      <c r="AD23" s="632"/>
      <c r="AE23" s="644"/>
      <c r="AF23" s="579" t="s">
        <v>23</v>
      </c>
      <c r="AG23" s="124">
        <v>1000</v>
      </c>
      <c r="AH23" s="124">
        <v>10</v>
      </c>
      <c r="AI23" s="124"/>
      <c r="AJ23" s="125"/>
      <c r="AK23" s="125"/>
      <c r="AL23" s="129"/>
      <c r="AM23" s="336"/>
      <c r="AN23" s="335"/>
    </row>
    <row r="24" spans="1:40" x14ac:dyDescent="0.25">
      <c r="A24" s="369"/>
      <c r="B24" s="877"/>
      <c r="C24" s="420" t="s">
        <v>24</v>
      </c>
      <c r="D24" s="124">
        <v>1000</v>
      </c>
      <c r="E24" s="124">
        <f t="shared" si="0"/>
        <v>60</v>
      </c>
      <c r="F24" s="124">
        <v>0</v>
      </c>
      <c r="G24" s="125" t="s">
        <v>38</v>
      </c>
      <c r="H24" s="125" t="s">
        <v>38</v>
      </c>
      <c r="I24" s="129" t="s">
        <v>38</v>
      </c>
      <c r="J24" s="125"/>
      <c r="K24" s="595"/>
      <c r="L24" s="599"/>
      <c r="M24" s="640" t="s">
        <v>24</v>
      </c>
      <c r="N24" s="124">
        <v>1000</v>
      </c>
      <c r="O24" s="124">
        <f>O25+10</f>
        <v>20</v>
      </c>
      <c r="P24" s="124">
        <v>0</v>
      </c>
      <c r="Q24" s="125" t="s">
        <v>38</v>
      </c>
      <c r="R24" s="125" t="s">
        <v>38</v>
      </c>
      <c r="S24" s="129" t="s">
        <v>38</v>
      </c>
      <c r="T24" s="125"/>
      <c r="U24" s="595"/>
      <c r="V24" s="599"/>
      <c r="W24" s="640" t="s">
        <v>24</v>
      </c>
      <c r="X24" s="124">
        <v>1000</v>
      </c>
      <c r="Y24" s="124">
        <f t="shared" si="1"/>
        <v>20</v>
      </c>
      <c r="Z24" s="124">
        <v>0</v>
      </c>
      <c r="AA24" s="125" t="s">
        <v>38</v>
      </c>
      <c r="AB24" s="125" t="s">
        <v>38</v>
      </c>
      <c r="AC24" s="129" t="s">
        <v>38</v>
      </c>
      <c r="AD24" s="632"/>
      <c r="AE24" s="644"/>
      <c r="AF24" s="640" t="s">
        <v>24</v>
      </c>
      <c r="AG24" s="124">
        <v>1000</v>
      </c>
      <c r="AH24" s="124"/>
      <c r="AI24" s="124">
        <v>2000</v>
      </c>
      <c r="AJ24" s="125" t="s">
        <v>47</v>
      </c>
      <c r="AK24" s="125">
        <v>3829</v>
      </c>
      <c r="AL24" s="129">
        <v>45084</v>
      </c>
      <c r="AM24" s="336"/>
      <c r="AN24" s="335"/>
    </row>
    <row r="25" spans="1:40" x14ac:dyDescent="0.25">
      <c r="A25" s="369"/>
      <c r="B25" s="877"/>
      <c r="C25" s="357" t="s">
        <v>25</v>
      </c>
      <c r="D25" s="124">
        <v>1000</v>
      </c>
      <c r="E25" s="124">
        <f t="shared" si="0"/>
        <v>50</v>
      </c>
      <c r="F25" s="124">
        <v>0</v>
      </c>
      <c r="G25" s="125" t="s">
        <v>38</v>
      </c>
      <c r="H25" s="125" t="s">
        <v>38</v>
      </c>
      <c r="I25" s="129" t="s">
        <v>38</v>
      </c>
      <c r="J25" s="125"/>
      <c r="K25" s="595"/>
      <c r="L25" s="599"/>
      <c r="M25" s="579" t="s">
        <v>25</v>
      </c>
      <c r="N25" s="124">
        <v>1000</v>
      </c>
      <c r="O25" s="167">
        <v>10</v>
      </c>
      <c r="P25" s="124">
        <v>0</v>
      </c>
      <c r="Q25" s="125" t="s">
        <v>38</v>
      </c>
      <c r="R25" s="125" t="s">
        <v>38</v>
      </c>
      <c r="S25" s="129" t="s">
        <v>38</v>
      </c>
      <c r="T25" s="125"/>
      <c r="U25" s="595"/>
      <c r="V25" s="599"/>
      <c r="W25" s="579" t="s">
        <v>25</v>
      </c>
      <c r="X25" s="124">
        <v>1000</v>
      </c>
      <c r="Y25" s="124">
        <f t="shared" si="1"/>
        <v>10</v>
      </c>
      <c r="Z25" s="124">
        <v>0</v>
      </c>
      <c r="AA25" s="125" t="s">
        <v>38</v>
      </c>
      <c r="AB25" s="125" t="s">
        <v>38</v>
      </c>
      <c r="AC25" s="129" t="s">
        <v>38</v>
      </c>
      <c r="AD25" s="632"/>
      <c r="AE25" s="644"/>
      <c r="AF25" s="579" t="s">
        <v>25</v>
      </c>
      <c r="AG25" s="124">
        <v>1000</v>
      </c>
      <c r="AH25" s="124"/>
      <c r="AI25" s="124">
        <v>1000</v>
      </c>
      <c r="AJ25" s="125" t="s">
        <v>47</v>
      </c>
      <c r="AK25" s="125">
        <v>4022</v>
      </c>
      <c r="AL25" s="129">
        <v>45138</v>
      </c>
      <c r="AM25" s="336"/>
      <c r="AN25" s="335"/>
    </row>
    <row r="26" spans="1:40" x14ac:dyDescent="0.25">
      <c r="A26" s="369"/>
      <c r="B26" s="877"/>
      <c r="C26" s="357" t="s">
        <v>26</v>
      </c>
      <c r="D26" s="124">
        <v>1000</v>
      </c>
      <c r="E26" s="124">
        <f t="shared" si="0"/>
        <v>40</v>
      </c>
      <c r="F26" s="124">
        <v>0</v>
      </c>
      <c r="G26" s="125" t="s">
        <v>38</v>
      </c>
      <c r="H26" s="125" t="s">
        <v>38</v>
      </c>
      <c r="I26" s="129" t="s">
        <v>38</v>
      </c>
      <c r="J26" s="125"/>
      <c r="K26" s="595"/>
      <c r="L26" s="599"/>
      <c r="M26" s="579" t="s">
        <v>26</v>
      </c>
      <c r="N26" s="124">
        <v>1000</v>
      </c>
      <c r="O26" s="124">
        <f>O27+10</f>
        <v>60</v>
      </c>
      <c r="P26" s="124">
        <v>5000</v>
      </c>
      <c r="Q26" s="125" t="s">
        <v>38</v>
      </c>
      <c r="R26" s="125">
        <v>1192</v>
      </c>
      <c r="S26" s="129">
        <v>44412</v>
      </c>
      <c r="T26" s="125"/>
      <c r="U26" s="595"/>
      <c r="V26" s="599"/>
      <c r="W26" s="579" t="s">
        <v>26</v>
      </c>
      <c r="X26" s="124">
        <v>1000</v>
      </c>
      <c r="Y26" s="124">
        <v>0</v>
      </c>
      <c r="Z26" s="124">
        <v>9300</v>
      </c>
      <c r="AA26" s="125" t="s">
        <v>47</v>
      </c>
      <c r="AB26" s="125">
        <v>2599</v>
      </c>
      <c r="AC26" s="129">
        <v>44780</v>
      </c>
      <c r="AD26" s="632"/>
      <c r="AE26" s="644"/>
      <c r="AF26" s="579" t="s">
        <v>26</v>
      </c>
      <c r="AG26" s="124">
        <v>1000</v>
      </c>
      <c r="AH26" s="124"/>
      <c r="AI26" s="124">
        <v>1010</v>
      </c>
      <c r="AJ26" s="125" t="s">
        <v>47</v>
      </c>
      <c r="AK26" s="125">
        <v>4097</v>
      </c>
      <c r="AL26" s="129">
        <v>45160</v>
      </c>
      <c r="AM26" s="336"/>
      <c r="AN26" s="335"/>
    </row>
    <row r="27" spans="1:40" x14ac:dyDescent="0.25">
      <c r="A27" s="369"/>
      <c r="B27" s="877"/>
      <c r="C27" s="357" t="s">
        <v>27</v>
      </c>
      <c r="D27" s="124">
        <v>1000</v>
      </c>
      <c r="E27" s="124">
        <f t="shared" si="0"/>
        <v>30</v>
      </c>
      <c r="F27" s="124">
        <v>0</v>
      </c>
      <c r="G27" s="125" t="s">
        <v>38</v>
      </c>
      <c r="H27" s="125" t="s">
        <v>38</v>
      </c>
      <c r="I27" s="129" t="s">
        <v>38</v>
      </c>
      <c r="J27" s="125"/>
      <c r="K27" s="595"/>
      <c r="L27" s="599"/>
      <c r="M27" s="579" t="s">
        <v>27</v>
      </c>
      <c r="N27" s="124">
        <v>1000</v>
      </c>
      <c r="O27" s="124">
        <f>O28+10</f>
        <v>50</v>
      </c>
      <c r="P27" s="124">
        <v>0</v>
      </c>
      <c r="Q27" s="125" t="s">
        <v>38</v>
      </c>
      <c r="R27" s="125" t="s">
        <v>38</v>
      </c>
      <c r="S27" s="129" t="s">
        <v>38</v>
      </c>
      <c r="T27" s="125"/>
      <c r="U27" s="595"/>
      <c r="V27" s="599"/>
      <c r="W27" s="579" t="s">
        <v>27</v>
      </c>
      <c r="X27" s="124">
        <v>1000</v>
      </c>
      <c r="Y27" s="124">
        <v>0</v>
      </c>
      <c r="Z27" s="124">
        <v>1000</v>
      </c>
      <c r="AA27" s="125" t="s">
        <v>47</v>
      </c>
      <c r="AB27" s="125">
        <v>2836</v>
      </c>
      <c r="AC27" s="129">
        <v>44814</v>
      </c>
      <c r="AD27" s="632"/>
      <c r="AE27" s="644"/>
      <c r="AF27" s="579" t="s">
        <v>27</v>
      </c>
      <c r="AG27" s="124"/>
      <c r="AH27" s="124"/>
      <c r="AI27" s="124"/>
      <c r="AJ27" s="125"/>
      <c r="AK27" s="125"/>
      <c r="AL27" s="129"/>
      <c r="AM27" s="336"/>
      <c r="AN27" s="335"/>
    </row>
    <row r="28" spans="1:40" x14ac:dyDescent="0.25">
      <c r="A28" s="369"/>
      <c r="B28" s="877"/>
      <c r="C28" s="357" t="s">
        <v>28</v>
      </c>
      <c r="D28" s="124">
        <v>1000</v>
      </c>
      <c r="E28" s="124">
        <f t="shared" si="0"/>
        <v>20</v>
      </c>
      <c r="F28" s="124">
        <v>0</v>
      </c>
      <c r="G28" s="125" t="s">
        <v>38</v>
      </c>
      <c r="H28" s="125" t="s">
        <v>38</v>
      </c>
      <c r="I28" s="129" t="s">
        <v>38</v>
      </c>
      <c r="J28" s="125"/>
      <c r="K28" s="595"/>
      <c r="L28" s="599"/>
      <c r="M28" s="579" t="s">
        <v>28</v>
      </c>
      <c r="N28" s="124">
        <v>1000</v>
      </c>
      <c r="O28" s="124">
        <f>O29+10</f>
        <v>40</v>
      </c>
      <c r="P28" s="124">
        <v>0</v>
      </c>
      <c r="Q28" s="125" t="s">
        <v>38</v>
      </c>
      <c r="R28" s="125" t="s">
        <v>38</v>
      </c>
      <c r="S28" s="129" t="s">
        <v>38</v>
      </c>
      <c r="T28" s="125"/>
      <c r="U28" s="595"/>
      <c r="V28" s="599"/>
      <c r="W28" s="579" t="s">
        <v>28</v>
      </c>
      <c r="X28" s="124">
        <v>1000</v>
      </c>
      <c r="Y28" s="124">
        <v>0</v>
      </c>
      <c r="Z28" s="124">
        <v>1000</v>
      </c>
      <c r="AA28" s="125" t="s">
        <v>47</v>
      </c>
      <c r="AB28" s="125">
        <v>2933</v>
      </c>
      <c r="AC28" s="129">
        <v>44842</v>
      </c>
      <c r="AD28" s="632"/>
      <c r="AE28" s="644"/>
      <c r="AF28" s="579" t="s">
        <v>28</v>
      </c>
      <c r="AG28" s="124"/>
      <c r="AH28" s="124"/>
      <c r="AI28" s="124"/>
      <c r="AJ28" s="125"/>
      <c r="AK28" s="125"/>
      <c r="AL28" s="129"/>
      <c r="AM28" s="336"/>
      <c r="AN28" s="335"/>
    </row>
    <row r="29" spans="1:40" x14ac:dyDescent="0.25">
      <c r="A29" s="369"/>
      <c r="B29" s="877"/>
      <c r="C29" s="357" t="s">
        <v>29</v>
      </c>
      <c r="D29" s="124">
        <v>1000</v>
      </c>
      <c r="E29" s="124">
        <f>E30+10</f>
        <v>10</v>
      </c>
      <c r="F29" s="124">
        <v>0</v>
      </c>
      <c r="G29" s="125" t="s">
        <v>38</v>
      </c>
      <c r="H29" s="125" t="s">
        <v>38</v>
      </c>
      <c r="I29" s="129" t="s">
        <v>38</v>
      </c>
      <c r="J29" s="125"/>
      <c r="K29" s="595"/>
      <c r="L29" s="599"/>
      <c r="M29" s="579" t="s">
        <v>29</v>
      </c>
      <c r="N29" s="124">
        <v>1000</v>
      </c>
      <c r="O29" s="124">
        <f>O30+10</f>
        <v>30</v>
      </c>
      <c r="P29" s="124">
        <v>0</v>
      </c>
      <c r="Q29" s="125" t="s">
        <v>38</v>
      </c>
      <c r="R29" s="125" t="s">
        <v>38</v>
      </c>
      <c r="S29" s="129" t="s">
        <v>38</v>
      </c>
      <c r="T29" s="125"/>
      <c r="U29" s="595"/>
      <c r="V29" s="599"/>
      <c r="W29" s="579" t="s">
        <v>29</v>
      </c>
      <c r="X29" s="124">
        <v>1000</v>
      </c>
      <c r="Y29" s="124">
        <v>0</v>
      </c>
      <c r="Z29" s="124">
        <v>1000</v>
      </c>
      <c r="AA29" s="125" t="s">
        <v>47</v>
      </c>
      <c r="AB29" s="125">
        <v>3063</v>
      </c>
      <c r="AC29" s="129">
        <v>44895</v>
      </c>
      <c r="AD29" s="632"/>
      <c r="AE29" s="644"/>
      <c r="AF29" s="579" t="s">
        <v>29</v>
      </c>
      <c r="AG29" s="124"/>
      <c r="AH29" s="124"/>
      <c r="AI29" s="124"/>
      <c r="AJ29" s="125"/>
      <c r="AK29" s="125"/>
      <c r="AL29" s="129"/>
      <c r="AM29" s="336"/>
      <c r="AN29" s="335"/>
    </row>
    <row r="30" spans="1:40" x14ac:dyDescent="0.25">
      <c r="A30" s="369"/>
      <c r="B30" s="877"/>
      <c r="C30" s="421" t="s">
        <v>30</v>
      </c>
      <c r="D30" s="278">
        <v>1000</v>
      </c>
      <c r="E30" s="124">
        <v>0</v>
      </c>
      <c r="F30" s="124">
        <v>12000</v>
      </c>
      <c r="G30" s="125" t="s">
        <v>38</v>
      </c>
      <c r="H30" s="125">
        <v>667</v>
      </c>
      <c r="I30" s="129">
        <v>44186</v>
      </c>
      <c r="J30" s="125"/>
      <c r="K30" s="595"/>
      <c r="L30" s="600"/>
      <c r="M30" s="641" t="s">
        <v>30</v>
      </c>
      <c r="N30" s="278">
        <v>1000</v>
      </c>
      <c r="O30" s="167">
        <v>20</v>
      </c>
      <c r="P30" s="124">
        <v>0</v>
      </c>
      <c r="Q30" s="125" t="s">
        <v>38</v>
      </c>
      <c r="R30" s="125" t="s">
        <v>38</v>
      </c>
      <c r="S30" s="129" t="s">
        <v>38</v>
      </c>
      <c r="T30" s="125"/>
      <c r="U30" s="595"/>
      <c r="V30" s="600"/>
      <c r="W30" s="641" t="s">
        <v>30</v>
      </c>
      <c r="X30" s="278">
        <v>1000</v>
      </c>
      <c r="Y30" s="124">
        <v>10</v>
      </c>
      <c r="Z30" s="124">
        <v>0</v>
      </c>
      <c r="AA30" s="125" t="s">
        <v>38</v>
      </c>
      <c r="AB30" s="125" t="s">
        <v>38</v>
      </c>
      <c r="AC30" s="129" t="s">
        <v>38</v>
      </c>
      <c r="AD30" s="632"/>
      <c r="AE30" s="644"/>
      <c r="AF30" s="641" t="s">
        <v>30</v>
      </c>
      <c r="AG30" s="278"/>
      <c r="AH30" s="124"/>
      <c r="AI30" s="124"/>
      <c r="AJ30" s="125"/>
      <c r="AK30" s="125"/>
      <c r="AL30" s="129"/>
      <c r="AM30" s="338"/>
      <c r="AN30" s="339"/>
    </row>
    <row r="31" spans="1:40" ht="21" x14ac:dyDescent="0.25">
      <c r="A31" s="370"/>
      <c r="B31" s="878"/>
      <c r="C31" s="364"/>
      <c r="D31" s="365">
        <f>SUM(D19:D30)</f>
        <v>12000</v>
      </c>
      <c r="E31" s="365">
        <f>SUM(E19:E30)</f>
        <v>660</v>
      </c>
      <c r="F31" s="365">
        <f>SUM(F19:F30)</f>
        <v>12000</v>
      </c>
      <c r="G31" s="340"/>
      <c r="H31" s="340"/>
      <c r="I31" s="366"/>
      <c r="J31" s="340"/>
      <c r="K31" s="569"/>
      <c r="L31" s="587"/>
      <c r="M31" s="565"/>
      <c r="N31" s="365">
        <f>SUM(N18:N30)</f>
        <v>24000</v>
      </c>
      <c r="O31" s="365">
        <f>SUM(O18:O30)</f>
        <v>1020</v>
      </c>
      <c r="P31" s="365">
        <f>SUM(P18:P30)</f>
        <v>19000</v>
      </c>
      <c r="Q31" s="340"/>
      <c r="R31" s="340"/>
      <c r="S31" s="340"/>
      <c r="T31" s="340"/>
      <c r="U31" s="569"/>
      <c r="V31" s="587"/>
      <c r="W31" s="565"/>
      <c r="X31" s="365">
        <f>SUM(X18:X30)</f>
        <v>36000</v>
      </c>
      <c r="Y31" s="365">
        <f>SUM(Y18:Y30)</f>
        <v>1310</v>
      </c>
      <c r="Z31" s="365">
        <f>SUM(Z18:Z30)</f>
        <v>36300</v>
      </c>
      <c r="AA31" s="340"/>
      <c r="AB31" s="340"/>
      <c r="AC31" s="340"/>
      <c r="AD31" s="569"/>
      <c r="AE31" s="587"/>
      <c r="AF31" s="565"/>
      <c r="AG31" s="365">
        <f>SUM(AG18:AG30)</f>
        <v>44000</v>
      </c>
      <c r="AH31" s="365">
        <f>SUM(AH18:AH30)</f>
        <v>1320</v>
      </c>
      <c r="AI31" s="365">
        <f>SUM(AI18:AI30)</f>
        <v>45320</v>
      </c>
      <c r="AJ31" s="340"/>
      <c r="AK31" s="340"/>
      <c r="AL31" s="340"/>
      <c r="AM31" s="365"/>
      <c r="AN31" s="340"/>
    </row>
    <row r="32" spans="1:40" x14ac:dyDescent="0.25">
      <c r="A32" s="337"/>
      <c r="B32" s="330"/>
      <c r="C32" s="344"/>
      <c r="D32" s="345"/>
      <c r="E32" s="345"/>
      <c r="F32" s="345"/>
      <c r="G32" s="346"/>
      <c r="H32" s="346"/>
      <c r="I32" s="347"/>
      <c r="J32" s="346"/>
      <c r="K32" s="346"/>
      <c r="L32" s="588"/>
      <c r="M32" s="346"/>
      <c r="N32" s="345"/>
      <c r="O32" s="345"/>
      <c r="P32" s="345"/>
      <c r="Q32" s="346"/>
      <c r="R32" s="346"/>
      <c r="S32" s="346"/>
      <c r="T32" s="346"/>
      <c r="U32" s="346"/>
      <c r="V32" s="588"/>
      <c r="W32" s="346"/>
      <c r="X32" s="345"/>
      <c r="Y32" s="345"/>
      <c r="Z32" s="345"/>
      <c r="AA32" s="346"/>
      <c r="AB32" s="346"/>
      <c r="AC32" s="346"/>
      <c r="AD32" s="346"/>
      <c r="AE32" s="588"/>
      <c r="AF32" s="346"/>
      <c r="AG32" s="345"/>
      <c r="AH32" s="345"/>
      <c r="AI32" s="345"/>
      <c r="AJ32" s="346"/>
      <c r="AK32" s="346"/>
      <c r="AL32" s="346"/>
      <c r="AM32" s="778"/>
      <c r="AN32" s="348"/>
    </row>
    <row r="33" spans="1:40" ht="21" x14ac:dyDescent="0.25">
      <c r="A33" s="337"/>
      <c r="B33" s="331"/>
      <c r="C33" s="350"/>
      <c r="D33" s="351"/>
      <c r="E33" s="352"/>
      <c r="F33" s="353"/>
      <c r="G33" s="352"/>
      <c r="H33" s="353"/>
      <c r="I33" s="353"/>
      <c r="J33" s="353"/>
      <c r="K33" s="354"/>
      <c r="L33" s="598"/>
      <c r="M33" s="355" t="s">
        <v>42</v>
      </c>
      <c r="N33" s="356">
        <f>D46</f>
        <v>12000</v>
      </c>
      <c r="O33" s="356">
        <f>E46</f>
        <v>0</v>
      </c>
      <c r="P33" s="356">
        <f>F46</f>
        <v>12000</v>
      </c>
      <c r="Q33" s="352"/>
      <c r="R33" s="353"/>
      <c r="S33" s="353"/>
      <c r="T33" s="353"/>
      <c r="U33" s="354"/>
      <c r="V33" s="598"/>
      <c r="W33" s="355" t="s">
        <v>42</v>
      </c>
      <c r="X33" s="356">
        <f>N46</f>
        <v>24000</v>
      </c>
      <c r="Y33" s="356">
        <f>O46</f>
        <v>10</v>
      </c>
      <c r="Z33" s="356">
        <f>P46</f>
        <v>24010</v>
      </c>
      <c r="AA33" s="352"/>
      <c r="AB33" s="353"/>
      <c r="AC33" s="353"/>
      <c r="AD33" s="353"/>
      <c r="AE33" s="584"/>
      <c r="AF33" s="355" t="s">
        <v>42</v>
      </c>
      <c r="AG33" s="356">
        <f>X46</f>
        <v>35500</v>
      </c>
      <c r="AH33" s="356">
        <f>Y46</f>
        <v>10</v>
      </c>
      <c r="AI33" s="356">
        <f>Z46</f>
        <v>35510</v>
      </c>
      <c r="AJ33" s="352"/>
      <c r="AK33" s="353"/>
      <c r="AL33" s="353"/>
      <c r="AM33" s="776" t="s">
        <v>221</v>
      </c>
      <c r="AN33" s="183" t="s">
        <v>36</v>
      </c>
    </row>
    <row r="34" spans="1:40" x14ac:dyDescent="0.25">
      <c r="A34" s="368" t="s">
        <v>5</v>
      </c>
      <c r="B34" s="332">
        <v>163</v>
      </c>
      <c r="C34" s="357" t="s">
        <v>19</v>
      </c>
      <c r="D34" s="124">
        <v>1000</v>
      </c>
      <c r="E34" s="124">
        <v>0</v>
      </c>
      <c r="F34" s="124">
        <v>0</v>
      </c>
      <c r="G34" s="125" t="s">
        <v>38</v>
      </c>
      <c r="H34" s="125" t="s">
        <v>38</v>
      </c>
      <c r="I34" s="129" t="s">
        <v>38</v>
      </c>
      <c r="J34" s="125"/>
      <c r="K34" s="595"/>
      <c r="L34" s="599"/>
      <c r="M34" s="579" t="s">
        <v>19</v>
      </c>
      <c r="N34" s="124">
        <v>1000</v>
      </c>
      <c r="O34" s="124">
        <v>0</v>
      </c>
      <c r="P34" s="124">
        <v>1000</v>
      </c>
      <c r="Q34" s="125" t="s">
        <v>38</v>
      </c>
      <c r="R34" s="125">
        <v>699</v>
      </c>
      <c r="S34" s="129">
        <v>44202</v>
      </c>
      <c r="T34" s="125"/>
      <c r="U34" s="595"/>
      <c r="V34" s="599"/>
      <c r="W34" s="579" t="s">
        <v>19</v>
      </c>
      <c r="X34" s="124">
        <v>1000</v>
      </c>
      <c r="Y34" s="124">
        <v>0</v>
      </c>
      <c r="Z34" s="124">
        <v>11500</v>
      </c>
      <c r="AA34" s="125" t="s">
        <v>38</v>
      </c>
      <c r="AB34" s="125">
        <v>1848</v>
      </c>
      <c r="AC34" s="129">
        <v>44573</v>
      </c>
      <c r="AD34" s="631"/>
      <c r="AE34" s="586"/>
      <c r="AF34" s="579" t="s">
        <v>19</v>
      </c>
      <c r="AG34" s="124">
        <v>1000</v>
      </c>
      <c r="AH34" s="124"/>
      <c r="AI34" s="124">
        <v>1000</v>
      </c>
      <c r="AJ34" s="125" t="s">
        <v>50</v>
      </c>
      <c r="AK34" s="125">
        <v>3243</v>
      </c>
      <c r="AL34" s="129">
        <v>44931</v>
      </c>
      <c r="AM34" s="341">
        <f>AG46+AH46-AI46</f>
        <v>0</v>
      </c>
      <c r="AN34" s="342" t="s">
        <v>998</v>
      </c>
    </row>
    <row r="35" spans="1:40" x14ac:dyDescent="0.25">
      <c r="A35" s="369"/>
      <c r="B35" s="877" t="s">
        <v>229</v>
      </c>
      <c r="C35" s="357" t="s">
        <v>20</v>
      </c>
      <c r="D35" s="124">
        <v>1000</v>
      </c>
      <c r="E35" s="124">
        <v>0</v>
      </c>
      <c r="F35" s="124">
        <v>2000</v>
      </c>
      <c r="G35" s="125" t="s">
        <v>38</v>
      </c>
      <c r="H35" s="125">
        <v>43</v>
      </c>
      <c r="I35" s="129">
        <v>43862</v>
      </c>
      <c r="J35" s="125"/>
      <c r="K35" s="595"/>
      <c r="L35" s="599"/>
      <c r="M35" s="579" t="s">
        <v>20</v>
      </c>
      <c r="N35" s="124">
        <v>1000</v>
      </c>
      <c r="O35" s="124">
        <v>0</v>
      </c>
      <c r="P35" s="124">
        <v>1000</v>
      </c>
      <c r="Q35" s="125" t="s">
        <v>38</v>
      </c>
      <c r="R35" s="125">
        <v>845</v>
      </c>
      <c r="S35" s="129">
        <v>44236</v>
      </c>
      <c r="T35" s="125"/>
      <c r="U35" s="595"/>
      <c r="V35" s="599"/>
      <c r="W35" s="579" t="s">
        <v>20</v>
      </c>
      <c r="X35" s="124">
        <v>1000</v>
      </c>
      <c r="Y35" s="124">
        <v>0</v>
      </c>
      <c r="Z35" s="124">
        <v>0</v>
      </c>
      <c r="AA35" s="125" t="s">
        <v>38</v>
      </c>
      <c r="AB35" s="125" t="s">
        <v>38</v>
      </c>
      <c r="AC35" s="129" t="s">
        <v>38</v>
      </c>
      <c r="AD35" s="632"/>
      <c r="AE35" s="644"/>
      <c r="AF35" s="579" t="s">
        <v>20</v>
      </c>
      <c r="AG35" s="124">
        <v>1000</v>
      </c>
      <c r="AH35" s="124"/>
      <c r="AI35" s="124">
        <v>1000</v>
      </c>
      <c r="AJ35" s="125" t="s">
        <v>50</v>
      </c>
      <c r="AK35" s="125">
        <v>3383</v>
      </c>
      <c r="AL35" s="129">
        <v>44962</v>
      </c>
      <c r="AM35" s="336"/>
      <c r="AN35" s="335"/>
    </row>
    <row r="36" spans="1:40" x14ac:dyDescent="0.25">
      <c r="A36" s="369"/>
      <c r="B36" s="877"/>
      <c r="C36" s="357" t="s">
        <v>21</v>
      </c>
      <c r="D36" s="124">
        <v>1000</v>
      </c>
      <c r="E36" s="124">
        <v>0</v>
      </c>
      <c r="F36" s="124">
        <v>1000</v>
      </c>
      <c r="G36" s="125" t="s">
        <v>38</v>
      </c>
      <c r="H36" s="125">
        <v>132</v>
      </c>
      <c r="I36" s="129">
        <v>43900</v>
      </c>
      <c r="J36" s="125"/>
      <c r="K36" s="595"/>
      <c r="L36" s="599"/>
      <c r="M36" s="579" t="s">
        <v>21</v>
      </c>
      <c r="N36" s="124">
        <v>1000</v>
      </c>
      <c r="O36" s="124">
        <v>0</v>
      </c>
      <c r="P36" s="124">
        <v>1000</v>
      </c>
      <c r="Q36" s="125" t="s">
        <v>38</v>
      </c>
      <c r="R36" s="125">
        <v>901</v>
      </c>
      <c r="S36" s="129">
        <v>44277</v>
      </c>
      <c r="T36" s="125"/>
      <c r="U36" s="595"/>
      <c r="V36" s="599"/>
      <c r="W36" s="579" t="s">
        <v>21</v>
      </c>
      <c r="X36" s="124">
        <v>1000</v>
      </c>
      <c r="Y36" s="124">
        <v>0</v>
      </c>
      <c r="Z36" s="124">
        <v>0</v>
      </c>
      <c r="AA36" s="125" t="s">
        <v>38</v>
      </c>
      <c r="AB36" s="125" t="s">
        <v>38</v>
      </c>
      <c r="AC36" s="129" t="s">
        <v>38</v>
      </c>
      <c r="AD36" s="632"/>
      <c r="AE36" s="644"/>
      <c r="AF36" s="579" t="s">
        <v>21</v>
      </c>
      <c r="AG36" s="124">
        <v>1000</v>
      </c>
      <c r="AH36" s="124"/>
      <c r="AI36" s="124">
        <v>1000</v>
      </c>
      <c r="AJ36" s="125" t="s">
        <v>50</v>
      </c>
      <c r="AK36" s="125">
        <v>3478</v>
      </c>
      <c r="AL36" s="129">
        <v>44991</v>
      </c>
      <c r="AM36" s="336"/>
      <c r="AN36" s="335"/>
    </row>
    <row r="37" spans="1:40" x14ac:dyDescent="0.25">
      <c r="A37" s="369"/>
      <c r="B37" s="877"/>
      <c r="C37" s="357" t="s">
        <v>22</v>
      </c>
      <c r="D37" s="124">
        <v>1000</v>
      </c>
      <c r="E37" s="124">
        <v>0</v>
      </c>
      <c r="F37" s="124">
        <v>1000</v>
      </c>
      <c r="G37" s="125" t="s">
        <v>38</v>
      </c>
      <c r="H37" s="125">
        <v>199</v>
      </c>
      <c r="I37" s="129">
        <v>43935</v>
      </c>
      <c r="J37" s="125"/>
      <c r="K37" s="595"/>
      <c r="L37" s="599"/>
      <c r="M37" s="579" t="s">
        <v>22</v>
      </c>
      <c r="N37" s="124">
        <v>1000</v>
      </c>
      <c r="O37" s="124">
        <v>0</v>
      </c>
      <c r="P37" s="124">
        <v>1000</v>
      </c>
      <c r="Q37" s="125" t="s">
        <v>38</v>
      </c>
      <c r="R37" s="125">
        <v>949</v>
      </c>
      <c r="S37" s="129">
        <v>44304</v>
      </c>
      <c r="T37" s="125"/>
      <c r="U37" s="595"/>
      <c r="V37" s="599"/>
      <c r="W37" s="579" t="s">
        <v>22</v>
      </c>
      <c r="X37" s="124">
        <v>1000</v>
      </c>
      <c r="Y37" s="124">
        <v>0</v>
      </c>
      <c r="Z37" s="124">
        <v>0</v>
      </c>
      <c r="AA37" s="125" t="s">
        <v>38</v>
      </c>
      <c r="AB37" s="125" t="s">
        <v>38</v>
      </c>
      <c r="AC37" s="129" t="s">
        <v>38</v>
      </c>
      <c r="AD37" s="632"/>
      <c r="AE37" s="644"/>
      <c r="AF37" s="579" t="s">
        <v>22</v>
      </c>
      <c r="AG37" s="124">
        <v>1000</v>
      </c>
      <c r="AH37" s="124"/>
      <c r="AI37" s="124">
        <v>3000</v>
      </c>
      <c r="AJ37" s="125" t="s">
        <v>50</v>
      </c>
      <c r="AK37" s="125">
        <v>3661</v>
      </c>
      <c r="AL37" s="129">
        <v>45031</v>
      </c>
      <c r="AM37" s="336"/>
      <c r="AN37" s="335"/>
    </row>
    <row r="38" spans="1:40" x14ac:dyDescent="0.25">
      <c r="A38" s="369"/>
      <c r="B38" s="877"/>
      <c r="C38" s="357" t="s">
        <v>23</v>
      </c>
      <c r="D38" s="124">
        <v>1000</v>
      </c>
      <c r="E38" s="124">
        <v>0</v>
      </c>
      <c r="F38" s="124">
        <v>1000</v>
      </c>
      <c r="G38" s="125" t="s">
        <v>38</v>
      </c>
      <c r="H38" s="125">
        <v>220</v>
      </c>
      <c r="I38" s="129">
        <v>43957</v>
      </c>
      <c r="J38" s="125"/>
      <c r="K38" s="595"/>
      <c r="L38" s="599"/>
      <c r="M38" s="579" t="s">
        <v>23</v>
      </c>
      <c r="N38" s="124">
        <v>1000</v>
      </c>
      <c r="O38" s="124">
        <v>0</v>
      </c>
      <c r="P38" s="124">
        <v>1000</v>
      </c>
      <c r="Q38" s="125" t="s">
        <v>38</v>
      </c>
      <c r="R38" s="125">
        <v>981</v>
      </c>
      <c r="S38" s="129">
        <v>44324</v>
      </c>
      <c r="T38" s="125"/>
      <c r="U38" s="595"/>
      <c r="V38" s="599"/>
      <c r="W38" s="579" t="s">
        <v>23</v>
      </c>
      <c r="X38" s="124">
        <v>1000</v>
      </c>
      <c r="Y38" s="124">
        <v>0</v>
      </c>
      <c r="Z38" s="124">
        <v>0</v>
      </c>
      <c r="AA38" s="125" t="s">
        <v>38</v>
      </c>
      <c r="AB38" s="125" t="s">
        <v>38</v>
      </c>
      <c r="AC38" s="129" t="s">
        <v>38</v>
      </c>
      <c r="AD38" s="632"/>
      <c r="AE38" s="644"/>
      <c r="AF38" s="579" t="s">
        <v>23</v>
      </c>
      <c r="AG38" s="124">
        <v>1000</v>
      </c>
      <c r="AH38" s="124"/>
      <c r="AI38" s="124"/>
      <c r="AJ38" s="125"/>
      <c r="AK38" s="125"/>
      <c r="AL38" s="129"/>
      <c r="AM38" s="336"/>
      <c r="AN38" s="335"/>
    </row>
    <row r="39" spans="1:40" x14ac:dyDescent="0.25">
      <c r="A39" s="369"/>
      <c r="B39" s="877"/>
      <c r="C39" s="420" t="s">
        <v>24</v>
      </c>
      <c r="D39" s="124">
        <v>1000</v>
      </c>
      <c r="E39" s="124">
        <v>0</v>
      </c>
      <c r="F39" s="124">
        <v>1000</v>
      </c>
      <c r="G39" s="125" t="s">
        <v>38</v>
      </c>
      <c r="H39" s="125">
        <v>227</v>
      </c>
      <c r="I39" s="129">
        <v>43988</v>
      </c>
      <c r="J39" s="125"/>
      <c r="K39" s="595"/>
      <c r="L39" s="599"/>
      <c r="M39" s="640" t="s">
        <v>24</v>
      </c>
      <c r="N39" s="124">
        <v>1000</v>
      </c>
      <c r="O39" s="124">
        <v>0</v>
      </c>
      <c r="P39" s="124">
        <v>1000</v>
      </c>
      <c r="Q39" s="125" t="s">
        <v>38</v>
      </c>
      <c r="R39" s="125">
        <v>1071</v>
      </c>
      <c r="S39" s="129">
        <v>44367</v>
      </c>
      <c r="T39" s="125"/>
      <c r="U39" s="595"/>
      <c r="V39" s="599"/>
      <c r="W39" s="640" t="s">
        <v>24</v>
      </c>
      <c r="X39" s="124">
        <v>1000</v>
      </c>
      <c r="Y39" s="124">
        <v>0</v>
      </c>
      <c r="Z39" s="124">
        <v>0</v>
      </c>
      <c r="AA39" s="125" t="s">
        <v>38</v>
      </c>
      <c r="AB39" s="125" t="s">
        <v>38</v>
      </c>
      <c r="AC39" s="129" t="s">
        <v>38</v>
      </c>
      <c r="AD39" s="632"/>
      <c r="AE39" s="644"/>
      <c r="AF39" s="640" t="s">
        <v>24</v>
      </c>
      <c r="AG39" s="124">
        <v>1000</v>
      </c>
      <c r="AH39" s="124"/>
      <c r="AI39" s="124"/>
      <c r="AJ39" s="125"/>
      <c r="AK39" s="125"/>
      <c r="AL39" s="129"/>
      <c r="AM39" s="336"/>
      <c r="AN39" s="335"/>
    </row>
    <row r="40" spans="1:40" x14ac:dyDescent="0.25">
      <c r="A40" s="369"/>
      <c r="B40" s="877"/>
      <c r="C40" s="357" t="s">
        <v>25</v>
      </c>
      <c r="D40" s="124">
        <v>1000</v>
      </c>
      <c r="E40" s="124">
        <v>0</v>
      </c>
      <c r="F40" s="124">
        <v>1000</v>
      </c>
      <c r="G40" s="125" t="s">
        <v>38</v>
      </c>
      <c r="H40" s="125">
        <v>354</v>
      </c>
      <c r="I40" s="129">
        <v>44024</v>
      </c>
      <c r="J40" s="125"/>
      <c r="K40" s="595"/>
      <c r="L40" s="599"/>
      <c r="M40" s="579" t="s">
        <v>25</v>
      </c>
      <c r="N40" s="124">
        <v>1000</v>
      </c>
      <c r="O40" s="124">
        <v>0</v>
      </c>
      <c r="P40" s="124">
        <v>1000</v>
      </c>
      <c r="Q40" s="125" t="s">
        <v>38</v>
      </c>
      <c r="R40" s="125">
        <v>1153</v>
      </c>
      <c r="S40" s="129">
        <v>44398</v>
      </c>
      <c r="T40" s="125"/>
      <c r="U40" s="595"/>
      <c r="V40" s="599"/>
      <c r="W40" s="579" t="s">
        <v>25</v>
      </c>
      <c r="X40" s="124">
        <v>1000</v>
      </c>
      <c r="Y40" s="124">
        <v>0</v>
      </c>
      <c r="Z40" s="124">
        <v>0</v>
      </c>
      <c r="AA40" s="125" t="s">
        <v>38</v>
      </c>
      <c r="AB40" s="125" t="s">
        <v>38</v>
      </c>
      <c r="AC40" s="129" t="s">
        <v>38</v>
      </c>
      <c r="AD40" s="632"/>
      <c r="AE40" s="644"/>
      <c r="AF40" s="579" t="s">
        <v>25</v>
      </c>
      <c r="AG40" s="124">
        <v>1000</v>
      </c>
      <c r="AH40" s="124"/>
      <c r="AI40" s="124">
        <v>3000</v>
      </c>
      <c r="AJ40" s="125" t="s">
        <v>50</v>
      </c>
      <c r="AK40" s="125">
        <v>3936</v>
      </c>
      <c r="AL40" s="129">
        <v>45112</v>
      </c>
      <c r="AM40" s="336"/>
      <c r="AN40" s="335"/>
    </row>
    <row r="41" spans="1:40" x14ac:dyDescent="0.25">
      <c r="A41" s="369"/>
      <c r="B41" s="877"/>
      <c r="C41" s="357" t="s">
        <v>26</v>
      </c>
      <c r="D41" s="124">
        <v>1000</v>
      </c>
      <c r="E41" s="124">
        <v>0</v>
      </c>
      <c r="F41" s="124">
        <v>1000</v>
      </c>
      <c r="G41" s="125" t="s">
        <v>38</v>
      </c>
      <c r="H41" s="125">
        <v>400</v>
      </c>
      <c r="I41" s="129">
        <v>44051</v>
      </c>
      <c r="J41" s="125"/>
      <c r="K41" s="595"/>
      <c r="L41" s="599"/>
      <c r="M41" s="579" t="s">
        <v>26</v>
      </c>
      <c r="N41" s="124">
        <v>1000</v>
      </c>
      <c r="O41" s="124">
        <v>0</v>
      </c>
      <c r="P41" s="124">
        <v>1000</v>
      </c>
      <c r="Q41" s="125" t="s">
        <v>38</v>
      </c>
      <c r="R41" s="125">
        <v>1206</v>
      </c>
      <c r="S41" s="129">
        <v>44416</v>
      </c>
      <c r="T41" s="125"/>
      <c r="U41" s="595"/>
      <c r="V41" s="599"/>
      <c r="W41" s="579" t="s">
        <v>26</v>
      </c>
      <c r="X41" s="124">
        <v>1000</v>
      </c>
      <c r="Y41" s="124">
        <v>0</v>
      </c>
      <c r="Z41" s="124">
        <v>0</v>
      </c>
      <c r="AA41" s="125" t="s">
        <v>38</v>
      </c>
      <c r="AB41" s="125" t="s">
        <v>38</v>
      </c>
      <c r="AC41" s="129" t="s">
        <v>38</v>
      </c>
      <c r="AD41" s="632"/>
      <c r="AE41" s="644"/>
      <c r="AF41" s="579" t="s">
        <v>26</v>
      </c>
      <c r="AG41" s="124">
        <v>1000</v>
      </c>
      <c r="AH41" s="124"/>
      <c r="AI41" s="124"/>
      <c r="AJ41" s="125"/>
      <c r="AK41" s="125"/>
      <c r="AL41" s="129"/>
      <c r="AM41" s="336"/>
      <c r="AN41" s="335"/>
    </row>
    <row r="42" spans="1:40" x14ac:dyDescent="0.25">
      <c r="A42" s="369"/>
      <c r="B42" s="877"/>
      <c r="C42" s="357" t="s">
        <v>27</v>
      </c>
      <c r="D42" s="124">
        <v>1000</v>
      </c>
      <c r="E42" s="124">
        <v>0</v>
      </c>
      <c r="F42" s="124">
        <v>1000</v>
      </c>
      <c r="G42" s="125" t="s">
        <v>38</v>
      </c>
      <c r="H42" s="125">
        <v>473</v>
      </c>
      <c r="I42" s="129">
        <v>44087</v>
      </c>
      <c r="J42" s="125"/>
      <c r="K42" s="595"/>
      <c r="L42" s="599"/>
      <c r="M42" s="579" t="s">
        <v>27</v>
      </c>
      <c r="N42" s="124">
        <v>1000</v>
      </c>
      <c r="O42" s="124">
        <v>0</v>
      </c>
      <c r="P42" s="124">
        <v>1000</v>
      </c>
      <c r="Q42" s="125" t="s">
        <v>38</v>
      </c>
      <c r="R42" s="125">
        <v>1265</v>
      </c>
      <c r="S42" s="129">
        <v>44443</v>
      </c>
      <c r="T42" s="125"/>
      <c r="U42" s="595"/>
      <c r="V42" s="599"/>
      <c r="W42" s="579" t="s">
        <v>27</v>
      </c>
      <c r="X42" s="124">
        <v>1000</v>
      </c>
      <c r="Y42" s="124">
        <v>0</v>
      </c>
      <c r="Z42" s="124">
        <v>0</v>
      </c>
      <c r="AA42" s="125" t="s">
        <v>38</v>
      </c>
      <c r="AB42" s="125" t="s">
        <v>38</v>
      </c>
      <c r="AC42" s="129" t="s">
        <v>38</v>
      </c>
      <c r="AD42" s="632"/>
      <c r="AE42" s="644"/>
      <c r="AF42" s="579" t="s">
        <v>27</v>
      </c>
      <c r="AG42" s="124">
        <v>1000</v>
      </c>
      <c r="AH42" s="124"/>
      <c r="AI42" s="124"/>
      <c r="AJ42" s="125"/>
      <c r="AK42" s="125"/>
      <c r="AL42" s="129"/>
      <c r="AM42" s="336"/>
      <c r="AN42" s="335"/>
    </row>
    <row r="43" spans="1:40" x14ac:dyDescent="0.25">
      <c r="A43" s="369"/>
      <c r="B43" s="877"/>
      <c r="C43" s="357" t="s">
        <v>28</v>
      </c>
      <c r="D43" s="124">
        <v>1000</v>
      </c>
      <c r="E43" s="124">
        <v>0</v>
      </c>
      <c r="F43" s="124">
        <v>1000</v>
      </c>
      <c r="G43" s="125" t="s">
        <v>38</v>
      </c>
      <c r="H43" s="125">
        <v>566</v>
      </c>
      <c r="I43" s="129">
        <v>44129</v>
      </c>
      <c r="J43" s="125"/>
      <c r="K43" s="595"/>
      <c r="L43" s="599"/>
      <c r="M43" s="579" t="s">
        <v>28</v>
      </c>
      <c r="N43" s="124">
        <v>1000</v>
      </c>
      <c r="O43" s="124">
        <v>0</v>
      </c>
      <c r="P43" s="124">
        <v>1000</v>
      </c>
      <c r="Q43" s="125" t="s">
        <v>38</v>
      </c>
      <c r="R43" s="125">
        <v>1379</v>
      </c>
      <c r="S43" s="129">
        <v>44488</v>
      </c>
      <c r="T43" s="125"/>
      <c r="U43" s="595"/>
      <c r="V43" s="599"/>
      <c r="W43" s="579" t="s">
        <v>28</v>
      </c>
      <c r="X43" s="124">
        <v>1000</v>
      </c>
      <c r="Y43" s="124">
        <v>0</v>
      </c>
      <c r="Z43" s="124">
        <v>0</v>
      </c>
      <c r="AA43" s="125" t="s">
        <v>38</v>
      </c>
      <c r="AB43" s="125" t="s">
        <v>38</v>
      </c>
      <c r="AC43" s="129" t="s">
        <v>38</v>
      </c>
      <c r="AD43" s="632"/>
      <c r="AE43" s="644"/>
      <c r="AF43" s="579" t="s">
        <v>28</v>
      </c>
      <c r="AG43" s="124"/>
      <c r="AH43" s="124"/>
      <c r="AI43" s="124"/>
      <c r="AJ43" s="125"/>
      <c r="AK43" s="125"/>
      <c r="AL43" s="129"/>
      <c r="AM43" s="336"/>
      <c r="AN43" s="335"/>
    </row>
    <row r="44" spans="1:40" x14ac:dyDescent="0.25">
      <c r="A44" s="369"/>
      <c r="B44" s="877"/>
      <c r="C44" s="357" t="s">
        <v>29</v>
      </c>
      <c r="D44" s="124">
        <v>1000</v>
      </c>
      <c r="E44" s="124">
        <v>0</v>
      </c>
      <c r="F44" s="124">
        <v>1000</v>
      </c>
      <c r="G44" s="125" t="s">
        <v>38</v>
      </c>
      <c r="H44" s="125">
        <v>609</v>
      </c>
      <c r="I44" s="129">
        <v>44155</v>
      </c>
      <c r="J44" s="125"/>
      <c r="K44" s="595"/>
      <c r="L44" s="599"/>
      <c r="M44" s="579" t="s">
        <v>29</v>
      </c>
      <c r="N44" s="124">
        <v>1000</v>
      </c>
      <c r="O44" s="124">
        <v>0</v>
      </c>
      <c r="P44" s="124">
        <v>1000</v>
      </c>
      <c r="Q44" s="125" t="s">
        <v>38</v>
      </c>
      <c r="R44" s="125">
        <v>1541</v>
      </c>
      <c r="S44" s="129">
        <v>44514</v>
      </c>
      <c r="T44" s="125"/>
      <c r="U44" s="595"/>
      <c r="V44" s="599"/>
      <c r="W44" s="579" t="s">
        <v>29</v>
      </c>
      <c r="X44" s="124">
        <v>1000</v>
      </c>
      <c r="Y44" s="124">
        <v>0</v>
      </c>
      <c r="Z44" s="124">
        <v>0</v>
      </c>
      <c r="AA44" s="125" t="s">
        <v>38</v>
      </c>
      <c r="AB44" s="125" t="s">
        <v>38</v>
      </c>
      <c r="AC44" s="129" t="s">
        <v>38</v>
      </c>
      <c r="AD44" s="632"/>
      <c r="AE44" s="644"/>
      <c r="AF44" s="579" t="s">
        <v>29</v>
      </c>
      <c r="AG44" s="124"/>
      <c r="AH44" s="124"/>
      <c r="AI44" s="124"/>
      <c r="AJ44" s="125"/>
      <c r="AK44" s="125"/>
      <c r="AL44" s="129"/>
      <c r="AM44" s="336"/>
      <c r="AN44" s="335"/>
    </row>
    <row r="45" spans="1:40" x14ac:dyDescent="0.25">
      <c r="A45" s="369"/>
      <c r="B45" s="877"/>
      <c r="C45" s="421" t="s">
        <v>30</v>
      </c>
      <c r="D45" s="278">
        <v>1000</v>
      </c>
      <c r="E45" s="124">
        <v>0</v>
      </c>
      <c r="F45" s="124">
        <v>1000</v>
      </c>
      <c r="G45" s="125" t="s">
        <v>38</v>
      </c>
      <c r="H45" s="125">
        <v>664</v>
      </c>
      <c r="I45" s="129">
        <v>44183</v>
      </c>
      <c r="J45" s="125"/>
      <c r="K45" s="595"/>
      <c r="L45" s="600"/>
      <c r="M45" s="641" t="s">
        <v>30</v>
      </c>
      <c r="N45" s="278">
        <v>1000</v>
      </c>
      <c r="O45" s="124">
        <v>10</v>
      </c>
      <c r="P45" s="124">
        <v>1010</v>
      </c>
      <c r="Q45" s="125" t="s">
        <v>38</v>
      </c>
      <c r="R45" s="125">
        <v>1859</v>
      </c>
      <c r="S45" s="127">
        <v>44576</v>
      </c>
      <c r="T45" s="125"/>
      <c r="U45" s="595"/>
      <c r="V45" s="600"/>
      <c r="W45" s="641" t="s">
        <v>30</v>
      </c>
      <c r="X45" s="417">
        <v>500</v>
      </c>
      <c r="Y45" s="124">
        <v>0</v>
      </c>
      <c r="Z45" s="124">
        <v>0</v>
      </c>
      <c r="AA45" s="125" t="s">
        <v>38</v>
      </c>
      <c r="AB45" s="125" t="s">
        <v>38</v>
      </c>
      <c r="AC45" s="129" t="s">
        <v>38</v>
      </c>
      <c r="AD45" s="632"/>
      <c r="AE45" s="644"/>
      <c r="AF45" s="641" t="s">
        <v>30</v>
      </c>
      <c r="AG45" s="417"/>
      <c r="AH45" s="124"/>
      <c r="AI45" s="124"/>
      <c r="AJ45" s="125"/>
      <c r="AK45" s="125"/>
      <c r="AL45" s="129"/>
      <c r="AM45" s="338"/>
      <c r="AN45" s="339"/>
    </row>
    <row r="46" spans="1:40" ht="21" x14ac:dyDescent="0.25">
      <c r="A46" s="370"/>
      <c r="B46" s="878"/>
      <c r="C46" s="364"/>
      <c r="D46" s="365">
        <f>SUM(D34:D45)</f>
        <v>12000</v>
      </c>
      <c r="E46" s="365">
        <f>SUM(E34:E45)</f>
        <v>0</v>
      </c>
      <c r="F46" s="365">
        <f>SUM(F34:F45)</f>
        <v>12000</v>
      </c>
      <c r="G46" s="340"/>
      <c r="H46" s="340"/>
      <c r="I46" s="366"/>
      <c r="J46" s="340"/>
      <c r="K46" s="569"/>
      <c r="L46" s="587"/>
      <c r="M46" s="565"/>
      <c r="N46" s="365">
        <f>SUM(N33:N45)</f>
        <v>24000</v>
      </c>
      <c r="O46" s="365">
        <f>SUM(O33:O45)</f>
        <v>10</v>
      </c>
      <c r="P46" s="365">
        <f>SUM(P33:P45)</f>
        <v>24010</v>
      </c>
      <c r="Q46" s="340"/>
      <c r="R46" s="340"/>
      <c r="S46" s="340"/>
      <c r="T46" s="340"/>
      <c r="U46" s="569"/>
      <c r="V46" s="587"/>
      <c r="W46" s="565"/>
      <c r="X46" s="365">
        <f>SUM(X33:X45)</f>
        <v>35500</v>
      </c>
      <c r="Y46" s="365">
        <f>SUM(Y33:Y45)</f>
        <v>10</v>
      </c>
      <c r="Z46" s="365">
        <f>SUM(Z33:Z45)</f>
        <v>35510</v>
      </c>
      <c r="AA46" s="340"/>
      <c r="AB46" s="340"/>
      <c r="AC46" s="340"/>
      <c r="AD46" s="569"/>
      <c r="AE46" s="587"/>
      <c r="AF46" s="565"/>
      <c r="AG46" s="365">
        <f>SUM(AG33:AG45)</f>
        <v>44500</v>
      </c>
      <c r="AH46" s="365">
        <f>SUM(AH33:AH45)</f>
        <v>10</v>
      </c>
      <c r="AI46" s="365">
        <f>SUM(AI33:AI45)</f>
        <v>44510</v>
      </c>
      <c r="AJ46" s="340"/>
      <c r="AK46" s="340"/>
      <c r="AL46" s="340"/>
      <c r="AM46" s="365"/>
      <c r="AN46" s="340"/>
    </row>
    <row r="47" spans="1:40" x14ac:dyDescent="0.25">
      <c r="B47" s="106"/>
      <c r="C47" s="65"/>
      <c r="D47" s="66"/>
      <c r="E47" s="66"/>
      <c r="F47" s="66"/>
      <c r="G47" s="67"/>
      <c r="H47" s="67"/>
      <c r="I47" s="68"/>
      <c r="J47" s="67"/>
      <c r="K47" s="67"/>
      <c r="L47" s="588"/>
      <c r="M47" s="67"/>
      <c r="N47" s="66"/>
      <c r="O47" s="66"/>
      <c r="P47" s="66"/>
      <c r="Q47" s="67"/>
      <c r="R47" s="67"/>
      <c r="S47" s="67"/>
      <c r="T47" s="67"/>
      <c r="U47" s="67"/>
      <c r="V47" s="588"/>
      <c r="W47" s="67"/>
      <c r="X47" s="66"/>
      <c r="Y47" s="66"/>
      <c r="Z47" s="66"/>
      <c r="AA47" s="67"/>
      <c r="AB47" s="67"/>
      <c r="AC47" s="67"/>
      <c r="AD47" s="67"/>
      <c r="AE47" s="588"/>
      <c r="AF47" s="67"/>
      <c r="AG47" s="66"/>
      <c r="AH47" s="66"/>
      <c r="AI47" s="66"/>
      <c r="AJ47" s="67"/>
      <c r="AK47" s="67"/>
      <c r="AL47" s="67"/>
      <c r="AM47" s="777"/>
      <c r="AN47" s="123"/>
    </row>
    <row r="48" spans="1:40" ht="21" x14ac:dyDescent="0.25">
      <c r="A48" s="168"/>
      <c r="B48" s="193"/>
      <c r="C48" s="163"/>
      <c r="D48" s="164"/>
      <c r="E48" s="159"/>
      <c r="F48" s="160"/>
      <c r="G48" s="159"/>
      <c r="H48" s="160"/>
      <c r="I48" s="160"/>
      <c r="J48" s="160"/>
      <c r="K48" s="165"/>
      <c r="L48" s="598"/>
      <c r="M48" s="157" t="s">
        <v>42</v>
      </c>
      <c r="N48" s="158">
        <f>D61</f>
        <v>12000</v>
      </c>
      <c r="O48" s="158">
        <f>E61</f>
        <v>60</v>
      </c>
      <c r="P48" s="158">
        <f>F61</f>
        <v>12000</v>
      </c>
      <c r="Q48" s="159"/>
      <c r="R48" s="160"/>
      <c r="S48" s="160"/>
      <c r="T48" s="160"/>
      <c r="U48" s="165"/>
      <c r="V48" s="598"/>
      <c r="W48" s="157" t="s">
        <v>42</v>
      </c>
      <c r="X48" s="158">
        <f>N61</f>
        <v>24000</v>
      </c>
      <c r="Y48" s="158">
        <f>O61</f>
        <v>120</v>
      </c>
      <c r="Z48" s="158">
        <f>P61</f>
        <v>21000</v>
      </c>
      <c r="AA48" s="159"/>
      <c r="AB48" s="160"/>
      <c r="AC48" s="160"/>
      <c r="AD48" s="160"/>
      <c r="AE48" s="584"/>
      <c r="AF48" s="157" t="s">
        <v>42</v>
      </c>
      <c r="AG48" s="158">
        <f>X61</f>
        <v>36000</v>
      </c>
      <c r="AH48" s="158">
        <f>Y61</f>
        <v>120</v>
      </c>
      <c r="AI48" s="158">
        <f>Z61</f>
        <v>36061</v>
      </c>
      <c r="AJ48" s="159"/>
      <c r="AK48" s="160"/>
      <c r="AL48" s="160"/>
      <c r="AM48" s="776" t="s">
        <v>221</v>
      </c>
      <c r="AN48" s="183" t="s">
        <v>36</v>
      </c>
    </row>
    <row r="49" spans="1:40" x14ac:dyDescent="0.25">
      <c r="A49" s="169" t="s">
        <v>5</v>
      </c>
      <c r="B49" s="194">
        <v>164</v>
      </c>
      <c r="C49" s="134" t="s">
        <v>19</v>
      </c>
      <c r="D49" s="135">
        <v>1000</v>
      </c>
      <c r="E49" s="135">
        <f>E50+10</f>
        <v>30</v>
      </c>
      <c r="F49" s="135">
        <v>0</v>
      </c>
      <c r="G49" s="136" t="s">
        <v>38</v>
      </c>
      <c r="H49" s="136" t="s">
        <v>38</v>
      </c>
      <c r="I49" s="137" t="s">
        <v>38</v>
      </c>
      <c r="J49" s="136"/>
      <c r="K49" s="594"/>
      <c r="L49" s="599"/>
      <c r="M49" s="581" t="s">
        <v>19</v>
      </c>
      <c r="N49" s="135">
        <v>1000</v>
      </c>
      <c r="O49" s="135">
        <v>0</v>
      </c>
      <c r="P49" s="135">
        <v>6000</v>
      </c>
      <c r="Q49" s="136" t="s">
        <v>38</v>
      </c>
      <c r="R49" s="136">
        <v>791</v>
      </c>
      <c r="S49" s="137">
        <v>44227</v>
      </c>
      <c r="T49" s="136"/>
      <c r="U49" s="594"/>
      <c r="V49" s="599"/>
      <c r="W49" s="581" t="s">
        <v>19</v>
      </c>
      <c r="X49" s="135">
        <v>1000</v>
      </c>
      <c r="Y49" s="135">
        <v>0</v>
      </c>
      <c r="Z49" s="135">
        <v>4061</v>
      </c>
      <c r="AA49" s="136" t="s">
        <v>38</v>
      </c>
      <c r="AB49" s="136">
        <v>1890</v>
      </c>
      <c r="AC49" s="137">
        <v>44591</v>
      </c>
      <c r="AD49" s="633"/>
      <c r="AE49" s="586"/>
      <c r="AF49" s="581" t="s">
        <v>19</v>
      </c>
      <c r="AG49" s="135">
        <v>1000</v>
      </c>
      <c r="AH49" s="135"/>
      <c r="AI49" s="135">
        <v>1000</v>
      </c>
      <c r="AJ49" s="136" t="s">
        <v>44</v>
      </c>
      <c r="AK49" s="136">
        <v>3281</v>
      </c>
      <c r="AL49" s="137">
        <v>44934</v>
      </c>
      <c r="AM49" s="177">
        <f>AG61+AH61-AI61</f>
        <v>59</v>
      </c>
      <c r="AN49" s="813" t="s">
        <v>1023</v>
      </c>
    </row>
    <row r="50" spans="1:40" x14ac:dyDescent="0.25">
      <c r="A50" s="170"/>
      <c r="B50" s="881" t="s">
        <v>827</v>
      </c>
      <c r="C50" s="134" t="s">
        <v>20</v>
      </c>
      <c r="D50" s="135">
        <v>1000</v>
      </c>
      <c r="E50" s="135">
        <f>E51+10</f>
        <v>20</v>
      </c>
      <c r="F50" s="135">
        <v>0</v>
      </c>
      <c r="G50" s="136" t="s">
        <v>38</v>
      </c>
      <c r="H50" s="136" t="s">
        <v>38</v>
      </c>
      <c r="I50" s="137" t="s">
        <v>38</v>
      </c>
      <c r="J50" s="136"/>
      <c r="K50" s="594"/>
      <c r="L50" s="599"/>
      <c r="M50" s="581" t="s">
        <v>20</v>
      </c>
      <c r="N50" s="135">
        <v>1000</v>
      </c>
      <c r="O50" s="135">
        <v>0</v>
      </c>
      <c r="P50" s="135">
        <v>0</v>
      </c>
      <c r="Q50" s="136" t="s">
        <v>38</v>
      </c>
      <c r="R50" s="136" t="s">
        <v>38</v>
      </c>
      <c r="S50" s="137" t="s">
        <v>38</v>
      </c>
      <c r="T50" s="136"/>
      <c r="U50" s="594"/>
      <c r="V50" s="599"/>
      <c r="W50" s="581" t="s">
        <v>20</v>
      </c>
      <c r="X50" s="135">
        <v>1000</v>
      </c>
      <c r="Y50" s="135">
        <v>0</v>
      </c>
      <c r="Z50" s="135">
        <v>1000</v>
      </c>
      <c r="AA50" s="136" t="s">
        <v>38</v>
      </c>
      <c r="AB50" s="136">
        <v>2056</v>
      </c>
      <c r="AC50" s="137">
        <v>44603</v>
      </c>
      <c r="AD50" s="634"/>
      <c r="AE50" s="644"/>
      <c r="AF50" s="581" t="s">
        <v>20</v>
      </c>
      <c r="AG50" s="135">
        <v>1000</v>
      </c>
      <c r="AH50" s="135"/>
      <c r="AI50" s="135">
        <v>1000</v>
      </c>
      <c r="AJ50" s="136" t="s">
        <v>44</v>
      </c>
      <c r="AK50" s="136">
        <v>3398</v>
      </c>
      <c r="AL50" s="137">
        <v>44964</v>
      </c>
      <c r="AM50" s="180"/>
      <c r="AN50" s="179"/>
    </row>
    <row r="51" spans="1:40" x14ac:dyDescent="0.25">
      <c r="A51" s="170"/>
      <c r="B51" s="879"/>
      <c r="C51" s="134" t="s">
        <v>21</v>
      </c>
      <c r="D51" s="135">
        <v>1000</v>
      </c>
      <c r="E51" s="135">
        <f>E52+10</f>
        <v>10</v>
      </c>
      <c r="F51" s="135">
        <v>0</v>
      </c>
      <c r="G51" s="136" t="s">
        <v>38</v>
      </c>
      <c r="H51" s="136" t="s">
        <v>38</v>
      </c>
      <c r="I51" s="137" t="s">
        <v>38</v>
      </c>
      <c r="J51" s="136"/>
      <c r="K51" s="594"/>
      <c r="L51" s="599"/>
      <c r="M51" s="581" t="s">
        <v>21</v>
      </c>
      <c r="N51" s="135">
        <v>1000</v>
      </c>
      <c r="O51" s="135">
        <v>0</v>
      </c>
      <c r="P51" s="135">
        <v>0</v>
      </c>
      <c r="Q51" s="136" t="s">
        <v>38</v>
      </c>
      <c r="R51" s="136" t="s">
        <v>38</v>
      </c>
      <c r="S51" s="137" t="s">
        <v>38</v>
      </c>
      <c r="T51" s="136"/>
      <c r="U51" s="594"/>
      <c r="V51" s="599"/>
      <c r="W51" s="581" t="s">
        <v>21</v>
      </c>
      <c r="X51" s="135">
        <v>1000</v>
      </c>
      <c r="Y51" s="135">
        <v>0</v>
      </c>
      <c r="Z51" s="135">
        <v>1000</v>
      </c>
      <c r="AA51" s="136" t="s">
        <v>38</v>
      </c>
      <c r="AB51" s="136">
        <v>2153</v>
      </c>
      <c r="AC51" s="137">
        <v>44632</v>
      </c>
      <c r="AD51" s="634"/>
      <c r="AE51" s="644"/>
      <c r="AF51" s="581" t="s">
        <v>21</v>
      </c>
      <c r="AG51" s="135">
        <v>1000</v>
      </c>
      <c r="AH51" s="135"/>
      <c r="AI51" s="135">
        <v>1000</v>
      </c>
      <c r="AJ51" s="136" t="s">
        <v>44</v>
      </c>
      <c r="AK51" s="136">
        <v>3489</v>
      </c>
      <c r="AL51" s="137">
        <v>44994</v>
      </c>
      <c r="AM51" s="180"/>
      <c r="AN51" s="179" t="s">
        <v>846</v>
      </c>
    </row>
    <row r="52" spans="1:40" x14ac:dyDescent="0.25">
      <c r="A52" s="170"/>
      <c r="B52" s="879"/>
      <c r="C52" s="134" t="s">
        <v>22</v>
      </c>
      <c r="D52" s="135">
        <v>1000</v>
      </c>
      <c r="E52" s="135">
        <v>0</v>
      </c>
      <c r="F52" s="135">
        <v>4000</v>
      </c>
      <c r="G52" s="136" t="s">
        <v>38</v>
      </c>
      <c r="H52" s="136">
        <v>205</v>
      </c>
      <c r="I52" s="137">
        <v>43944</v>
      </c>
      <c r="J52" s="136"/>
      <c r="K52" s="594"/>
      <c r="L52" s="599"/>
      <c r="M52" s="581" t="s">
        <v>22</v>
      </c>
      <c r="N52" s="135">
        <v>1000</v>
      </c>
      <c r="O52" s="135">
        <v>0</v>
      </c>
      <c r="P52" s="135">
        <v>0</v>
      </c>
      <c r="Q52" s="136" t="s">
        <v>38</v>
      </c>
      <c r="R52" s="136" t="s">
        <v>38</v>
      </c>
      <c r="S52" s="137" t="s">
        <v>38</v>
      </c>
      <c r="T52" s="136"/>
      <c r="U52" s="594"/>
      <c r="V52" s="599"/>
      <c r="W52" s="581" t="s">
        <v>22</v>
      </c>
      <c r="X52" s="135">
        <v>1000</v>
      </c>
      <c r="Y52" s="135">
        <v>0</v>
      </c>
      <c r="Z52" s="135">
        <v>1000</v>
      </c>
      <c r="AA52" s="136" t="s">
        <v>38</v>
      </c>
      <c r="AB52" s="136">
        <v>2231</v>
      </c>
      <c r="AC52" s="137">
        <v>44658</v>
      </c>
      <c r="AD52" s="634"/>
      <c r="AE52" s="644"/>
      <c r="AF52" s="581" t="s">
        <v>22</v>
      </c>
      <c r="AG52" s="135">
        <v>1000</v>
      </c>
      <c r="AH52" s="135"/>
      <c r="AI52" s="135">
        <v>1000</v>
      </c>
      <c r="AJ52" s="136" t="s">
        <v>44</v>
      </c>
      <c r="AK52" s="136">
        <v>3606</v>
      </c>
      <c r="AL52" s="137">
        <v>45022</v>
      </c>
      <c r="AM52" s="180"/>
      <c r="AN52" s="179"/>
    </row>
    <row r="53" spans="1:40" x14ac:dyDescent="0.25">
      <c r="A53" s="170"/>
      <c r="B53" s="879"/>
      <c r="C53" s="134" t="s">
        <v>23</v>
      </c>
      <c r="D53" s="135">
        <v>1000</v>
      </c>
      <c r="E53" s="135">
        <v>0</v>
      </c>
      <c r="F53" s="135">
        <v>2000</v>
      </c>
      <c r="G53" s="136" t="s">
        <v>38</v>
      </c>
      <c r="H53" s="136">
        <v>247</v>
      </c>
      <c r="I53" s="137">
        <v>43979</v>
      </c>
      <c r="J53" s="136"/>
      <c r="K53" s="594"/>
      <c r="L53" s="599"/>
      <c r="M53" s="581" t="s">
        <v>23</v>
      </c>
      <c r="N53" s="135">
        <v>1000</v>
      </c>
      <c r="O53" s="135">
        <v>0</v>
      </c>
      <c r="P53" s="135">
        <v>0</v>
      </c>
      <c r="Q53" s="136" t="s">
        <v>38</v>
      </c>
      <c r="R53" s="136" t="s">
        <v>38</v>
      </c>
      <c r="S53" s="137" t="s">
        <v>38</v>
      </c>
      <c r="T53" s="136"/>
      <c r="U53" s="594"/>
      <c r="V53" s="599"/>
      <c r="W53" s="581" t="s">
        <v>23</v>
      </c>
      <c r="X53" s="135">
        <v>1000</v>
      </c>
      <c r="Y53" s="135">
        <v>0</v>
      </c>
      <c r="Z53" s="135">
        <v>1000</v>
      </c>
      <c r="AA53" s="136" t="s">
        <v>38</v>
      </c>
      <c r="AB53" s="136">
        <v>2320</v>
      </c>
      <c r="AC53" s="137">
        <v>44691</v>
      </c>
      <c r="AD53" s="634"/>
      <c r="AE53" s="644"/>
      <c r="AF53" s="581" t="s">
        <v>23</v>
      </c>
      <c r="AG53" s="135">
        <v>1000</v>
      </c>
      <c r="AH53" s="135"/>
      <c r="AI53" s="135">
        <v>1000</v>
      </c>
      <c r="AJ53" s="136" t="s">
        <v>44</v>
      </c>
      <c r="AK53" s="136">
        <v>3751</v>
      </c>
      <c r="AL53" s="137">
        <v>45055</v>
      </c>
      <c r="AM53" s="180"/>
      <c r="AN53" s="179"/>
    </row>
    <row r="54" spans="1:40" x14ac:dyDescent="0.25">
      <c r="A54" s="170"/>
      <c r="B54" s="879"/>
      <c r="C54" s="190" t="s">
        <v>24</v>
      </c>
      <c r="D54" s="135">
        <v>1000</v>
      </c>
      <c r="E54" s="135">
        <v>0</v>
      </c>
      <c r="F54" s="135">
        <v>0</v>
      </c>
      <c r="G54" s="136" t="s">
        <v>38</v>
      </c>
      <c r="H54" s="136" t="s">
        <v>38</v>
      </c>
      <c r="I54" s="137" t="s">
        <v>38</v>
      </c>
      <c r="J54" s="136"/>
      <c r="K54" s="594"/>
      <c r="L54" s="599"/>
      <c r="M54" s="642" t="s">
        <v>24</v>
      </c>
      <c r="N54" s="135">
        <v>1000</v>
      </c>
      <c r="O54" s="135">
        <v>0</v>
      </c>
      <c r="P54" s="135">
        <v>0</v>
      </c>
      <c r="Q54" s="136" t="s">
        <v>38</v>
      </c>
      <c r="R54" s="136" t="s">
        <v>38</v>
      </c>
      <c r="S54" s="137" t="s">
        <v>38</v>
      </c>
      <c r="T54" s="136"/>
      <c r="U54" s="594"/>
      <c r="V54" s="599"/>
      <c r="W54" s="642" t="s">
        <v>24</v>
      </c>
      <c r="X54" s="135">
        <v>1000</v>
      </c>
      <c r="Y54" s="135">
        <v>0</v>
      </c>
      <c r="Z54" s="135">
        <v>1000</v>
      </c>
      <c r="AA54" s="136" t="s">
        <v>44</v>
      </c>
      <c r="AB54" s="136">
        <v>2405</v>
      </c>
      <c r="AC54" s="137">
        <v>44721</v>
      </c>
      <c r="AD54" s="634"/>
      <c r="AE54" s="644"/>
      <c r="AF54" s="642" t="s">
        <v>24</v>
      </c>
      <c r="AG54" s="135">
        <v>1000</v>
      </c>
      <c r="AH54" s="135"/>
      <c r="AI54" s="135">
        <v>1000</v>
      </c>
      <c r="AJ54" s="136" t="s">
        <v>44</v>
      </c>
      <c r="AK54" s="136">
        <v>3831</v>
      </c>
      <c r="AL54" s="137">
        <v>45083</v>
      </c>
      <c r="AM54" s="180"/>
      <c r="AN54" s="179"/>
    </row>
    <row r="55" spans="1:40" x14ac:dyDescent="0.25">
      <c r="A55" s="170"/>
      <c r="B55" s="879"/>
      <c r="C55" s="134" t="s">
        <v>25</v>
      </c>
      <c r="D55" s="135">
        <v>1000</v>
      </c>
      <c r="E55" s="135">
        <v>0</v>
      </c>
      <c r="F55" s="135">
        <v>6000</v>
      </c>
      <c r="G55" s="136" t="s">
        <v>38</v>
      </c>
      <c r="H55" s="136">
        <v>355</v>
      </c>
      <c r="I55" s="137">
        <v>44025</v>
      </c>
      <c r="J55" s="136"/>
      <c r="K55" s="594"/>
      <c r="L55" s="599"/>
      <c r="M55" s="581" t="s">
        <v>25</v>
      </c>
      <c r="N55" s="135">
        <v>1000</v>
      </c>
      <c r="O55" s="135">
        <v>0</v>
      </c>
      <c r="P55" s="135">
        <v>3000</v>
      </c>
      <c r="Q55" s="136" t="s">
        <v>38</v>
      </c>
      <c r="R55" s="136">
        <v>1113</v>
      </c>
      <c r="S55" s="137">
        <v>44382</v>
      </c>
      <c r="T55" s="136"/>
      <c r="U55" s="594"/>
      <c r="V55" s="599"/>
      <c r="W55" s="581" t="s">
        <v>25</v>
      </c>
      <c r="X55" s="135">
        <v>1000</v>
      </c>
      <c r="Y55" s="135">
        <v>0</v>
      </c>
      <c r="Z55" s="135">
        <v>1000</v>
      </c>
      <c r="AA55" s="136" t="s">
        <v>44</v>
      </c>
      <c r="AB55" s="136">
        <v>2508</v>
      </c>
      <c r="AC55" s="137">
        <v>44751</v>
      </c>
      <c r="AD55" s="634"/>
      <c r="AE55" s="644"/>
      <c r="AF55" s="581" t="s">
        <v>25</v>
      </c>
      <c r="AG55" s="135">
        <v>1000</v>
      </c>
      <c r="AH55" s="135"/>
      <c r="AI55" s="135">
        <v>1000</v>
      </c>
      <c r="AJ55" s="136" t="s">
        <v>44</v>
      </c>
      <c r="AK55" s="136">
        <v>3955</v>
      </c>
      <c r="AL55" s="137">
        <v>45117</v>
      </c>
      <c r="AM55" s="180"/>
      <c r="AN55" s="179"/>
    </row>
    <row r="56" spans="1:40" x14ac:dyDescent="0.25">
      <c r="A56" s="170"/>
      <c r="B56" s="879"/>
      <c r="C56" s="134" t="s">
        <v>26</v>
      </c>
      <c r="D56" s="135">
        <v>1000</v>
      </c>
      <c r="E56" s="135">
        <v>0</v>
      </c>
      <c r="F56" s="135">
        <v>0</v>
      </c>
      <c r="G56" s="136" t="s">
        <v>38</v>
      </c>
      <c r="H56" s="136" t="s">
        <v>38</v>
      </c>
      <c r="I56" s="137" t="s">
        <v>38</v>
      </c>
      <c r="J56" s="136"/>
      <c r="K56" s="594"/>
      <c r="L56" s="599"/>
      <c r="M56" s="581" t="s">
        <v>26</v>
      </c>
      <c r="N56" s="135">
        <v>1000</v>
      </c>
      <c r="O56" s="135">
        <v>0</v>
      </c>
      <c r="P56" s="135">
        <v>0</v>
      </c>
      <c r="Q56" s="136" t="s">
        <v>38</v>
      </c>
      <c r="R56" s="136" t="s">
        <v>38</v>
      </c>
      <c r="S56" s="137" t="s">
        <v>38</v>
      </c>
      <c r="T56" s="136"/>
      <c r="U56" s="594"/>
      <c r="V56" s="599"/>
      <c r="W56" s="581" t="s">
        <v>26</v>
      </c>
      <c r="X56" s="135">
        <v>1000</v>
      </c>
      <c r="Y56" s="135">
        <v>0</v>
      </c>
      <c r="Z56" s="135">
        <v>1000</v>
      </c>
      <c r="AA56" s="136" t="s">
        <v>44</v>
      </c>
      <c r="AB56" s="136">
        <v>2610</v>
      </c>
      <c r="AC56" s="137">
        <v>44782</v>
      </c>
      <c r="AD56" s="634"/>
      <c r="AE56" s="644"/>
      <c r="AF56" s="581" t="s">
        <v>26</v>
      </c>
      <c r="AG56" s="135">
        <v>1000</v>
      </c>
      <c r="AH56" s="135"/>
      <c r="AI56" s="135">
        <v>1000</v>
      </c>
      <c r="AJ56" s="136" t="s">
        <v>44</v>
      </c>
      <c r="AK56" s="136">
        <v>4066</v>
      </c>
      <c r="AL56" s="137">
        <v>45146</v>
      </c>
      <c r="AM56" s="180"/>
      <c r="AN56" s="179"/>
    </row>
    <row r="57" spans="1:40" x14ac:dyDescent="0.25">
      <c r="A57" s="170"/>
      <c r="B57" s="879"/>
      <c r="C57" s="134" t="s">
        <v>27</v>
      </c>
      <c r="D57" s="135">
        <v>1000</v>
      </c>
      <c r="E57" s="135">
        <v>0</v>
      </c>
      <c r="F57" s="135">
        <v>0</v>
      </c>
      <c r="G57" s="136" t="s">
        <v>38</v>
      </c>
      <c r="H57" s="136" t="s">
        <v>38</v>
      </c>
      <c r="I57" s="137" t="s">
        <v>38</v>
      </c>
      <c r="J57" s="136"/>
      <c r="K57" s="594"/>
      <c r="L57" s="599"/>
      <c r="M57" s="581" t="s">
        <v>27</v>
      </c>
      <c r="N57" s="135">
        <v>1000</v>
      </c>
      <c r="O57" s="135">
        <v>0</v>
      </c>
      <c r="P57" s="135">
        <v>0</v>
      </c>
      <c r="Q57" s="136" t="s">
        <v>38</v>
      </c>
      <c r="R57" s="136" t="s">
        <v>38</v>
      </c>
      <c r="S57" s="137" t="s">
        <v>38</v>
      </c>
      <c r="T57" s="136"/>
      <c r="U57" s="594"/>
      <c r="V57" s="599"/>
      <c r="W57" s="581" t="s">
        <v>27</v>
      </c>
      <c r="X57" s="135">
        <v>1000</v>
      </c>
      <c r="Y57" s="135">
        <v>0</v>
      </c>
      <c r="Z57" s="135">
        <v>1000</v>
      </c>
      <c r="AA57" s="136" t="s">
        <v>44</v>
      </c>
      <c r="AB57" s="136">
        <v>2831</v>
      </c>
      <c r="AC57" s="137">
        <v>44814</v>
      </c>
      <c r="AD57" s="634"/>
      <c r="AE57" s="644"/>
      <c r="AF57" s="581" t="s">
        <v>27</v>
      </c>
      <c r="AG57" s="135"/>
      <c r="AH57" s="135"/>
      <c r="AI57" s="135"/>
      <c r="AJ57" s="136"/>
      <c r="AK57" s="136"/>
      <c r="AL57" s="137"/>
      <c r="AM57" s="180"/>
      <c r="AN57" s="179"/>
    </row>
    <row r="58" spans="1:40" x14ac:dyDescent="0.25">
      <c r="A58" s="170"/>
      <c r="B58" s="879"/>
      <c r="C58" s="134" t="s">
        <v>28</v>
      </c>
      <c r="D58" s="135">
        <v>1000</v>
      </c>
      <c r="E58" s="135">
        <v>0</v>
      </c>
      <c r="F58" s="135">
        <v>0</v>
      </c>
      <c r="G58" s="136" t="s">
        <v>38</v>
      </c>
      <c r="H58" s="136" t="s">
        <v>38</v>
      </c>
      <c r="I58" s="137" t="s">
        <v>38</v>
      </c>
      <c r="J58" s="136"/>
      <c r="K58" s="594"/>
      <c r="L58" s="599"/>
      <c r="M58" s="581" t="s">
        <v>28</v>
      </c>
      <c r="N58" s="135">
        <v>1000</v>
      </c>
      <c r="O58" s="135">
        <f>O59+10</f>
        <v>30</v>
      </c>
      <c r="P58" s="135">
        <v>0</v>
      </c>
      <c r="Q58" s="136" t="s">
        <v>38</v>
      </c>
      <c r="R58" s="136" t="s">
        <v>38</v>
      </c>
      <c r="S58" s="137" t="s">
        <v>38</v>
      </c>
      <c r="T58" s="136"/>
      <c r="U58" s="594"/>
      <c r="V58" s="599"/>
      <c r="W58" s="581" t="s">
        <v>28</v>
      </c>
      <c r="X58" s="135">
        <v>1000</v>
      </c>
      <c r="Y58" s="135">
        <v>0</v>
      </c>
      <c r="Z58" s="135">
        <v>1000</v>
      </c>
      <c r="AA58" s="136" t="s">
        <v>44</v>
      </c>
      <c r="AB58" s="136">
        <v>2935</v>
      </c>
      <c r="AC58" s="137">
        <v>44843</v>
      </c>
      <c r="AD58" s="634"/>
      <c r="AE58" s="644"/>
      <c r="AF58" s="581" t="s">
        <v>28</v>
      </c>
      <c r="AG58" s="135"/>
      <c r="AH58" s="135"/>
      <c r="AI58" s="135"/>
      <c r="AJ58" s="136"/>
      <c r="AK58" s="136"/>
      <c r="AL58" s="137"/>
      <c r="AM58" s="180"/>
      <c r="AN58" s="179"/>
    </row>
    <row r="59" spans="1:40" x14ac:dyDescent="0.25">
      <c r="A59" s="170"/>
      <c r="B59" s="879"/>
      <c r="C59" s="134" t="s">
        <v>29</v>
      </c>
      <c r="D59" s="135">
        <v>1000</v>
      </c>
      <c r="E59" s="135">
        <v>0</v>
      </c>
      <c r="F59" s="135">
        <v>0</v>
      </c>
      <c r="G59" s="136" t="s">
        <v>38</v>
      </c>
      <c r="H59" s="136" t="s">
        <v>38</v>
      </c>
      <c r="I59" s="137" t="s">
        <v>38</v>
      </c>
      <c r="J59" s="136"/>
      <c r="K59" s="594"/>
      <c r="L59" s="599"/>
      <c r="M59" s="581" t="s">
        <v>29</v>
      </c>
      <c r="N59" s="135">
        <v>1000</v>
      </c>
      <c r="O59" s="135">
        <f>O60+10</f>
        <v>20</v>
      </c>
      <c r="P59" s="135">
        <v>0</v>
      </c>
      <c r="Q59" s="136" t="s">
        <v>38</v>
      </c>
      <c r="R59" s="136" t="s">
        <v>38</v>
      </c>
      <c r="S59" s="137" t="s">
        <v>38</v>
      </c>
      <c r="T59" s="136"/>
      <c r="U59" s="594"/>
      <c r="V59" s="599"/>
      <c r="W59" s="581" t="s">
        <v>29</v>
      </c>
      <c r="X59" s="135">
        <v>1000</v>
      </c>
      <c r="Y59" s="135">
        <v>0</v>
      </c>
      <c r="Z59" s="135">
        <v>1000</v>
      </c>
      <c r="AA59" s="136" t="s">
        <v>44</v>
      </c>
      <c r="AB59" s="136">
        <v>3026</v>
      </c>
      <c r="AC59" s="137">
        <v>44874</v>
      </c>
      <c r="AD59" s="634"/>
      <c r="AE59" s="644"/>
      <c r="AF59" s="581" t="s">
        <v>29</v>
      </c>
      <c r="AG59" s="135"/>
      <c r="AH59" s="135"/>
      <c r="AI59" s="135"/>
      <c r="AJ59" s="136"/>
      <c r="AK59" s="136"/>
      <c r="AL59" s="137"/>
      <c r="AM59" s="180"/>
      <c r="AN59" s="179"/>
    </row>
    <row r="60" spans="1:40" x14ac:dyDescent="0.25">
      <c r="A60" s="170"/>
      <c r="B60" s="879"/>
      <c r="C60" s="191" t="s">
        <v>30</v>
      </c>
      <c r="D60" s="149">
        <v>1000</v>
      </c>
      <c r="E60" s="135">
        <v>0</v>
      </c>
      <c r="F60" s="135">
        <v>0</v>
      </c>
      <c r="G60" s="136" t="s">
        <v>38</v>
      </c>
      <c r="H60" s="136" t="s">
        <v>38</v>
      </c>
      <c r="I60" s="137" t="s">
        <v>38</v>
      </c>
      <c r="J60" s="136"/>
      <c r="K60" s="594"/>
      <c r="L60" s="600"/>
      <c r="M60" s="643" t="s">
        <v>30</v>
      </c>
      <c r="N60" s="149">
        <v>1000</v>
      </c>
      <c r="O60" s="135">
        <v>10</v>
      </c>
      <c r="P60" s="135">
        <v>0</v>
      </c>
      <c r="Q60" s="136" t="s">
        <v>38</v>
      </c>
      <c r="R60" s="136" t="s">
        <v>38</v>
      </c>
      <c r="S60" s="137" t="s">
        <v>38</v>
      </c>
      <c r="T60" s="136"/>
      <c r="U60" s="594"/>
      <c r="V60" s="600"/>
      <c r="W60" s="643" t="s">
        <v>30</v>
      </c>
      <c r="X60" s="149">
        <v>1000</v>
      </c>
      <c r="Y60" s="135">
        <v>0</v>
      </c>
      <c r="Z60" s="135">
        <v>1000</v>
      </c>
      <c r="AA60" s="136" t="s">
        <v>44</v>
      </c>
      <c r="AB60" s="136">
        <v>3122</v>
      </c>
      <c r="AC60" s="137">
        <v>44904</v>
      </c>
      <c r="AD60" s="634"/>
      <c r="AE60" s="644"/>
      <c r="AF60" s="643" t="s">
        <v>30</v>
      </c>
      <c r="AG60" s="149"/>
      <c r="AH60" s="135"/>
      <c r="AI60" s="135"/>
      <c r="AJ60" s="136"/>
      <c r="AK60" s="136"/>
      <c r="AL60" s="137"/>
      <c r="AM60" s="181"/>
      <c r="AN60" s="182"/>
    </row>
    <row r="61" spans="1:40" ht="21" x14ac:dyDescent="0.25">
      <c r="A61" s="171"/>
      <c r="B61" s="880"/>
      <c r="C61" s="150"/>
      <c r="D61" s="151">
        <f>SUM(D49:D60)</f>
        <v>12000</v>
      </c>
      <c r="E61" s="151">
        <f>SUM(E49:E60)</f>
        <v>60</v>
      </c>
      <c r="F61" s="151">
        <f>SUM(F49:F60)</f>
        <v>12000</v>
      </c>
      <c r="G61" s="152"/>
      <c r="H61" s="152"/>
      <c r="I61" s="197"/>
      <c r="J61" s="152"/>
      <c r="K61" s="572"/>
      <c r="L61" s="587"/>
      <c r="M61" s="566"/>
      <c r="N61" s="151">
        <f>SUM(N48:N60)</f>
        <v>24000</v>
      </c>
      <c r="O61" s="151">
        <f>SUM(O48:O60)</f>
        <v>120</v>
      </c>
      <c r="P61" s="151">
        <f>SUM(P48:P60)</f>
        <v>21000</v>
      </c>
      <c r="Q61" s="152"/>
      <c r="R61" s="152"/>
      <c r="S61" s="152"/>
      <c r="T61" s="152"/>
      <c r="U61" s="572"/>
      <c r="V61" s="587"/>
      <c r="W61" s="566"/>
      <c r="X61" s="151">
        <f>SUM(X48:X60)</f>
        <v>36000</v>
      </c>
      <c r="Y61" s="151">
        <f>SUM(Y48:Y60)</f>
        <v>120</v>
      </c>
      <c r="Z61" s="151">
        <f>SUM(Z48:Z60)</f>
        <v>36061</v>
      </c>
      <c r="AA61" s="152"/>
      <c r="AB61" s="152"/>
      <c r="AC61" s="152"/>
      <c r="AD61" s="572"/>
      <c r="AE61" s="587"/>
      <c r="AF61" s="566"/>
      <c r="AG61" s="151">
        <f>SUM(AG48:AG60)</f>
        <v>44000</v>
      </c>
      <c r="AH61" s="151">
        <f>SUM(AH48:AH60)</f>
        <v>120</v>
      </c>
      <c r="AI61" s="151">
        <f>SUM(AI48:AI60)</f>
        <v>44061</v>
      </c>
      <c r="AJ61" s="152"/>
      <c r="AK61" s="152"/>
      <c r="AL61" s="152"/>
      <c r="AM61" s="90"/>
      <c r="AN61" s="91"/>
    </row>
    <row r="62" spans="1:40" x14ac:dyDescent="0.25">
      <c r="B62" s="106"/>
      <c r="C62" s="65"/>
      <c r="D62" s="66"/>
      <c r="E62" s="66"/>
      <c r="F62" s="66"/>
      <c r="G62" s="67"/>
      <c r="H62" s="67"/>
      <c r="I62" s="68"/>
      <c r="J62" s="67"/>
      <c r="K62" s="67"/>
      <c r="L62" s="588"/>
      <c r="M62" s="67"/>
      <c r="N62" s="66"/>
      <c r="O62" s="66"/>
      <c r="P62" s="66"/>
      <c r="Q62" s="67"/>
      <c r="R62" s="67"/>
      <c r="S62" s="67"/>
      <c r="T62" s="67"/>
      <c r="U62" s="67"/>
      <c r="V62" s="588"/>
      <c r="W62" s="67"/>
      <c r="X62" s="66"/>
      <c r="Y62" s="66"/>
      <c r="Z62" s="66"/>
      <c r="AA62" s="67"/>
      <c r="AB62" s="67"/>
      <c r="AC62" s="67"/>
      <c r="AD62" s="67"/>
      <c r="AE62" s="588"/>
      <c r="AF62" s="67"/>
      <c r="AG62" s="66"/>
      <c r="AH62" s="66"/>
      <c r="AI62" s="66"/>
      <c r="AJ62" s="67"/>
      <c r="AK62" s="67"/>
      <c r="AL62" s="67"/>
      <c r="AM62" s="777"/>
      <c r="AN62" s="123"/>
    </row>
    <row r="63" spans="1:40" ht="21" x14ac:dyDescent="0.25">
      <c r="A63" s="168"/>
      <c r="B63" s="193"/>
      <c r="C63" s="163"/>
      <c r="D63" s="164"/>
      <c r="E63" s="159"/>
      <c r="F63" s="160"/>
      <c r="G63" s="159"/>
      <c r="H63" s="160"/>
      <c r="I63" s="160"/>
      <c r="J63" s="160"/>
      <c r="K63" s="165"/>
      <c r="L63" s="598"/>
      <c r="M63" s="157" t="s">
        <v>42</v>
      </c>
      <c r="N63" s="158">
        <f>D76</f>
        <v>12000</v>
      </c>
      <c r="O63" s="158">
        <f>E76</f>
        <v>2700</v>
      </c>
      <c r="P63" s="158">
        <f>F76</f>
        <v>0</v>
      </c>
      <c r="Q63" s="159"/>
      <c r="R63" s="160"/>
      <c r="S63" s="160"/>
      <c r="T63" s="160"/>
      <c r="U63" s="165"/>
      <c r="V63" s="598"/>
      <c r="W63" s="157" t="s">
        <v>42</v>
      </c>
      <c r="X63" s="158">
        <f>N76</f>
        <v>24000</v>
      </c>
      <c r="Y63" s="158">
        <f>O76</f>
        <v>3960</v>
      </c>
      <c r="Z63" s="158">
        <f>P76</f>
        <v>0</v>
      </c>
      <c r="AA63" s="159"/>
      <c r="AB63" s="160"/>
      <c r="AC63" s="160"/>
      <c r="AD63" s="160"/>
      <c r="AE63" s="584"/>
      <c r="AF63" s="157" t="s">
        <v>42</v>
      </c>
      <c r="AG63" s="158">
        <f>X76</f>
        <v>36000</v>
      </c>
      <c r="AH63" s="158">
        <f>Y76</f>
        <v>4120</v>
      </c>
      <c r="AI63" s="158">
        <f>Z76</f>
        <v>40060</v>
      </c>
      <c r="AJ63" s="159"/>
      <c r="AK63" s="160"/>
      <c r="AL63" s="160"/>
      <c r="AM63" s="776" t="s">
        <v>221</v>
      </c>
      <c r="AN63" s="183" t="s">
        <v>36</v>
      </c>
    </row>
    <row r="64" spans="1:40" x14ac:dyDescent="0.25">
      <c r="A64" s="169" t="s">
        <v>5</v>
      </c>
      <c r="B64" s="194">
        <v>165</v>
      </c>
      <c r="C64" s="134" t="s">
        <v>19</v>
      </c>
      <c r="D64" s="135">
        <v>1000</v>
      </c>
      <c r="E64" s="135">
        <f t="shared" ref="E64:E73" si="2">E65+10</f>
        <v>280</v>
      </c>
      <c r="F64" s="135">
        <v>0</v>
      </c>
      <c r="G64" s="136" t="s">
        <v>38</v>
      </c>
      <c r="H64" s="136" t="s">
        <v>38</v>
      </c>
      <c r="I64" s="137" t="s">
        <v>38</v>
      </c>
      <c r="J64" s="136"/>
      <c r="K64" s="594"/>
      <c r="L64" s="599"/>
      <c r="M64" s="581" t="s">
        <v>19</v>
      </c>
      <c r="N64" s="135">
        <v>1000</v>
      </c>
      <c r="O64" s="135">
        <f t="shared" ref="O64:O73" si="3">O65+10</f>
        <v>160</v>
      </c>
      <c r="P64" s="135">
        <v>0</v>
      </c>
      <c r="Q64" s="136" t="s">
        <v>38</v>
      </c>
      <c r="R64" s="136" t="s">
        <v>38</v>
      </c>
      <c r="S64" s="137" t="s">
        <v>38</v>
      </c>
      <c r="T64" s="136"/>
      <c r="U64" s="594"/>
      <c r="V64" s="599"/>
      <c r="W64" s="581" t="s">
        <v>19</v>
      </c>
      <c r="X64" s="135">
        <v>1000</v>
      </c>
      <c r="Y64" s="135">
        <f>Y65+10</f>
        <v>40</v>
      </c>
      <c r="Z64" s="135">
        <v>0</v>
      </c>
      <c r="AA64" s="136" t="s">
        <v>38</v>
      </c>
      <c r="AB64" s="136" t="s">
        <v>38</v>
      </c>
      <c r="AC64" s="137" t="s">
        <v>38</v>
      </c>
      <c r="AD64" s="633"/>
      <c r="AE64" s="586"/>
      <c r="AF64" s="581" t="s">
        <v>19</v>
      </c>
      <c r="AG64" s="135">
        <v>1000</v>
      </c>
      <c r="AH64" s="135">
        <v>10</v>
      </c>
      <c r="AI64" s="135">
        <v>1000</v>
      </c>
      <c r="AJ64" s="136" t="s">
        <v>44</v>
      </c>
      <c r="AK64" s="136">
        <v>3370</v>
      </c>
      <c r="AL64" s="137">
        <v>44960</v>
      </c>
      <c r="AM64" s="177">
        <f>AG76+AH76-AI76</f>
        <v>1130</v>
      </c>
      <c r="AN64" s="813" t="s">
        <v>1023</v>
      </c>
    </row>
    <row r="65" spans="1:40" ht="21" x14ac:dyDescent="0.25">
      <c r="A65" s="170"/>
      <c r="B65" s="879" t="s">
        <v>231</v>
      </c>
      <c r="C65" s="134" t="s">
        <v>20</v>
      </c>
      <c r="D65" s="135">
        <v>1000</v>
      </c>
      <c r="E65" s="135">
        <f t="shared" si="2"/>
        <v>270</v>
      </c>
      <c r="F65" s="135">
        <v>0</v>
      </c>
      <c r="G65" s="136" t="s">
        <v>38</v>
      </c>
      <c r="H65" s="136" t="s">
        <v>38</v>
      </c>
      <c r="I65" s="137" t="s">
        <v>38</v>
      </c>
      <c r="J65" s="136"/>
      <c r="K65" s="594"/>
      <c r="L65" s="599"/>
      <c r="M65" s="581" t="s">
        <v>20</v>
      </c>
      <c r="N65" s="135">
        <v>1000</v>
      </c>
      <c r="O65" s="135">
        <f t="shared" si="3"/>
        <v>150</v>
      </c>
      <c r="P65" s="135">
        <v>0</v>
      </c>
      <c r="Q65" s="136" t="s">
        <v>38</v>
      </c>
      <c r="R65" s="136" t="s">
        <v>38</v>
      </c>
      <c r="S65" s="137" t="s">
        <v>38</v>
      </c>
      <c r="T65" s="136"/>
      <c r="U65" s="594"/>
      <c r="V65" s="599"/>
      <c r="W65" s="581" t="s">
        <v>20</v>
      </c>
      <c r="X65" s="135">
        <v>1000</v>
      </c>
      <c r="Y65" s="135">
        <f>Y66+10</f>
        <v>30</v>
      </c>
      <c r="Z65" s="135">
        <v>0</v>
      </c>
      <c r="AA65" s="136" t="s">
        <v>38</v>
      </c>
      <c r="AB65" s="136" t="s">
        <v>38</v>
      </c>
      <c r="AC65" s="137" t="s">
        <v>38</v>
      </c>
      <c r="AD65" s="634"/>
      <c r="AE65" s="644"/>
      <c r="AF65" s="581" t="s">
        <v>20</v>
      </c>
      <c r="AG65" s="135">
        <v>1000</v>
      </c>
      <c r="AH65" s="135">
        <v>10</v>
      </c>
      <c r="AI65" s="135">
        <v>1000</v>
      </c>
      <c r="AJ65" s="136" t="s">
        <v>44</v>
      </c>
      <c r="AK65" s="136">
        <v>3471</v>
      </c>
      <c r="AL65" s="137">
        <v>44988</v>
      </c>
    </row>
    <row r="66" spans="1:40" ht="21" x14ac:dyDescent="0.25">
      <c r="A66" s="170"/>
      <c r="B66" s="879"/>
      <c r="C66" s="134" t="s">
        <v>21</v>
      </c>
      <c r="D66" s="135">
        <v>1000</v>
      </c>
      <c r="E66" s="135">
        <f t="shared" si="2"/>
        <v>260</v>
      </c>
      <c r="F66" s="135">
        <v>0</v>
      </c>
      <c r="G66" s="136" t="s">
        <v>38</v>
      </c>
      <c r="H66" s="136" t="s">
        <v>38</v>
      </c>
      <c r="I66" s="137" t="s">
        <v>38</v>
      </c>
      <c r="J66" s="136"/>
      <c r="K66" s="594"/>
      <c r="L66" s="599"/>
      <c r="M66" s="581" t="s">
        <v>21</v>
      </c>
      <c r="N66" s="135">
        <v>1000</v>
      </c>
      <c r="O66" s="135">
        <f t="shared" si="3"/>
        <v>140</v>
      </c>
      <c r="P66" s="135">
        <v>0</v>
      </c>
      <c r="Q66" s="136" t="s">
        <v>38</v>
      </c>
      <c r="R66" s="136" t="s">
        <v>38</v>
      </c>
      <c r="S66" s="137" t="s">
        <v>38</v>
      </c>
      <c r="T66" s="136"/>
      <c r="U66" s="594"/>
      <c r="V66" s="599"/>
      <c r="W66" s="581" t="s">
        <v>21</v>
      </c>
      <c r="X66" s="135">
        <v>1000</v>
      </c>
      <c r="Y66" s="135">
        <f>Y67+10</f>
        <v>20</v>
      </c>
      <c r="Z66" s="135">
        <v>0</v>
      </c>
      <c r="AA66" s="136" t="s">
        <v>38</v>
      </c>
      <c r="AB66" s="136" t="s">
        <v>38</v>
      </c>
      <c r="AC66" s="137" t="s">
        <v>38</v>
      </c>
      <c r="AD66" s="634"/>
      <c r="AE66" s="644"/>
      <c r="AF66" s="581" t="s">
        <v>21</v>
      </c>
      <c r="AG66" s="135">
        <v>1000</v>
      </c>
      <c r="AH66" s="135">
        <v>10</v>
      </c>
      <c r="AI66" s="135">
        <v>1000</v>
      </c>
      <c r="AJ66" s="136" t="s">
        <v>44</v>
      </c>
      <c r="AK66" s="136">
        <v>3581</v>
      </c>
      <c r="AL66" s="137">
        <v>45020</v>
      </c>
    </row>
    <row r="67" spans="1:40" x14ac:dyDescent="0.25">
      <c r="A67" s="170"/>
      <c r="B67" s="879"/>
      <c r="C67" s="134" t="s">
        <v>22</v>
      </c>
      <c r="D67" s="135">
        <v>1000</v>
      </c>
      <c r="E67" s="135">
        <f t="shared" si="2"/>
        <v>250</v>
      </c>
      <c r="F67" s="135">
        <v>0</v>
      </c>
      <c r="G67" s="136" t="s">
        <v>38</v>
      </c>
      <c r="H67" s="136" t="s">
        <v>38</v>
      </c>
      <c r="I67" s="137" t="s">
        <v>38</v>
      </c>
      <c r="J67" s="136"/>
      <c r="K67" s="594"/>
      <c r="L67" s="599"/>
      <c r="M67" s="581" t="s">
        <v>22</v>
      </c>
      <c r="N67" s="135">
        <v>1000</v>
      </c>
      <c r="O67" s="135">
        <f t="shared" si="3"/>
        <v>130</v>
      </c>
      <c r="P67" s="135">
        <v>0</v>
      </c>
      <c r="Q67" s="136" t="s">
        <v>38</v>
      </c>
      <c r="R67" s="136" t="s">
        <v>38</v>
      </c>
      <c r="S67" s="137" t="s">
        <v>38</v>
      </c>
      <c r="T67" s="136"/>
      <c r="U67" s="594"/>
      <c r="V67" s="599"/>
      <c r="W67" s="581" t="s">
        <v>22</v>
      </c>
      <c r="X67" s="135">
        <v>1000</v>
      </c>
      <c r="Y67" s="135">
        <f>Y68+10</f>
        <v>10</v>
      </c>
      <c r="Z67" s="135">
        <v>0</v>
      </c>
      <c r="AA67" s="136" t="s">
        <v>38</v>
      </c>
      <c r="AB67" s="136" t="s">
        <v>38</v>
      </c>
      <c r="AC67" s="137" t="s">
        <v>38</v>
      </c>
      <c r="AD67" s="634"/>
      <c r="AE67" s="644"/>
      <c r="AF67" s="581" t="s">
        <v>22</v>
      </c>
      <c r="AG67" s="135">
        <v>1000</v>
      </c>
      <c r="AH67" s="135">
        <v>10</v>
      </c>
      <c r="AI67" s="135">
        <v>1000</v>
      </c>
      <c r="AJ67" s="136" t="s">
        <v>44</v>
      </c>
      <c r="AK67" s="136">
        <v>3725</v>
      </c>
      <c r="AL67" s="137">
        <v>45048</v>
      </c>
      <c r="AM67" s="180">
        <v>1000</v>
      </c>
      <c r="AN67" s="179" t="s">
        <v>847</v>
      </c>
    </row>
    <row r="68" spans="1:40" ht="30" x14ac:dyDescent="0.25">
      <c r="A68" s="170"/>
      <c r="B68" s="879"/>
      <c r="C68" s="134" t="s">
        <v>23</v>
      </c>
      <c r="D68" s="135">
        <v>1000</v>
      </c>
      <c r="E68" s="135">
        <f t="shared" si="2"/>
        <v>240</v>
      </c>
      <c r="F68" s="135">
        <v>0</v>
      </c>
      <c r="G68" s="136" t="s">
        <v>38</v>
      </c>
      <c r="H68" s="136" t="s">
        <v>38</v>
      </c>
      <c r="I68" s="137" t="s">
        <v>38</v>
      </c>
      <c r="J68" s="136"/>
      <c r="K68" s="594"/>
      <c r="L68" s="599"/>
      <c r="M68" s="581" t="s">
        <v>23</v>
      </c>
      <c r="N68" s="135">
        <v>1000</v>
      </c>
      <c r="O68" s="135">
        <f t="shared" si="3"/>
        <v>120</v>
      </c>
      <c r="P68" s="135">
        <v>0</v>
      </c>
      <c r="Q68" s="136" t="s">
        <v>38</v>
      </c>
      <c r="R68" s="136" t="s">
        <v>38</v>
      </c>
      <c r="S68" s="137" t="s">
        <v>38</v>
      </c>
      <c r="T68" s="136"/>
      <c r="U68" s="594"/>
      <c r="V68" s="599"/>
      <c r="W68" s="581" t="s">
        <v>23</v>
      </c>
      <c r="X68" s="135">
        <v>1000</v>
      </c>
      <c r="Y68" s="135">
        <v>0</v>
      </c>
      <c r="Z68" s="135">
        <v>33060</v>
      </c>
      <c r="AA68" s="136" t="s">
        <v>38</v>
      </c>
      <c r="AB68" s="136">
        <v>2353</v>
      </c>
      <c r="AC68" s="137">
        <v>44711</v>
      </c>
      <c r="AD68" s="635" t="s">
        <v>912</v>
      </c>
      <c r="AE68" s="645"/>
      <c r="AF68" s="581" t="s">
        <v>23</v>
      </c>
      <c r="AG68" s="135">
        <v>1000</v>
      </c>
      <c r="AH68" s="135">
        <v>10</v>
      </c>
      <c r="AI68" s="135">
        <v>1000</v>
      </c>
      <c r="AJ68" s="136" t="s">
        <v>44</v>
      </c>
      <c r="AK68" s="136">
        <v>3811</v>
      </c>
      <c r="AL68" s="137">
        <v>45079</v>
      </c>
      <c r="AM68" s="180">
        <v>120</v>
      </c>
      <c r="AN68" s="179" t="s">
        <v>848</v>
      </c>
    </row>
    <row r="69" spans="1:40" x14ac:dyDescent="0.25">
      <c r="A69" s="170"/>
      <c r="B69" s="879"/>
      <c r="C69" s="190" t="s">
        <v>24</v>
      </c>
      <c r="D69" s="135">
        <v>1000</v>
      </c>
      <c r="E69" s="135">
        <f t="shared" si="2"/>
        <v>230</v>
      </c>
      <c r="F69" s="135">
        <v>0</v>
      </c>
      <c r="G69" s="136" t="s">
        <v>38</v>
      </c>
      <c r="H69" s="136" t="s">
        <v>38</v>
      </c>
      <c r="I69" s="137" t="s">
        <v>38</v>
      </c>
      <c r="J69" s="136"/>
      <c r="K69" s="594"/>
      <c r="L69" s="599"/>
      <c r="M69" s="642" t="s">
        <v>24</v>
      </c>
      <c r="N69" s="135">
        <v>1000</v>
      </c>
      <c r="O69" s="135">
        <f t="shared" si="3"/>
        <v>110</v>
      </c>
      <c r="P69" s="135">
        <v>0</v>
      </c>
      <c r="Q69" s="136" t="s">
        <v>38</v>
      </c>
      <c r="R69" s="136" t="s">
        <v>38</v>
      </c>
      <c r="S69" s="137" t="s">
        <v>38</v>
      </c>
      <c r="T69" s="136"/>
      <c r="U69" s="594"/>
      <c r="V69" s="599"/>
      <c r="W69" s="642" t="s">
        <v>24</v>
      </c>
      <c r="X69" s="135">
        <v>1000</v>
      </c>
      <c r="Y69" s="135">
        <v>0</v>
      </c>
      <c r="Z69" s="135">
        <v>1000</v>
      </c>
      <c r="AA69" s="136" t="s">
        <v>44</v>
      </c>
      <c r="AB69" s="136">
        <v>2458</v>
      </c>
      <c r="AC69" s="137">
        <v>44742</v>
      </c>
      <c r="AD69" s="636">
        <v>44713</v>
      </c>
      <c r="AE69" s="646"/>
      <c r="AF69" s="642" t="s">
        <v>24</v>
      </c>
      <c r="AG69" s="135">
        <v>1000</v>
      </c>
      <c r="AH69" s="135">
        <v>10</v>
      </c>
      <c r="AI69" s="135">
        <v>1000</v>
      </c>
      <c r="AJ69" s="136" t="s">
        <v>44</v>
      </c>
      <c r="AK69" s="136">
        <v>3916</v>
      </c>
      <c r="AL69" s="137">
        <v>45110</v>
      </c>
      <c r="AM69" s="277"/>
      <c r="AN69" s="179"/>
    </row>
    <row r="70" spans="1:40" x14ac:dyDescent="0.25">
      <c r="A70" s="170"/>
      <c r="B70" s="879"/>
      <c r="C70" s="134" t="s">
        <v>25</v>
      </c>
      <c r="D70" s="135">
        <v>1000</v>
      </c>
      <c r="E70" s="135">
        <f t="shared" si="2"/>
        <v>220</v>
      </c>
      <c r="F70" s="135">
        <v>0</v>
      </c>
      <c r="G70" s="136" t="s">
        <v>38</v>
      </c>
      <c r="H70" s="136" t="s">
        <v>38</v>
      </c>
      <c r="I70" s="137" t="s">
        <v>38</v>
      </c>
      <c r="J70" s="136"/>
      <c r="K70" s="594"/>
      <c r="L70" s="599"/>
      <c r="M70" s="581" t="s">
        <v>25</v>
      </c>
      <c r="N70" s="135">
        <v>1000</v>
      </c>
      <c r="O70" s="135">
        <f t="shared" si="3"/>
        <v>100</v>
      </c>
      <c r="P70" s="135">
        <v>0</v>
      </c>
      <c r="Q70" s="136" t="s">
        <v>38</v>
      </c>
      <c r="R70" s="136" t="s">
        <v>38</v>
      </c>
      <c r="S70" s="137" t="s">
        <v>38</v>
      </c>
      <c r="T70" s="136"/>
      <c r="U70" s="594"/>
      <c r="V70" s="599"/>
      <c r="W70" s="581" t="s">
        <v>25</v>
      </c>
      <c r="X70" s="135">
        <v>1000</v>
      </c>
      <c r="Y70" s="135">
        <v>10</v>
      </c>
      <c r="Z70" s="135">
        <v>1000</v>
      </c>
      <c r="AA70" s="136" t="s">
        <v>44</v>
      </c>
      <c r="AB70" s="136">
        <v>2580</v>
      </c>
      <c r="AC70" s="137">
        <v>44775</v>
      </c>
      <c r="AD70" s="636">
        <v>44743</v>
      </c>
      <c r="AE70" s="646"/>
      <c r="AF70" s="581" t="s">
        <v>25</v>
      </c>
      <c r="AG70" s="135">
        <v>1000</v>
      </c>
      <c r="AH70" s="135">
        <v>10</v>
      </c>
      <c r="AI70" s="135">
        <v>1000</v>
      </c>
      <c r="AJ70" s="136" t="s">
        <v>44</v>
      </c>
      <c r="AK70" s="136">
        <v>4036</v>
      </c>
      <c r="AL70" s="137">
        <v>45140</v>
      </c>
      <c r="AM70" s="277"/>
      <c r="AN70" s="179"/>
    </row>
    <row r="71" spans="1:40" x14ac:dyDescent="0.25">
      <c r="A71" s="170"/>
      <c r="B71" s="879"/>
      <c r="C71" s="134" t="s">
        <v>26</v>
      </c>
      <c r="D71" s="135">
        <v>1000</v>
      </c>
      <c r="E71" s="135">
        <f t="shared" si="2"/>
        <v>210</v>
      </c>
      <c r="F71" s="135">
        <v>0</v>
      </c>
      <c r="G71" s="136" t="s">
        <v>38</v>
      </c>
      <c r="H71" s="136" t="s">
        <v>38</v>
      </c>
      <c r="I71" s="137" t="s">
        <v>38</v>
      </c>
      <c r="J71" s="136"/>
      <c r="K71" s="594"/>
      <c r="L71" s="599"/>
      <c r="M71" s="581" t="s">
        <v>26</v>
      </c>
      <c r="N71" s="135">
        <v>1000</v>
      </c>
      <c r="O71" s="135">
        <f t="shared" si="3"/>
        <v>90</v>
      </c>
      <c r="P71" s="135">
        <v>0</v>
      </c>
      <c r="Q71" s="136" t="s">
        <v>38</v>
      </c>
      <c r="R71" s="136" t="s">
        <v>38</v>
      </c>
      <c r="S71" s="137" t="s">
        <v>38</v>
      </c>
      <c r="T71" s="136"/>
      <c r="U71" s="594"/>
      <c r="V71" s="599"/>
      <c r="W71" s="581" t="s">
        <v>26</v>
      </c>
      <c r="X71" s="135">
        <v>1000</v>
      </c>
      <c r="Y71" s="135">
        <v>10</v>
      </c>
      <c r="Z71" s="135">
        <v>1000</v>
      </c>
      <c r="AA71" s="136" t="s">
        <v>44</v>
      </c>
      <c r="AB71" s="136">
        <v>2681</v>
      </c>
      <c r="AC71" s="137">
        <v>44805</v>
      </c>
      <c r="AD71" s="636">
        <v>44774</v>
      </c>
      <c r="AE71" s="646"/>
      <c r="AF71" s="581" t="s">
        <v>26</v>
      </c>
      <c r="AG71" s="135">
        <v>1000</v>
      </c>
      <c r="AH71" s="135"/>
      <c r="AI71" s="135"/>
      <c r="AJ71" s="136"/>
      <c r="AK71" s="136"/>
      <c r="AL71" s="137"/>
      <c r="AM71" s="277"/>
      <c r="AN71" s="179"/>
    </row>
    <row r="72" spans="1:40" x14ac:dyDescent="0.25">
      <c r="A72" s="170"/>
      <c r="B72" s="879"/>
      <c r="C72" s="134" t="s">
        <v>27</v>
      </c>
      <c r="D72" s="135">
        <v>1000</v>
      </c>
      <c r="E72" s="135">
        <f t="shared" si="2"/>
        <v>200</v>
      </c>
      <c r="F72" s="135">
        <v>0</v>
      </c>
      <c r="G72" s="136" t="s">
        <v>38</v>
      </c>
      <c r="H72" s="136" t="s">
        <v>38</v>
      </c>
      <c r="I72" s="137" t="s">
        <v>38</v>
      </c>
      <c r="J72" s="136"/>
      <c r="K72" s="594"/>
      <c r="L72" s="599"/>
      <c r="M72" s="581" t="s">
        <v>27</v>
      </c>
      <c r="N72" s="135">
        <v>1000</v>
      </c>
      <c r="O72" s="135">
        <f t="shared" si="3"/>
        <v>80</v>
      </c>
      <c r="P72" s="135">
        <v>0</v>
      </c>
      <c r="Q72" s="136" t="s">
        <v>38</v>
      </c>
      <c r="R72" s="136" t="s">
        <v>38</v>
      </c>
      <c r="S72" s="137" t="s">
        <v>38</v>
      </c>
      <c r="T72" s="136"/>
      <c r="U72" s="594"/>
      <c r="V72" s="599"/>
      <c r="W72" s="581" t="s">
        <v>27</v>
      </c>
      <c r="X72" s="135">
        <v>1000</v>
      </c>
      <c r="Y72" s="135">
        <v>10</v>
      </c>
      <c r="Z72" s="135">
        <v>1000</v>
      </c>
      <c r="AA72" s="136" t="s">
        <v>44</v>
      </c>
      <c r="AB72" s="136">
        <v>2896</v>
      </c>
      <c r="AC72" s="137">
        <v>44837</v>
      </c>
      <c r="AD72" s="636">
        <v>44805</v>
      </c>
      <c r="AE72" s="646"/>
      <c r="AF72" s="581" t="s">
        <v>27</v>
      </c>
      <c r="AG72" s="135"/>
      <c r="AH72" s="135"/>
      <c r="AI72" s="135"/>
      <c r="AJ72" s="136"/>
      <c r="AK72" s="136"/>
      <c r="AL72" s="137"/>
      <c r="AM72" s="277"/>
      <c r="AN72" s="179"/>
    </row>
    <row r="73" spans="1:40" x14ac:dyDescent="0.25">
      <c r="A73" s="170"/>
      <c r="B73" s="879"/>
      <c r="C73" s="134" t="s">
        <v>28</v>
      </c>
      <c r="D73" s="135">
        <v>1000</v>
      </c>
      <c r="E73" s="135">
        <f t="shared" si="2"/>
        <v>190</v>
      </c>
      <c r="F73" s="135">
        <v>0</v>
      </c>
      <c r="G73" s="136" t="s">
        <v>38</v>
      </c>
      <c r="H73" s="136" t="s">
        <v>38</v>
      </c>
      <c r="I73" s="137" t="s">
        <v>38</v>
      </c>
      <c r="J73" s="136"/>
      <c r="K73" s="594"/>
      <c r="L73" s="599"/>
      <c r="M73" s="581" t="s">
        <v>28</v>
      </c>
      <c r="N73" s="135">
        <v>1000</v>
      </c>
      <c r="O73" s="135">
        <f t="shared" si="3"/>
        <v>70</v>
      </c>
      <c r="P73" s="135">
        <v>0</v>
      </c>
      <c r="Q73" s="136" t="s">
        <v>38</v>
      </c>
      <c r="R73" s="136" t="s">
        <v>38</v>
      </c>
      <c r="S73" s="137" t="s">
        <v>38</v>
      </c>
      <c r="T73" s="136"/>
      <c r="U73" s="594"/>
      <c r="V73" s="599"/>
      <c r="W73" s="581" t="s">
        <v>28</v>
      </c>
      <c r="X73" s="135">
        <v>1000</v>
      </c>
      <c r="Y73" s="135">
        <v>10</v>
      </c>
      <c r="Z73" s="135">
        <v>1000</v>
      </c>
      <c r="AA73" s="136" t="s">
        <v>44</v>
      </c>
      <c r="AB73" s="136">
        <v>2989</v>
      </c>
      <c r="AC73" s="137">
        <v>44867</v>
      </c>
      <c r="AD73" s="636">
        <v>44835</v>
      </c>
      <c r="AE73" s="646"/>
      <c r="AF73" s="581" t="s">
        <v>28</v>
      </c>
      <c r="AG73" s="135"/>
      <c r="AH73" s="135"/>
      <c r="AI73" s="135"/>
      <c r="AJ73" s="136"/>
      <c r="AK73" s="136"/>
      <c r="AL73" s="137"/>
      <c r="AM73" s="277"/>
      <c r="AN73" s="179"/>
    </row>
    <row r="74" spans="1:40" x14ac:dyDescent="0.25">
      <c r="A74" s="170"/>
      <c r="B74" s="879"/>
      <c r="C74" s="134" t="s">
        <v>29</v>
      </c>
      <c r="D74" s="135">
        <v>1000</v>
      </c>
      <c r="E74" s="135">
        <f>E75+10</f>
        <v>180</v>
      </c>
      <c r="F74" s="135">
        <v>0</v>
      </c>
      <c r="G74" s="136" t="s">
        <v>38</v>
      </c>
      <c r="H74" s="136" t="s">
        <v>38</v>
      </c>
      <c r="I74" s="137" t="s">
        <v>38</v>
      </c>
      <c r="J74" s="136"/>
      <c r="K74" s="594"/>
      <c r="L74" s="599"/>
      <c r="M74" s="581" t="s">
        <v>29</v>
      </c>
      <c r="N74" s="135">
        <v>1000</v>
      </c>
      <c r="O74" s="135">
        <f>O75+10</f>
        <v>60</v>
      </c>
      <c r="P74" s="135">
        <v>0</v>
      </c>
      <c r="Q74" s="136" t="s">
        <v>38</v>
      </c>
      <c r="R74" s="136" t="s">
        <v>38</v>
      </c>
      <c r="S74" s="137" t="s">
        <v>38</v>
      </c>
      <c r="T74" s="136"/>
      <c r="U74" s="594"/>
      <c r="V74" s="599"/>
      <c r="W74" s="581" t="s">
        <v>29</v>
      </c>
      <c r="X74" s="135">
        <v>1000</v>
      </c>
      <c r="Y74" s="135">
        <v>10</v>
      </c>
      <c r="Z74" s="135">
        <v>1000</v>
      </c>
      <c r="AA74" s="136" t="s">
        <v>44</v>
      </c>
      <c r="AB74" s="136">
        <v>3087</v>
      </c>
      <c r="AC74" s="137">
        <v>44897</v>
      </c>
      <c r="AD74" s="636">
        <v>44866</v>
      </c>
      <c r="AE74" s="646"/>
      <c r="AF74" s="581" t="s">
        <v>29</v>
      </c>
      <c r="AG74" s="135"/>
      <c r="AH74" s="135"/>
      <c r="AI74" s="135"/>
      <c r="AJ74" s="136"/>
      <c r="AK74" s="136"/>
      <c r="AL74" s="137"/>
      <c r="AM74" s="277"/>
      <c r="AN74" s="179"/>
    </row>
    <row r="75" spans="1:40" x14ac:dyDescent="0.25">
      <c r="A75" s="170"/>
      <c r="B75" s="879"/>
      <c r="C75" s="191" t="s">
        <v>30</v>
      </c>
      <c r="D75" s="149">
        <v>1000</v>
      </c>
      <c r="E75" s="135">
        <f>O64+10</f>
        <v>170</v>
      </c>
      <c r="F75" s="135">
        <v>0</v>
      </c>
      <c r="G75" s="136" t="s">
        <v>38</v>
      </c>
      <c r="H75" s="136" t="s">
        <v>38</v>
      </c>
      <c r="I75" s="137" t="s">
        <v>38</v>
      </c>
      <c r="J75" s="136"/>
      <c r="K75" s="594"/>
      <c r="L75" s="600"/>
      <c r="M75" s="643" t="s">
        <v>30</v>
      </c>
      <c r="N75" s="149">
        <v>1000</v>
      </c>
      <c r="O75" s="135">
        <f>Y64+10</f>
        <v>50</v>
      </c>
      <c r="P75" s="135">
        <v>0</v>
      </c>
      <c r="Q75" s="136" t="s">
        <v>38</v>
      </c>
      <c r="R75" s="136" t="s">
        <v>38</v>
      </c>
      <c r="S75" s="137" t="s">
        <v>38</v>
      </c>
      <c r="T75" s="136"/>
      <c r="U75" s="594"/>
      <c r="V75" s="600"/>
      <c r="W75" s="643" t="s">
        <v>30</v>
      </c>
      <c r="X75" s="149">
        <v>1000</v>
      </c>
      <c r="Y75" s="135">
        <v>10</v>
      </c>
      <c r="Z75" s="135">
        <v>1000</v>
      </c>
      <c r="AA75" s="136" t="s">
        <v>44</v>
      </c>
      <c r="AB75" s="136">
        <v>3236</v>
      </c>
      <c r="AC75" s="137">
        <v>44931</v>
      </c>
      <c r="AD75" s="634" t="s">
        <v>30</v>
      </c>
      <c r="AE75" s="644"/>
      <c r="AF75" s="643" t="s">
        <v>30</v>
      </c>
      <c r="AG75" s="149"/>
      <c r="AH75" s="135"/>
      <c r="AI75" s="135"/>
      <c r="AJ75" s="136"/>
      <c r="AK75" s="136"/>
      <c r="AL75" s="137"/>
      <c r="AM75" s="234"/>
      <c r="AN75" s="182"/>
    </row>
    <row r="76" spans="1:40" ht="21" x14ac:dyDescent="0.25">
      <c r="A76" s="171"/>
      <c r="B76" s="880"/>
      <c r="C76" s="150"/>
      <c r="D76" s="151">
        <f>SUM(D64:D75)</f>
        <v>12000</v>
      </c>
      <c r="E76" s="151">
        <f>SUM(E64:E75)</f>
        <v>2700</v>
      </c>
      <c r="F76" s="151">
        <f>SUM(F64:F75)</f>
        <v>0</v>
      </c>
      <c r="G76" s="152"/>
      <c r="H76" s="152"/>
      <c r="I76" s="197"/>
      <c r="J76" s="152"/>
      <c r="K76" s="572"/>
      <c r="L76" s="587"/>
      <c r="M76" s="566"/>
      <c r="N76" s="151">
        <f>SUM(N63:N75)</f>
        <v>24000</v>
      </c>
      <c r="O76" s="151">
        <f>SUM(O63:O75)</f>
        <v>3960</v>
      </c>
      <c r="P76" s="151">
        <f>SUM(P63:P75)</f>
        <v>0</v>
      </c>
      <c r="Q76" s="152"/>
      <c r="R76" s="152"/>
      <c r="S76" s="152"/>
      <c r="T76" s="152"/>
      <c r="U76" s="572"/>
      <c r="V76" s="587"/>
      <c r="W76" s="566"/>
      <c r="X76" s="151">
        <f>SUM(X63:X75)</f>
        <v>36000</v>
      </c>
      <c r="Y76" s="151">
        <f>SUM(Y63:Y75)</f>
        <v>4120</v>
      </c>
      <c r="Z76" s="151">
        <f>SUM(Z63:Z75)</f>
        <v>40060</v>
      </c>
      <c r="AA76" s="152"/>
      <c r="AB76" s="152"/>
      <c r="AC76" s="152"/>
      <c r="AD76" s="572"/>
      <c r="AE76" s="587"/>
      <c r="AF76" s="566"/>
      <c r="AG76" s="151">
        <f>SUM(AG63:AG75)</f>
        <v>44000</v>
      </c>
      <c r="AH76" s="151">
        <f>SUM(AH63:AH75)</f>
        <v>4190</v>
      </c>
      <c r="AI76" s="151">
        <f>SUM(AI63:AI75)</f>
        <v>47060</v>
      </c>
      <c r="AJ76" s="152"/>
      <c r="AK76" s="152"/>
      <c r="AL76" s="152"/>
      <c r="AM76" s="90"/>
      <c r="AN76" s="91"/>
    </row>
    <row r="77" spans="1:40" x14ac:dyDescent="0.25">
      <c r="A77" s="337"/>
      <c r="B77" s="330"/>
      <c r="C77" s="344"/>
      <c r="D77" s="345"/>
      <c r="E77" s="345"/>
      <c r="F77" s="345"/>
      <c r="G77" s="346"/>
      <c r="H77" s="346"/>
      <c r="I77" s="347"/>
      <c r="J77" s="346"/>
      <c r="K77" s="346"/>
      <c r="L77" s="588"/>
      <c r="M77" s="346"/>
      <c r="N77" s="345"/>
      <c r="O77" s="345"/>
      <c r="P77" s="345"/>
      <c r="Q77" s="346"/>
      <c r="R77" s="346"/>
      <c r="S77" s="346"/>
      <c r="T77" s="346"/>
      <c r="U77" s="346"/>
      <c r="V77" s="588"/>
      <c r="W77" s="346"/>
      <c r="X77" s="345"/>
      <c r="Y77" s="345"/>
      <c r="Z77" s="345"/>
      <c r="AA77" s="346"/>
      <c r="AB77" s="346"/>
      <c r="AC77" s="346"/>
      <c r="AD77" s="346"/>
      <c r="AE77" s="588"/>
      <c r="AF77" s="346"/>
      <c r="AG77" s="345"/>
      <c r="AH77" s="345"/>
      <c r="AI77" s="345"/>
      <c r="AJ77" s="346"/>
      <c r="AK77" s="346"/>
      <c r="AL77" s="346"/>
      <c r="AM77" s="778"/>
      <c r="AN77" s="348"/>
    </row>
    <row r="78" spans="1:40" ht="21" x14ac:dyDescent="0.25">
      <c r="A78" s="337"/>
      <c r="B78" s="331"/>
      <c r="C78" s="350"/>
      <c r="D78" s="351"/>
      <c r="E78" s="352"/>
      <c r="F78" s="353"/>
      <c r="G78" s="352"/>
      <c r="H78" s="353"/>
      <c r="I78" s="353"/>
      <c r="J78" s="353"/>
      <c r="K78" s="354"/>
      <c r="L78" s="598"/>
      <c r="M78" s="355" t="s">
        <v>42</v>
      </c>
      <c r="N78" s="356">
        <f>D91</f>
        <v>12000</v>
      </c>
      <c r="O78" s="356">
        <f>E91</f>
        <v>660</v>
      </c>
      <c r="P78" s="356">
        <f>F91</f>
        <v>12000</v>
      </c>
      <c r="Q78" s="352"/>
      <c r="R78" s="353"/>
      <c r="S78" s="353"/>
      <c r="T78" s="353"/>
      <c r="U78" s="354"/>
      <c r="V78" s="598"/>
      <c r="W78" s="355" t="s">
        <v>42</v>
      </c>
      <c r="X78" s="356">
        <f>N91</f>
        <v>24000</v>
      </c>
      <c r="Y78" s="356">
        <f>O91</f>
        <v>1560</v>
      </c>
      <c r="Z78" s="356">
        <f>P91</f>
        <v>12000</v>
      </c>
      <c r="AA78" s="352"/>
      <c r="AB78" s="353"/>
      <c r="AC78" s="353"/>
      <c r="AD78" s="353"/>
      <c r="AE78" s="584"/>
      <c r="AF78" s="355" t="s">
        <v>42</v>
      </c>
      <c r="AG78" s="356">
        <f>X91</f>
        <v>36000</v>
      </c>
      <c r="AH78" s="356">
        <f>Y91</f>
        <v>1570</v>
      </c>
      <c r="AI78" s="356">
        <f>Z91</f>
        <v>37570</v>
      </c>
      <c r="AJ78" s="352"/>
      <c r="AK78" s="353"/>
      <c r="AL78" s="353"/>
      <c r="AM78" s="776" t="s">
        <v>221</v>
      </c>
      <c r="AN78" s="183" t="s">
        <v>36</v>
      </c>
    </row>
    <row r="79" spans="1:40" x14ac:dyDescent="0.25">
      <c r="A79" s="368" t="s">
        <v>5</v>
      </c>
      <c r="B79" s="332">
        <v>166</v>
      </c>
      <c r="C79" s="357" t="s">
        <v>19</v>
      </c>
      <c r="D79" s="124">
        <v>1000</v>
      </c>
      <c r="E79" s="124">
        <f t="shared" ref="E79:E88" si="4">E80+10</f>
        <v>110</v>
      </c>
      <c r="F79" s="124">
        <v>0</v>
      </c>
      <c r="G79" s="125" t="s">
        <v>38</v>
      </c>
      <c r="H79" s="125" t="s">
        <v>38</v>
      </c>
      <c r="I79" s="129" t="s">
        <v>38</v>
      </c>
      <c r="J79" s="125"/>
      <c r="K79" s="595"/>
      <c r="L79" s="599"/>
      <c r="M79" s="579" t="s">
        <v>19</v>
      </c>
      <c r="N79" s="124">
        <v>1000</v>
      </c>
      <c r="O79" s="124">
        <f t="shared" ref="O79:O88" si="5">O80+10</f>
        <v>130</v>
      </c>
      <c r="P79" s="124">
        <v>0</v>
      </c>
      <c r="Q79" s="125" t="s">
        <v>38</v>
      </c>
      <c r="R79" s="125" t="s">
        <v>38</v>
      </c>
      <c r="S79" s="129" t="s">
        <v>38</v>
      </c>
      <c r="T79" s="125"/>
      <c r="U79" s="595"/>
      <c r="V79" s="599"/>
      <c r="W79" s="579" t="s">
        <v>19</v>
      </c>
      <c r="X79" s="124">
        <v>1000</v>
      </c>
      <c r="Y79" s="124">
        <v>10</v>
      </c>
      <c r="Z79" s="124">
        <v>0</v>
      </c>
      <c r="AA79" s="125" t="s">
        <v>38</v>
      </c>
      <c r="AB79" s="125" t="s">
        <v>38</v>
      </c>
      <c r="AC79" s="129" t="s">
        <v>38</v>
      </c>
      <c r="AD79" s="631"/>
      <c r="AE79" s="586"/>
      <c r="AF79" s="579" t="s">
        <v>19</v>
      </c>
      <c r="AG79" s="124">
        <v>1000</v>
      </c>
      <c r="AH79" s="124"/>
      <c r="AI79" s="124">
        <v>1000</v>
      </c>
      <c r="AJ79" s="125" t="s">
        <v>44</v>
      </c>
      <c r="AK79" s="125">
        <v>3189</v>
      </c>
      <c r="AL79" s="129">
        <v>44928</v>
      </c>
      <c r="AM79" s="341">
        <f>AG91+AH91-AI91</f>
        <v>0</v>
      </c>
      <c r="AN79" s="342" t="s">
        <v>998</v>
      </c>
    </row>
    <row r="80" spans="1:40" x14ac:dyDescent="0.25">
      <c r="A80" s="369"/>
      <c r="B80" s="877" t="s">
        <v>232</v>
      </c>
      <c r="C80" s="357" t="s">
        <v>20</v>
      </c>
      <c r="D80" s="124">
        <v>1000</v>
      </c>
      <c r="E80" s="124">
        <f t="shared" si="4"/>
        <v>100</v>
      </c>
      <c r="F80" s="124">
        <v>0</v>
      </c>
      <c r="G80" s="125" t="s">
        <v>38</v>
      </c>
      <c r="H80" s="125" t="s">
        <v>38</v>
      </c>
      <c r="I80" s="129" t="s">
        <v>38</v>
      </c>
      <c r="J80" s="125"/>
      <c r="K80" s="595"/>
      <c r="L80" s="599"/>
      <c r="M80" s="579" t="s">
        <v>20</v>
      </c>
      <c r="N80" s="124">
        <v>1000</v>
      </c>
      <c r="O80" s="124">
        <f t="shared" si="5"/>
        <v>120</v>
      </c>
      <c r="P80" s="124">
        <v>0</v>
      </c>
      <c r="Q80" s="125" t="s">
        <v>38</v>
      </c>
      <c r="R80" s="125" t="s">
        <v>38</v>
      </c>
      <c r="S80" s="129" t="s">
        <v>38</v>
      </c>
      <c r="T80" s="125"/>
      <c r="U80" s="595"/>
      <c r="V80" s="599"/>
      <c r="W80" s="579" t="s">
        <v>20</v>
      </c>
      <c r="X80" s="124">
        <v>1000</v>
      </c>
      <c r="Y80" s="124">
        <v>0</v>
      </c>
      <c r="Z80" s="124">
        <v>15780</v>
      </c>
      <c r="AA80" s="125" t="s">
        <v>50</v>
      </c>
      <c r="AB80" s="125">
        <v>2023</v>
      </c>
      <c r="AC80" s="129">
        <v>44597</v>
      </c>
      <c r="AD80" s="632"/>
      <c r="AE80" s="644"/>
      <c r="AF80" s="579" t="s">
        <v>20</v>
      </c>
      <c r="AG80" s="124">
        <v>1000</v>
      </c>
      <c r="AH80" s="124"/>
      <c r="AI80" s="124">
        <v>1000</v>
      </c>
      <c r="AJ80" s="125" t="s">
        <v>44</v>
      </c>
      <c r="AK80" s="125">
        <v>3359</v>
      </c>
      <c r="AL80" s="129">
        <v>44958</v>
      </c>
      <c r="AM80" s="336"/>
      <c r="AN80" s="335" t="s">
        <v>250</v>
      </c>
    </row>
    <row r="81" spans="1:40" x14ac:dyDescent="0.25">
      <c r="A81" s="369"/>
      <c r="B81" s="877"/>
      <c r="C81" s="357" t="s">
        <v>21</v>
      </c>
      <c r="D81" s="124">
        <v>1000</v>
      </c>
      <c r="E81" s="124">
        <f t="shared" si="4"/>
        <v>90</v>
      </c>
      <c r="F81" s="124">
        <v>0</v>
      </c>
      <c r="G81" s="125" t="s">
        <v>38</v>
      </c>
      <c r="H81" s="125" t="s">
        <v>38</v>
      </c>
      <c r="I81" s="129" t="s">
        <v>38</v>
      </c>
      <c r="J81" s="125"/>
      <c r="K81" s="595"/>
      <c r="L81" s="599"/>
      <c r="M81" s="579" t="s">
        <v>21</v>
      </c>
      <c r="N81" s="124">
        <v>1000</v>
      </c>
      <c r="O81" s="124">
        <f t="shared" si="5"/>
        <v>110</v>
      </c>
      <c r="P81" s="124">
        <v>0</v>
      </c>
      <c r="Q81" s="125" t="s">
        <v>38</v>
      </c>
      <c r="R81" s="125" t="s">
        <v>38</v>
      </c>
      <c r="S81" s="129" t="s">
        <v>38</v>
      </c>
      <c r="T81" s="125"/>
      <c r="U81" s="595"/>
      <c r="V81" s="599"/>
      <c r="W81" s="579" t="s">
        <v>21</v>
      </c>
      <c r="X81" s="124">
        <v>1000</v>
      </c>
      <c r="Y81" s="124">
        <v>0</v>
      </c>
      <c r="Z81" s="124">
        <v>0</v>
      </c>
      <c r="AA81" s="125" t="s">
        <v>38</v>
      </c>
      <c r="AB81" s="125" t="s">
        <v>38</v>
      </c>
      <c r="AC81" s="129" t="s">
        <v>38</v>
      </c>
      <c r="AD81" s="632"/>
      <c r="AE81" s="644"/>
      <c r="AF81" s="579" t="s">
        <v>21</v>
      </c>
      <c r="AG81" s="124">
        <v>1000</v>
      </c>
      <c r="AH81" s="124"/>
      <c r="AI81" s="124">
        <v>1000</v>
      </c>
      <c r="AJ81" s="125" t="s">
        <v>44</v>
      </c>
      <c r="AK81" s="125">
        <v>3539</v>
      </c>
      <c r="AL81" s="129">
        <v>44993</v>
      </c>
      <c r="AM81" s="336"/>
      <c r="AN81" s="335"/>
    </row>
    <row r="82" spans="1:40" x14ac:dyDescent="0.25">
      <c r="A82" s="369"/>
      <c r="B82" s="877"/>
      <c r="C82" s="357" t="s">
        <v>22</v>
      </c>
      <c r="D82" s="124">
        <v>1000</v>
      </c>
      <c r="E82" s="124">
        <f t="shared" si="4"/>
        <v>80</v>
      </c>
      <c r="F82" s="124">
        <v>0</v>
      </c>
      <c r="G82" s="125" t="s">
        <v>38</v>
      </c>
      <c r="H82" s="125" t="s">
        <v>38</v>
      </c>
      <c r="I82" s="129" t="s">
        <v>38</v>
      </c>
      <c r="J82" s="125"/>
      <c r="K82" s="595"/>
      <c r="L82" s="599"/>
      <c r="M82" s="579" t="s">
        <v>22</v>
      </c>
      <c r="N82" s="124">
        <v>1000</v>
      </c>
      <c r="O82" s="124">
        <f t="shared" si="5"/>
        <v>100</v>
      </c>
      <c r="P82" s="124">
        <v>0</v>
      </c>
      <c r="Q82" s="125" t="s">
        <v>38</v>
      </c>
      <c r="R82" s="125" t="s">
        <v>38</v>
      </c>
      <c r="S82" s="129" t="s">
        <v>38</v>
      </c>
      <c r="T82" s="125"/>
      <c r="U82" s="595"/>
      <c r="V82" s="599"/>
      <c r="W82" s="579" t="s">
        <v>22</v>
      </c>
      <c r="X82" s="124">
        <v>1000</v>
      </c>
      <c r="Y82" s="124">
        <v>0</v>
      </c>
      <c r="Z82" s="124">
        <v>1000</v>
      </c>
      <c r="AA82" s="125" t="s">
        <v>38</v>
      </c>
      <c r="AB82" s="125">
        <v>2253</v>
      </c>
      <c r="AC82" s="129">
        <v>44665</v>
      </c>
      <c r="AD82" s="632"/>
      <c r="AE82" s="644"/>
      <c r="AF82" s="579" t="s">
        <v>22</v>
      </c>
      <c r="AG82" s="124">
        <v>1000</v>
      </c>
      <c r="AH82" s="124"/>
      <c r="AI82" s="124">
        <v>3000</v>
      </c>
      <c r="AJ82" s="125" t="s">
        <v>44</v>
      </c>
      <c r="AK82" s="125">
        <v>3583</v>
      </c>
      <c r="AL82" s="129">
        <v>45020</v>
      </c>
      <c r="AM82" s="336"/>
      <c r="AN82" s="335"/>
    </row>
    <row r="83" spans="1:40" x14ac:dyDescent="0.25">
      <c r="A83" s="369"/>
      <c r="B83" s="877"/>
      <c r="C83" s="357" t="s">
        <v>23</v>
      </c>
      <c r="D83" s="124">
        <v>1000</v>
      </c>
      <c r="E83" s="124">
        <f t="shared" si="4"/>
        <v>70</v>
      </c>
      <c r="F83" s="124">
        <v>0</v>
      </c>
      <c r="G83" s="125" t="s">
        <v>38</v>
      </c>
      <c r="H83" s="125" t="s">
        <v>38</v>
      </c>
      <c r="I83" s="129" t="s">
        <v>38</v>
      </c>
      <c r="J83" s="125"/>
      <c r="K83" s="595"/>
      <c r="L83" s="599"/>
      <c r="M83" s="579" t="s">
        <v>23</v>
      </c>
      <c r="N83" s="124">
        <v>1000</v>
      </c>
      <c r="O83" s="124">
        <f t="shared" si="5"/>
        <v>90</v>
      </c>
      <c r="P83" s="124">
        <v>0</v>
      </c>
      <c r="Q83" s="125" t="s">
        <v>38</v>
      </c>
      <c r="R83" s="125" t="s">
        <v>38</v>
      </c>
      <c r="S83" s="129" t="s">
        <v>38</v>
      </c>
      <c r="T83" s="125"/>
      <c r="U83" s="595"/>
      <c r="V83" s="599"/>
      <c r="W83" s="579" t="s">
        <v>23</v>
      </c>
      <c r="X83" s="124">
        <v>1000</v>
      </c>
      <c r="Y83" s="124">
        <v>0</v>
      </c>
      <c r="Z83" s="124">
        <v>1000</v>
      </c>
      <c r="AA83" s="125" t="s">
        <v>38</v>
      </c>
      <c r="AB83" s="125">
        <v>2334</v>
      </c>
      <c r="AC83" s="129">
        <v>44695</v>
      </c>
      <c r="AD83" s="632"/>
      <c r="AE83" s="644"/>
      <c r="AF83" s="579" t="s">
        <v>23</v>
      </c>
      <c r="AG83" s="124">
        <v>1000</v>
      </c>
      <c r="AH83" s="124"/>
      <c r="AI83" s="124"/>
      <c r="AJ83" s="125"/>
      <c r="AK83" s="125"/>
      <c r="AL83" s="129"/>
      <c r="AM83" s="336"/>
      <c r="AN83" s="335"/>
    </row>
    <row r="84" spans="1:40" x14ac:dyDescent="0.25">
      <c r="A84" s="369"/>
      <c r="B84" s="877"/>
      <c r="C84" s="420" t="s">
        <v>24</v>
      </c>
      <c r="D84" s="124">
        <v>1000</v>
      </c>
      <c r="E84" s="124">
        <f t="shared" si="4"/>
        <v>60</v>
      </c>
      <c r="F84" s="124">
        <v>0</v>
      </c>
      <c r="G84" s="125" t="s">
        <v>38</v>
      </c>
      <c r="H84" s="125" t="s">
        <v>38</v>
      </c>
      <c r="I84" s="129" t="s">
        <v>38</v>
      </c>
      <c r="J84" s="125"/>
      <c r="K84" s="595"/>
      <c r="L84" s="599"/>
      <c r="M84" s="640" t="s">
        <v>24</v>
      </c>
      <c r="N84" s="124">
        <v>1000</v>
      </c>
      <c r="O84" s="124">
        <f t="shared" si="5"/>
        <v>80</v>
      </c>
      <c r="P84" s="124">
        <v>0</v>
      </c>
      <c r="Q84" s="125" t="s">
        <v>38</v>
      </c>
      <c r="R84" s="125" t="s">
        <v>38</v>
      </c>
      <c r="S84" s="129" t="s">
        <v>38</v>
      </c>
      <c r="T84" s="125"/>
      <c r="U84" s="595"/>
      <c r="V84" s="599"/>
      <c r="W84" s="640" t="s">
        <v>24</v>
      </c>
      <c r="X84" s="124">
        <v>1000</v>
      </c>
      <c r="Y84" s="124">
        <v>0</v>
      </c>
      <c r="Z84" s="124">
        <v>1000</v>
      </c>
      <c r="AA84" s="125" t="s">
        <v>38</v>
      </c>
      <c r="AB84" s="125">
        <v>2362</v>
      </c>
      <c r="AC84" s="129">
        <v>44713</v>
      </c>
      <c r="AD84" s="632"/>
      <c r="AE84" s="644"/>
      <c r="AF84" s="640" t="s">
        <v>24</v>
      </c>
      <c r="AG84" s="124">
        <v>1000</v>
      </c>
      <c r="AH84" s="124"/>
      <c r="AI84" s="124"/>
      <c r="AJ84" s="125"/>
      <c r="AK84" s="125"/>
      <c r="AL84" s="129"/>
      <c r="AM84" s="336"/>
      <c r="AN84" s="335"/>
    </row>
    <row r="85" spans="1:40" x14ac:dyDescent="0.25">
      <c r="A85" s="369"/>
      <c r="B85" s="877"/>
      <c r="C85" s="357" t="s">
        <v>25</v>
      </c>
      <c r="D85" s="124">
        <v>1000</v>
      </c>
      <c r="E85" s="124">
        <f t="shared" si="4"/>
        <v>50</v>
      </c>
      <c r="F85" s="124">
        <v>0</v>
      </c>
      <c r="G85" s="125" t="s">
        <v>38</v>
      </c>
      <c r="H85" s="125" t="s">
        <v>38</v>
      </c>
      <c r="I85" s="129" t="s">
        <v>38</v>
      </c>
      <c r="J85" s="125"/>
      <c r="K85" s="595"/>
      <c r="L85" s="599"/>
      <c r="M85" s="579" t="s">
        <v>25</v>
      </c>
      <c r="N85" s="124">
        <v>1000</v>
      </c>
      <c r="O85" s="124">
        <f t="shared" si="5"/>
        <v>70</v>
      </c>
      <c r="P85" s="124">
        <v>0</v>
      </c>
      <c r="Q85" s="125" t="s">
        <v>38</v>
      </c>
      <c r="R85" s="125" t="s">
        <v>38</v>
      </c>
      <c r="S85" s="129" t="s">
        <v>38</v>
      </c>
      <c r="T85" s="125"/>
      <c r="U85" s="595"/>
      <c r="V85" s="599"/>
      <c r="W85" s="579" t="s">
        <v>25</v>
      </c>
      <c r="X85" s="124">
        <v>1000</v>
      </c>
      <c r="Y85" s="124">
        <v>0</v>
      </c>
      <c r="Z85" s="124">
        <v>1000</v>
      </c>
      <c r="AA85" s="125" t="s">
        <v>44</v>
      </c>
      <c r="AB85" s="125">
        <v>2465</v>
      </c>
      <c r="AC85" s="129">
        <v>44744</v>
      </c>
      <c r="AD85" s="632"/>
      <c r="AE85" s="644"/>
      <c r="AF85" s="579" t="s">
        <v>25</v>
      </c>
      <c r="AG85" s="124">
        <v>1000</v>
      </c>
      <c r="AH85" s="124"/>
      <c r="AI85" s="124">
        <v>3000</v>
      </c>
      <c r="AJ85" s="125" t="s">
        <v>44</v>
      </c>
      <c r="AK85" s="125">
        <v>3915</v>
      </c>
      <c r="AL85" s="129">
        <v>45110</v>
      </c>
      <c r="AM85" s="336"/>
      <c r="AN85" s="335"/>
    </row>
    <row r="86" spans="1:40" x14ac:dyDescent="0.25">
      <c r="A86" s="369"/>
      <c r="B86" s="877"/>
      <c r="C86" s="357" t="s">
        <v>26</v>
      </c>
      <c r="D86" s="124">
        <v>1000</v>
      </c>
      <c r="E86" s="124">
        <f t="shared" si="4"/>
        <v>40</v>
      </c>
      <c r="F86" s="124">
        <v>0</v>
      </c>
      <c r="G86" s="125" t="s">
        <v>38</v>
      </c>
      <c r="H86" s="125" t="s">
        <v>38</v>
      </c>
      <c r="I86" s="129" t="s">
        <v>38</v>
      </c>
      <c r="J86" s="125"/>
      <c r="K86" s="595"/>
      <c r="L86" s="599"/>
      <c r="M86" s="579" t="s">
        <v>26</v>
      </c>
      <c r="N86" s="124">
        <v>1000</v>
      </c>
      <c r="O86" s="124">
        <f t="shared" si="5"/>
        <v>60</v>
      </c>
      <c r="P86" s="124">
        <v>0</v>
      </c>
      <c r="Q86" s="125" t="s">
        <v>38</v>
      </c>
      <c r="R86" s="125" t="s">
        <v>38</v>
      </c>
      <c r="S86" s="129" t="s">
        <v>38</v>
      </c>
      <c r="T86" s="125"/>
      <c r="U86" s="595"/>
      <c r="V86" s="599"/>
      <c r="W86" s="579" t="s">
        <v>26</v>
      </c>
      <c r="X86" s="124">
        <v>1000</v>
      </c>
      <c r="Y86" s="124">
        <v>0</v>
      </c>
      <c r="Z86" s="124">
        <v>1000</v>
      </c>
      <c r="AA86" s="125" t="s">
        <v>44</v>
      </c>
      <c r="AB86" s="125">
        <v>2587</v>
      </c>
      <c r="AC86" s="129">
        <v>44776</v>
      </c>
      <c r="AD86" s="632"/>
      <c r="AE86" s="644"/>
      <c r="AF86" s="579" t="s">
        <v>26</v>
      </c>
      <c r="AG86" s="124">
        <v>1000</v>
      </c>
      <c r="AH86" s="124"/>
      <c r="AI86" s="124"/>
      <c r="AJ86" s="125"/>
      <c r="AK86" s="125"/>
      <c r="AL86" s="129"/>
      <c r="AM86" s="336"/>
      <c r="AN86" s="335"/>
    </row>
    <row r="87" spans="1:40" x14ac:dyDescent="0.25">
      <c r="A87" s="369"/>
      <c r="B87" s="877"/>
      <c r="C87" s="357" t="s">
        <v>27</v>
      </c>
      <c r="D87" s="124">
        <v>1000</v>
      </c>
      <c r="E87" s="124">
        <f t="shared" si="4"/>
        <v>30</v>
      </c>
      <c r="F87" s="124">
        <v>0</v>
      </c>
      <c r="G87" s="125" t="s">
        <v>38</v>
      </c>
      <c r="H87" s="125" t="s">
        <v>38</v>
      </c>
      <c r="I87" s="129" t="s">
        <v>38</v>
      </c>
      <c r="J87" s="125"/>
      <c r="K87" s="595"/>
      <c r="L87" s="599"/>
      <c r="M87" s="579" t="s">
        <v>27</v>
      </c>
      <c r="N87" s="124">
        <v>1000</v>
      </c>
      <c r="O87" s="124">
        <f t="shared" si="5"/>
        <v>50</v>
      </c>
      <c r="P87" s="124">
        <v>0</v>
      </c>
      <c r="Q87" s="125" t="s">
        <v>38</v>
      </c>
      <c r="R87" s="125" t="s">
        <v>38</v>
      </c>
      <c r="S87" s="129" t="s">
        <v>38</v>
      </c>
      <c r="T87" s="125"/>
      <c r="U87" s="595"/>
      <c r="V87" s="599"/>
      <c r="W87" s="579" t="s">
        <v>27</v>
      </c>
      <c r="X87" s="124">
        <v>1000</v>
      </c>
      <c r="Y87" s="124">
        <v>0</v>
      </c>
      <c r="Z87" s="124">
        <v>1790</v>
      </c>
      <c r="AA87" s="125" t="s">
        <v>44</v>
      </c>
      <c r="AB87" s="125">
        <v>2693</v>
      </c>
      <c r="AC87" s="129">
        <v>44806</v>
      </c>
      <c r="AD87" s="632"/>
      <c r="AE87" s="644"/>
      <c r="AF87" s="579" t="s">
        <v>27</v>
      </c>
      <c r="AG87" s="124">
        <v>1000</v>
      </c>
      <c r="AH87" s="124"/>
      <c r="AI87" s="124"/>
      <c r="AJ87" s="125"/>
      <c r="AK87" s="125"/>
      <c r="AL87" s="129"/>
      <c r="AM87" s="336"/>
      <c r="AN87" s="335"/>
    </row>
    <row r="88" spans="1:40" x14ac:dyDescent="0.25">
      <c r="A88" s="369"/>
      <c r="B88" s="877"/>
      <c r="C88" s="357" t="s">
        <v>28</v>
      </c>
      <c r="D88" s="124">
        <v>1000</v>
      </c>
      <c r="E88" s="124">
        <f t="shared" si="4"/>
        <v>20</v>
      </c>
      <c r="F88" s="124">
        <v>0</v>
      </c>
      <c r="G88" s="125" t="s">
        <v>38</v>
      </c>
      <c r="H88" s="125" t="s">
        <v>38</v>
      </c>
      <c r="I88" s="129" t="s">
        <v>38</v>
      </c>
      <c r="J88" s="125"/>
      <c r="K88" s="595"/>
      <c r="L88" s="599"/>
      <c r="M88" s="579" t="s">
        <v>28</v>
      </c>
      <c r="N88" s="124">
        <v>1000</v>
      </c>
      <c r="O88" s="124">
        <f t="shared" si="5"/>
        <v>40</v>
      </c>
      <c r="P88" s="124">
        <v>0</v>
      </c>
      <c r="Q88" s="125" t="s">
        <v>38</v>
      </c>
      <c r="R88" s="125" t="s">
        <v>38</v>
      </c>
      <c r="S88" s="129" t="s">
        <v>38</v>
      </c>
      <c r="T88" s="125"/>
      <c r="U88" s="595"/>
      <c r="V88" s="599"/>
      <c r="W88" s="579" t="s">
        <v>28</v>
      </c>
      <c r="X88" s="124">
        <v>1000</v>
      </c>
      <c r="Y88" s="124">
        <v>0</v>
      </c>
      <c r="Z88" s="124">
        <v>1000</v>
      </c>
      <c r="AA88" s="125" t="s">
        <v>44</v>
      </c>
      <c r="AB88" s="125">
        <v>2888</v>
      </c>
      <c r="AC88" s="129">
        <v>44835</v>
      </c>
      <c r="AD88" s="632"/>
      <c r="AE88" s="644"/>
      <c r="AF88" s="579" t="s">
        <v>28</v>
      </c>
      <c r="AG88" s="124"/>
      <c r="AH88" s="124"/>
      <c r="AI88" s="124"/>
      <c r="AJ88" s="125"/>
      <c r="AK88" s="125"/>
      <c r="AL88" s="129"/>
      <c r="AM88" s="336"/>
      <c r="AN88" s="335"/>
    </row>
    <row r="89" spans="1:40" x14ac:dyDescent="0.25">
      <c r="A89" s="369"/>
      <c r="B89" s="877"/>
      <c r="C89" s="357" t="s">
        <v>29</v>
      </c>
      <c r="D89" s="124">
        <v>1000</v>
      </c>
      <c r="E89" s="124">
        <f>E90+10</f>
        <v>10</v>
      </c>
      <c r="F89" s="124">
        <v>0</v>
      </c>
      <c r="G89" s="125" t="s">
        <v>38</v>
      </c>
      <c r="H89" s="125" t="s">
        <v>38</v>
      </c>
      <c r="I89" s="129" t="s">
        <v>38</v>
      </c>
      <c r="J89" s="125"/>
      <c r="K89" s="595"/>
      <c r="L89" s="599"/>
      <c r="M89" s="579" t="s">
        <v>29</v>
      </c>
      <c r="N89" s="124">
        <v>1000</v>
      </c>
      <c r="O89" s="124">
        <f>O90+10</f>
        <v>30</v>
      </c>
      <c r="P89" s="124">
        <v>0</v>
      </c>
      <c r="Q89" s="125" t="s">
        <v>38</v>
      </c>
      <c r="R89" s="125" t="s">
        <v>38</v>
      </c>
      <c r="S89" s="129" t="s">
        <v>38</v>
      </c>
      <c r="T89" s="125"/>
      <c r="U89" s="595"/>
      <c r="V89" s="599"/>
      <c r="W89" s="579" t="s">
        <v>29</v>
      </c>
      <c r="X89" s="124">
        <v>1000</v>
      </c>
      <c r="Y89" s="124">
        <v>0</v>
      </c>
      <c r="Z89" s="124">
        <v>1000</v>
      </c>
      <c r="AA89" s="125" t="s">
        <v>44</v>
      </c>
      <c r="AB89" s="125">
        <v>3010</v>
      </c>
      <c r="AC89" s="129">
        <v>44869</v>
      </c>
      <c r="AD89" s="632"/>
      <c r="AE89" s="644"/>
      <c r="AF89" s="579" t="s">
        <v>29</v>
      </c>
      <c r="AG89" s="124"/>
      <c r="AH89" s="124"/>
      <c r="AI89" s="124"/>
      <c r="AJ89" s="125"/>
      <c r="AK89" s="125"/>
      <c r="AL89" s="129"/>
      <c r="AM89" s="336"/>
      <c r="AN89" s="335"/>
    </row>
    <row r="90" spans="1:40" x14ac:dyDescent="0.25">
      <c r="A90" s="369"/>
      <c r="B90" s="877"/>
      <c r="C90" s="421" t="s">
        <v>30</v>
      </c>
      <c r="D90" s="278">
        <v>1000</v>
      </c>
      <c r="E90" s="124">
        <v>0</v>
      </c>
      <c r="F90" s="124">
        <v>12000</v>
      </c>
      <c r="G90" s="125" t="s">
        <v>38</v>
      </c>
      <c r="H90" s="125">
        <v>667</v>
      </c>
      <c r="I90" s="129">
        <v>44195</v>
      </c>
      <c r="J90" s="125"/>
      <c r="K90" s="595"/>
      <c r="L90" s="600"/>
      <c r="M90" s="641" t="s">
        <v>30</v>
      </c>
      <c r="N90" s="278">
        <v>1000</v>
      </c>
      <c r="O90" s="124">
        <f>Y79+10</f>
        <v>20</v>
      </c>
      <c r="P90" s="124">
        <v>0</v>
      </c>
      <c r="Q90" s="125" t="s">
        <v>38</v>
      </c>
      <c r="R90" s="125" t="s">
        <v>38</v>
      </c>
      <c r="S90" s="129" t="s">
        <v>38</v>
      </c>
      <c r="T90" s="125"/>
      <c r="U90" s="595"/>
      <c r="V90" s="600"/>
      <c r="W90" s="641" t="s">
        <v>30</v>
      </c>
      <c r="X90" s="278">
        <v>1000</v>
      </c>
      <c r="Y90" s="124">
        <v>0</v>
      </c>
      <c r="Z90" s="124">
        <v>1000</v>
      </c>
      <c r="AA90" s="125" t="s">
        <v>44</v>
      </c>
      <c r="AB90" s="125">
        <v>3133</v>
      </c>
      <c r="AC90" s="129">
        <v>44896</v>
      </c>
      <c r="AD90" s="632"/>
      <c r="AE90" s="644"/>
      <c r="AF90" s="641" t="s">
        <v>30</v>
      </c>
      <c r="AG90" s="278"/>
      <c r="AH90" s="124"/>
      <c r="AI90" s="124"/>
      <c r="AJ90" s="125"/>
      <c r="AK90" s="125"/>
      <c r="AL90" s="129"/>
      <c r="AM90" s="338"/>
      <c r="AN90" s="339"/>
    </row>
    <row r="91" spans="1:40" ht="21" x14ac:dyDescent="0.25">
      <c r="A91" s="370"/>
      <c r="B91" s="878"/>
      <c r="C91" s="364"/>
      <c r="D91" s="365">
        <f>SUM(D79:D90)</f>
        <v>12000</v>
      </c>
      <c r="E91" s="365">
        <f>SUM(E79:E90)</f>
        <v>660</v>
      </c>
      <c r="F91" s="365">
        <f>SUM(F79:F90)</f>
        <v>12000</v>
      </c>
      <c r="G91" s="340"/>
      <c r="H91" s="340"/>
      <c r="I91" s="366"/>
      <c r="J91" s="340"/>
      <c r="K91" s="569"/>
      <c r="L91" s="587"/>
      <c r="M91" s="565"/>
      <c r="N91" s="365">
        <f>SUM(N78:N90)</f>
        <v>24000</v>
      </c>
      <c r="O91" s="365">
        <f>SUM(O78:O90)</f>
        <v>1560</v>
      </c>
      <c r="P91" s="365">
        <f>SUM(P78:P90)</f>
        <v>12000</v>
      </c>
      <c r="Q91" s="340"/>
      <c r="R91" s="340"/>
      <c r="S91" s="340"/>
      <c r="T91" s="340"/>
      <c r="U91" s="569"/>
      <c r="V91" s="587"/>
      <c r="W91" s="565"/>
      <c r="X91" s="365">
        <f>SUM(X78:X90)</f>
        <v>36000</v>
      </c>
      <c r="Y91" s="365">
        <f>SUM(Y78:Y90)</f>
        <v>1570</v>
      </c>
      <c r="Z91" s="365">
        <f>SUM(Z78:Z90)</f>
        <v>37570</v>
      </c>
      <c r="AA91" s="340"/>
      <c r="AB91" s="340"/>
      <c r="AC91" s="340"/>
      <c r="AD91" s="569"/>
      <c r="AE91" s="587"/>
      <c r="AF91" s="565"/>
      <c r="AG91" s="365">
        <f>SUM(AG78:AG90)</f>
        <v>45000</v>
      </c>
      <c r="AH91" s="365">
        <f>SUM(AH78:AH90)</f>
        <v>1570</v>
      </c>
      <c r="AI91" s="365">
        <f>SUM(AI78:AI90)</f>
        <v>46570</v>
      </c>
      <c r="AJ91" s="340"/>
      <c r="AK91" s="340"/>
      <c r="AL91" s="340"/>
      <c r="AM91" s="365"/>
      <c r="AN91" s="340"/>
    </row>
    <row r="92" spans="1:40" x14ac:dyDescent="0.25">
      <c r="B92" s="106"/>
      <c r="C92" s="65"/>
      <c r="D92" s="66"/>
      <c r="E92" s="66"/>
      <c r="F92" s="66"/>
      <c r="G92" s="67"/>
      <c r="H92" s="67"/>
      <c r="I92" s="68"/>
      <c r="J92" s="67"/>
      <c r="K92" s="67"/>
      <c r="L92" s="588"/>
      <c r="M92" s="67"/>
      <c r="N92" s="66"/>
      <c r="O92" s="66"/>
      <c r="P92" s="66"/>
      <c r="Q92" s="67"/>
      <c r="R92" s="67"/>
      <c r="S92" s="67"/>
      <c r="T92" s="67"/>
      <c r="U92" s="67"/>
      <c r="V92" s="588"/>
      <c r="W92" s="67"/>
      <c r="X92" s="66"/>
      <c r="Y92" s="66"/>
      <c r="Z92" s="66"/>
      <c r="AA92" s="67"/>
      <c r="AB92" s="67"/>
      <c r="AC92" s="67"/>
      <c r="AD92" s="67"/>
      <c r="AE92" s="588"/>
      <c r="AF92" s="67"/>
      <c r="AG92" s="66"/>
      <c r="AH92" s="66"/>
      <c r="AI92" s="66"/>
      <c r="AJ92" s="67"/>
      <c r="AK92" s="67"/>
      <c r="AL92" s="67"/>
      <c r="AM92" s="777"/>
      <c r="AN92" s="123"/>
    </row>
    <row r="93" spans="1:40" ht="21" x14ac:dyDescent="0.25">
      <c r="B93" s="193"/>
      <c r="C93" s="163"/>
      <c r="D93" s="164"/>
      <c r="E93" s="159"/>
      <c r="F93" s="160"/>
      <c r="G93" s="159"/>
      <c r="H93" s="160"/>
      <c r="I93" s="160"/>
      <c r="J93" s="160"/>
      <c r="K93" s="165"/>
      <c r="L93" s="598"/>
      <c r="M93" s="157" t="s">
        <v>42</v>
      </c>
      <c r="N93" s="158">
        <f>D106</f>
        <v>12000</v>
      </c>
      <c r="O93" s="158">
        <f>E106</f>
        <v>900</v>
      </c>
      <c r="P93" s="158">
        <f>F106</f>
        <v>0</v>
      </c>
      <c r="Q93" s="159"/>
      <c r="R93" s="160"/>
      <c r="S93" s="160"/>
      <c r="T93" s="160"/>
      <c r="U93" s="165"/>
      <c r="V93" s="598"/>
      <c r="W93" s="157" t="s">
        <v>42</v>
      </c>
      <c r="X93" s="158">
        <f>N106</f>
        <v>24000</v>
      </c>
      <c r="Y93" s="158">
        <f>O106</f>
        <v>910</v>
      </c>
      <c r="Z93" s="158">
        <f>P106</f>
        <v>24120</v>
      </c>
      <c r="AA93" s="159"/>
      <c r="AB93" s="160"/>
      <c r="AC93" s="160"/>
      <c r="AD93" s="160"/>
      <c r="AE93" s="584"/>
      <c r="AF93" s="157" t="s">
        <v>42</v>
      </c>
      <c r="AG93" s="158">
        <f>X106</f>
        <v>36000</v>
      </c>
      <c r="AH93" s="158">
        <f>Y106</f>
        <v>910</v>
      </c>
      <c r="AI93" s="158">
        <f>Z106</f>
        <v>36120</v>
      </c>
      <c r="AJ93" s="159"/>
      <c r="AK93" s="160"/>
      <c r="AL93" s="160"/>
      <c r="AM93" s="776" t="s">
        <v>221</v>
      </c>
      <c r="AN93" s="183" t="s">
        <v>36</v>
      </c>
    </row>
    <row r="94" spans="1:40" x14ac:dyDescent="0.25">
      <c r="A94" s="97" t="s">
        <v>5</v>
      </c>
      <c r="B94" s="194">
        <v>167</v>
      </c>
      <c r="C94" s="134" t="s">
        <v>19</v>
      </c>
      <c r="D94" s="135">
        <v>1000</v>
      </c>
      <c r="E94" s="135">
        <f t="shared" ref="E94:E103" si="6">E95+10</f>
        <v>130</v>
      </c>
      <c r="F94" s="135">
        <v>0</v>
      </c>
      <c r="G94" s="136" t="s">
        <v>38</v>
      </c>
      <c r="H94" s="136" t="s">
        <v>38</v>
      </c>
      <c r="I94" s="137" t="s">
        <v>38</v>
      </c>
      <c r="J94" s="136"/>
      <c r="K94" s="594"/>
      <c r="L94" s="599"/>
      <c r="M94" s="581" t="s">
        <v>19</v>
      </c>
      <c r="N94" s="135">
        <v>1000</v>
      </c>
      <c r="O94" s="135">
        <v>10</v>
      </c>
      <c r="P94" s="135">
        <v>0</v>
      </c>
      <c r="Q94" s="136" t="s">
        <v>38</v>
      </c>
      <c r="R94" s="136" t="s">
        <v>38</v>
      </c>
      <c r="S94" s="137" t="s">
        <v>38</v>
      </c>
      <c r="T94" s="136"/>
      <c r="U94" s="594"/>
      <c r="V94" s="599"/>
      <c r="W94" s="581" t="s">
        <v>19</v>
      </c>
      <c r="X94" s="135">
        <v>1000</v>
      </c>
      <c r="Y94" s="135">
        <v>0</v>
      </c>
      <c r="Z94" s="135">
        <v>1000</v>
      </c>
      <c r="AA94" s="136" t="s">
        <v>38</v>
      </c>
      <c r="AB94" s="136">
        <v>1870</v>
      </c>
      <c r="AC94" s="137">
        <v>44579</v>
      </c>
      <c r="AD94" s="633"/>
      <c r="AE94" s="586"/>
      <c r="AF94" s="581" t="s">
        <v>19</v>
      </c>
      <c r="AG94" s="135">
        <v>1000</v>
      </c>
      <c r="AH94" s="135"/>
      <c r="AI94" s="135">
        <v>1000</v>
      </c>
      <c r="AJ94" s="136" t="s">
        <v>44</v>
      </c>
      <c r="AK94" s="136">
        <v>3225</v>
      </c>
      <c r="AL94" s="137">
        <v>44930</v>
      </c>
      <c r="AM94" s="177">
        <f>AG106+AH106-AI106</f>
        <v>790</v>
      </c>
      <c r="AN94" s="813" t="s">
        <v>1023</v>
      </c>
    </row>
    <row r="95" spans="1:40" x14ac:dyDescent="0.25">
      <c r="A95" s="82"/>
      <c r="B95" s="879" t="s">
        <v>226</v>
      </c>
      <c r="C95" s="134" t="s">
        <v>20</v>
      </c>
      <c r="D95" s="135">
        <v>1000</v>
      </c>
      <c r="E95" s="135">
        <f t="shared" si="6"/>
        <v>120</v>
      </c>
      <c r="F95" s="135">
        <v>0</v>
      </c>
      <c r="G95" s="136" t="s">
        <v>38</v>
      </c>
      <c r="H95" s="136" t="s">
        <v>38</v>
      </c>
      <c r="I95" s="137" t="s">
        <v>38</v>
      </c>
      <c r="J95" s="136"/>
      <c r="K95" s="594"/>
      <c r="L95" s="599"/>
      <c r="M95" s="581" t="s">
        <v>20</v>
      </c>
      <c r="N95" s="135">
        <v>1000</v>
      </c>
      <c r="O95" s="135">
        <v>0</v>
      </c>
      <c r="P95" s="135">
        <v>15120</v>
      </c>
      <c r="Q95" s="136" t="s">
        <v>38</v>
      </c>
      <c r="R95" s="136">
        <v>846</v>
      </c>
      <c r="S95" s="137">
        <v>44252</v>
      </c>
      <c r="T95" s="136"/>
      <c r="U95" s="594"/>
      <c r="V95" s="599"/>
      <c r="W95" s="581" t="s">
        <v>20</v>
      </c>
      <c r="X95" s="135">
        <v>1000</v>
      </c>
      <c r="Y95" s="135">
        <v>0</v>
      </c>
      <c r="Z95" s="135">
        <v>1000</v>
      </c>
      <c r="AA95" s="136" t="s">
        <v>38</v>
      </c>
      <c r="AB95" s="136">
        <v>2040</v>
      </c>
      <c r="AC95" s="137">
        <v>44599</v>
      </c>
      <c r="AD95" s="634"/>
      <c r="AE95" s="644"/>
      <c r="AF95" s="581" t="s">
        <v>20</v>
      </c>
      <c r="AG95" s="135">
        <v>1000</v>
      </c>
      <c r="AH95" s="135"/>
      <c r="AI95" s="135">
        <v>1000</v>
      </c>
      <c r="AJ95" s="136" t="s">
        <v>44</v>
      </c>
      <c r="AK95" s="136">
        <v>3391</v>
      </c>
      <c r="AL95" s="137">
        <v>44964</v>
      </c>
      <c r="AM95" s="180"/>
      <c r="AN95" s="179"/>
    </row>
    <row r="96" spans="1:40" x14ac:dyDescent="0.25">
      <c r="A96" s="82"/>
      <c r="B96" s="879"/>
      <c r="C96" s="134" t="s">
        <v>21</v>
      </c>
      <c r="D96" s="135">
        <v>1000</v>
      </c>
      <c r="E96" s="135">
        <f t="shared" si="6"/>
        <v>110</v>
      </c>
      <c r="F96" s="135">
        <v>0</v>
      </c>
      <c r="G96" s="136" t="s">
        <v>38</v>
      </c>
      <c r="H96" s="136" t="s">
        <v>38</v>
      </c>
      <c r="I96" s="137" t="s">
        <v>38</v>
      </c>
      <c r="J96" s="136"/>
      <c r="K96" s="594"/>
      <c r="L96" s="599"/>
      <c r="M96" s="581" t="s">
        <v>21</v>
      </c>
      <c r="N96" s="135">
        <v>1000</v>
      </c>
      <c r="O96" s="135">
        <v>0</v>
      </c>
      <c r="P96" s="135">
        <v>0</v>
      </c>
      <c r="Q96" s="136" t="s">
        <v>38</v>
      </c>
      <c r="R96" s="136" t="s">
        <v>38</v>
      </c>
      <c r="S96" s="137" t="s">
        <v>38</v>
      </c>
      <c r="T96" s="136"/>
      <c r="U96" s="594"/>
      <c r="V96" s="599"/>
      <c r="W96" s="581" t="s">
        <v>21</v>
      </c>
      <c r="X96" s="135">
        <v>1000</v>
      </c>
      <c r="Y96" s="135">
        <v>0</v>
      </c>
      <c r="Z96" s="135">
        <v>1000</v>
      </c>
      <c r="AA96" s="136" t="s">
        <v>38</v>
      </c>
      <c r="AB96" s="136">
        <v>2138</v>
      </c>
      <c r="AC96" s="137">
        <v>44627</v>
      </c>
      <c r="AD96" s="634"/>
      <c r="AE96" s="644"/>
      <c r="AF96" s="581" t="s">
        <v>21</v>
      </c>
      <c r="AG96" s="135">
        <v>1000</v>
      </c>
      <c r="AH96" s="135"/>
      <c r="AI96" s="135">
        <v>1000</v>
      </c>
      <c r="AJ96" s="136" t="s">
        <v>44</v>
      </c>
      <c r="AK96" s="136">
        <v>3479</v>
      </c>
      <c r="AL96" s="137">
        <v>44991</v>
      </c>
      <c r="AM96" s="180"/>
      <c r="AN96" s="179"/>
    </row>
    <row r="97" spans="1:40" x14ac:dyDescent="0.25">
      <c r="A97" s="82"/>
      <c r="B97" s="879"/>
      <c r="C97" s="134" t="s">
        <v>22</v>
      </c>
      <c r="D97" s="135">
        <v>1000</v>
      </c>
      <c r="E97" s="135">
        <f t="shared" si="6"/>
        <v>100</v>
      </c>
      <c r="F97" s="135">
        <v>0</v>
      </c>
      <c r="G97" s="136" t="s">
        <v>38</v>
      </c>
      <c r="H97" s="136" t="s">
        <v>38</v>
      </c>
      <c r="I97" s="137" t="s">
        <v>38</v>
      </c>
      <c r="J97" s="136"/>
      <c r="K97" s="594"/>
      <c r="L97" s="599"/>
      <c r="M97" s="581" t="s">
        <v>22</v>
      </c>
      <c r="N97" s="135">
        <v>1000</v>
      </c>
      <c r="O97" s="135">
        <v>0</v>
      </c>
      <c r="P97" s="135">
        <v>1000</v>
      </c>
      <c r="Q97" s="136" t="s">
        <v>38</v>
      </c>
      <c r="R97" s="136">
        <v>960</v>
      </c>
      <c r="S97" s="137">
        <v>44310</v>
      </c>
      <c r="T97" s="136"/>
      <c r="U97" s="594"/>
      <c r="V97" s="599"/>
      <c r="W97" s="581" t="s">
        <v>22</v>
      </c>
      <c r="X97" s="135">
        <v>1000</v>
      </c>
      <c r="Y97" s="135">
        <v>0</v>
      </c>
      <c r="Z97" s="135">
        <v>1000</v>
      </c>
      <c r="AA97" s="136" t="s">
        <v>38</v>
      </c>
      <c r="AB97" s="136">
        <v>2215</v>
      </c>
      <c r="AC97" s="137">
        <v>44656</v>
      </c>
      <c r="AD97" s="634"/>
      <c r="AE97" s="644"/>
      <c r="AF97" s="581" t="s">
        <v>22</v>
      </c>
      <c r="AG97" s="135">
        <v>1000</v>
      </c>
      <c r="AH97" s="135"/>
      <c r="AI97" s="135">
        <v>1000</v>
      </c>
      <c r="AJ97" s="136" t="s">
        <v>44</v>
      </c>
      <c r="AK97" s="136">
        <v>3613</v>
      </c>
      <c r="AL97" s="137">
        <v>45023</v>
      </c>
      <c r="AM97" s="180" t="s">
        <v>845</v>
      </c>
      <c r="AN97" s="179"/>
    </row>
    <row r="98" spans="1:40" x14ac:dyDescent="0.25">
      <c r="A98" s="82"/>
      <c r="B98" s="879"/>
      <c r="C98" s="134" t="s">
        <v>23</v>
      </c>
      <c r="D98" s="135">
        <v>1000</v>
      </c>
      <c r="E98" s="135">
        <f t="shared" si="6"/>
        <v>90</v>
      </c>
      <c r="F98" s="135">
        <v>0</v>
      </c>
      <c r="G98" s="136" t="s">
        <v>38</v>
      </c>
      <c r="H98" s="136" t="s">
        <v>38</v>
      </c>
      <c r="I98" s="137" t="s">
        <v>38</v>
      </c>
      <c r="J98" s="136"/>
      <c r="K98" s="594"/>
      <c r="L98" s="599"/>
      <c r="M98" s="581" t="s">
        <v>23</v>
      </c>
      <c r="N98" s="135">
        <v>1000</v>
      </c>
      <c r="O98" s="135">
        <v>0</v>
      </c>
      <c r="P98" s="135">
        <v>1000</v>
      </c>
      <c r="Q98" s="136" t="s">
        <v>38</v>
      </c>
      <c r="R98" s="136">
        <v>988</v>
      </c>
      <c r="S98" s="137">
        <v>44329</v>
      </c>
      <c r="T98" s="136"/>
      <c r="U98" s="594"/>
      <c r="V98" s="599"/>
      <c r="W98" s="581" t="s">
        <v>23</v>
      </c>
      <c r="X98" s="135">
        <v>1000</v>
      </c>
      <c r="Y98" s="135">
        <v>0</v>
      </c>
      <c r="Z98" s="135">
        <v>1000</v>
      </c>
      <c r="AA98" s="136" t="s">
        <v>38</v>
      </c>
      <c r="AB98" s="136">
        <v>2319</v>
      </c>
      <c r="AC98" s="137">
        <v>44691</v>
      </c>
      <c r="AD98" s="634"/>
      <c r="AE98" s="644"/>
      <c r="AF98" s="581" t="s">
        <v>23</v>
      </c>
      <c r="AG98" s="135">
        <v>1000</v>
      </c>
      <c r="AH98" s="135"/>
      <c r="AI98" s="135">
        <v>1000</v>
      </c>
      <c r="AJ98" s="136" t="s">
        <v>44</v>
      </c>
      <c r="AK98" s="136">
        <v>3753</v>
      </c>
      <c r="AL98" s="137">
        <v>45055</v>
      </c>
      <c r="AM98" s="180"/>
      <c r="AN98" s="179"/>
    </row>
    <row r="99" spans="1:40" x14ac:dyDescent="0.25">
      <c r="A99" s="82"/>
      <c r="B99" s="879"/>
      <c r="C99" s="190" t="s">
        <v>24</v>
      </c>
      <c r="D99" s="135">
        <v>1000</v>
      </c>
      <c r="E99" s="135">
        <f t="shared" si="6"/>
        <v>80</v>
      </c>
      <c r="F99" s="135">
        <v>0</v>
      </c>
      <c r="G99" s="136" t="s">
        <v>38</v>
      </c>
      <c r="H99" s="136" t="s">
        <v>38</v>
      </c>
      <c r="I99" s="137" t="s">
        <v>38</v>
      </c>
      <c r="J99" s="136"/>
      <c r="K99" s="594"/>
      <c r="L99" s="599"/>
      <c r="M99" s="642" t="s">
        <v>24</v>
      </c>
      <c r="N99" s="135">
        <v>1000</v>
      </c>
      <c r="O99" s="135">
        <v>0</v>
      </c>
      <c r="P99" s="135">
        <v>1000</v>
      </c>
      <c r="Q99" s="136" t="s">
        <v>38</v>
      </c>
      <c r="R99" s="136">
        <v>1060</v>
      </c>
      <c r="S99" s="137">
        <v>44362</v>
      </c>
      <c r="T99" s="136"/>
      <c r="U99" s="594"/>
      <c r="V99" s="599"/>
      <c r="W99" s="642" t="s">
        <v>24</v>
      </c>
      <c r="X99" s="135">
        <v>1000</v>
      </c>
      <c r="Y99" s="135">
        <v>0</v>
      </c>
      <c r="Z99" s="135">
        <v>1000</v>
      </c>
      <c r="AA99" s="136" t="s">
        <v>44</v>
      </c>
      <c r="AB99" s="136">
        <v>2414</v>
      </c>
      <c r="AC99" s="137">
        <v>44723</v>
      </c>
      <c r="AD99" s="634"/>
      <c r="AE99" s="644"/>
      <c r="AF99" s="642" t="s">
        <v>24</v>
      </c>
      <c r="AG99" s="135">
        <v>1000</v>
      </c>
      <c r="AH99" s="135"/>
      <c r="AI99" s="135">
        <v>1000</v>
      </c>
      <c r="AJ99" s="136" t="s">
        <v>44</v>
      </c>
      <c r="AK99" s="136">
        <v>3826</v>
      </c>
      <c r="AL99" s="137">
        <v>45083</v>
      </c>
      <c r="AM99" s="180"/>
      <c r="AN99" s="179"/>
    </row>
    <row r="100" spans="1:40" x14ac:dyDescent="0.25">
      <c r="A100" s="82"/>
      <c r="B100" s="879"/>
      <c r="C100" s="134" t="s">
        <v>25</v>
      </c>
      <c r="D100" s="135">
        <v>1000</v>
      </c>
      <c r="E100" s="135">
        <f t="shared" si="6"/>
        <v>70</v>
      </c>
      <c r="F100" s="135">
        <v>0</v>
      </c>
      <c r="G100" s="136" t="s">
        <v>38</v>
      </c>
      <c r="H100" s="136" t="s">
        <v>38</v>
      </c>
      <c r="I100" s="137" t="s">
        <v>38</v>
      </c>
      <c r="J100" s="136"/>
      <c r="K100" s="594"/>
      <c r="L100" s="599"/>
      <c r="M100" s="581" t="s">
        <v>25</v>
      </c>
      <c r="N100" s="135">
        <v>1000</v>
      </c>
      <c r="O100" s="135">
        <v>0</v>
      </c>
      <c r="P100" s="135">
        <v>1000</v>
      </c>
      <c r="Q100" s="136" t="s">
        <v>38</v>
      </c>
      <c r="R100" s="136">
        <v>1116</v>
      </c>
      <c r="S100" s="137">
        <v>44383</v>
      </c>
      <c r="T100" s="136"/>
      <c r="U100" s="594"/>
      <c r="V100" s="599"/>
      <c r="W100" s="581" t="s">
        <v>25</v>
      </c>
      <c r="X100" s="135">
        <v>1000</v>
      </c>
      <c r="Y100" s="135">
        <v>0</v>
      </c>
      <c r="Z100" s="135">
        <v>1000</v>
      </c>
      <c r="AA100" s="136" t="s">
        <v>44</v>
      </c>
      <c r="AB100" s="136">
        <v>2498</v>
      </c>
      <c r="AC100" s="137">
        <v>44748</v>
      </c>
      <c r="AD100" s="634"/>
      <c r="AE100" s="644"/>
      <c r="AF100" s="581" t="s">
        <v>25</v>
      </c>
      <c r="AG100" s="135">
        <v>1000</v>
      </c>
      <c r="AH100" s="135"/>
      <c r="AI100" s="135">
        <v>1000</v>
      </c>
      <c r="AJ100" s="136" t="s">
        <v>44</v>
      </c>
      <c r="AK100" s="136">
        <v>3975</v>
      </c>
      <c r="AL100" s="137">
        <v>45121</v>
      </c>
      <c r="AM100" s="180"/>
      <c r="AN100" s="179"/>
    </row>
    <row r="101" spans="1:40" x14ac:dyDescent="0.25">
      <c r="A101" s="82"/>
      <c r="B101" s="879"/>
      <c r="C101" s="134" t="s">
        <v>26</v>
      </c>
      <c r="D101" s="135">
        <v>1000</v>
      </c>
      <c r="E101" s="135">
        <f t="shared" si="6"/>
        <v>60</v>
      </c>
      <c r="F101" s="135">
        <v>0</v>
      </c>
      <c r="G101" s="136" t="s">
        <v>38</v>
      </c>
      <c r="H101" s="136" t="s">
        <v>38</v>
      </c>
      <c r="I101" s="137" t="s">
        <v>38</v>
      </c>
      <c r="J101" s="136"/>
      <c r="K101" s="594"/>
      <c r="L101" s="599"/>
      <c r="M101" s="581" t="s">
        <v>26</v>
      </c>
      <c r="N101" s="135">
        <v>1000</v>
      </c>
      <c r="O101" s="135">
        <v>0</v>
      </c>
      <c r="P101" s="135">
        <v>1000</v>
      </c>
      <c r="Q101" s="136" t="s">
        <v>38</v>
      </c>
      <c r="R101" s="136">
        <v>1203</v>
      </c>
      <c r="S101" s="137">
        <v>44416</v>
      </c>
      <c r="T101" s="136"/>
      <c r="U101" s="594"/>
      <c r="V101" s="599"/>
      <c r="W101" s="581" t="s">
        <v>26</v>
      </c>
      <c r="X101" s="135">
        <v>1000</v>
      </c>
      <c r="Y101" s="135">
        <v>0</v>
      </c>
      <c r="Z101" s="135">
        <v>1000</v>
      </c>
      <c r="AA101" s="136" t="s">
        <v>44</v>
      </c>
      <c r="AB101" s="136">
        <v>2593</v>
      </c>
      <c r="AC101" s="137">
        <v>44779</v>
      </c>
      <c r="AD101" s="634"/>
      <c r="AE101" s="644"/>
      <c r="AF101" s="581" t="s">
        <v>26</v>
      </c>
      <c r="AG101" s="135">
        <v>1000</v>
      </c>
      <c r="AH101" s="135"/>
      <c r="AI101" s="135">
        <v>1000</v>
      </c>
      <c r="AJ101" s="136" t="s">
        <v>44</v>
      </c>
      <c r="AK101" s="136">
        <v>4079</v>
      </c>
      <c r="AL101" s="137">
        <v>45152</v>
      </c>
      <c r="AM101" s="180"/>
      <c r="AN101" s="179"/>
    </row>
    <row r="102" spans="1:40" x14ac:dyDescent="0.25">
      <c r="A102" s="82"/>
      <c r="B102" s="879"/>
      <c r="C102" s="134" t="s">
        <v>27</v>
      </c>
      <c r="D102" s="135">
        <v>1000</v>
      </c>
      <c r="E102" s="135">
        <f t="shared" si="6"/>
        <v>50</v>
      </c>
      <c r="F102" s="135">
        <v>0</v>
      </c>
      <c r="G102" s="136" t="s">
        <v>38</v>
      </c>
      <c r="H102" s="136" t="s">
        <v>38</v>
      </c>
      <c r="I102" s="137" t="s">
        <v>38</v>
      </c>
      <c r="J102" s="136"/>
      <c r="K102" s="594"/>
      <c r="L102" s="599"/>
      <c r="M102" s="581" t="s">
        <v>27</v>
      </c>
      <c r="N102" s="135">
        <v>1000</v>
      </c>
      <c r="O102" s="135">
        <v>0</v>
      </c>
      <c r="P102" s="135">
        <v>1000</v>
      </c>
      <c r="Q102" s="136" t="s">
        <v>38</v>
      </c>
      <c r="R102" s="136">
        <v>1316</v>
      </c>
      <c r="S102" s="137">
        <v>44460</v>
      </c>
      <c r="T102" s="136"/>
      <c r="U102" s="594"/>
      <c r="V102" s="599"/>
      <c r="W102" s="581" t="s">
        <v>27</v>
      </c>
      <c r="X102" s="135">
        <v>1000</v>
      </c>
      <c r="Y102" s="135">
        <v>0</v>
      </c>
      <c r="Z102" s="135">
        <v>1000</v>
      </c>
      <c r="AA102" s="136" t="s">
        <v>44</v>
      </c>
      <c r="AB102" s="136">
        <v>2825</v>
      </c>
      <c r="AC102" s="137">
        <v>44812</v>
      </c>
      <c r="AD102" s="634"/>
      <c r="AE102" s="644"/>
      <c r="AF102" s="581" t="s">
        <v>27</v>
      </c>
      <c r="AG102" s="135"/>
      <c r="AH102" s="135"/>
      <c r="AI102" s="135"/>
      <c r="AJ102" s="136"/>
      <c r="AK102" s="136"/>
      <c r="AL102" s="137"/>
      <c r="AM102" s="180"/>
      <c r="AN102" s="179"/>
    </row>
    <row r="103" spans="1:40" x14ac:dyDescent="0.25">
      <c r="A103" s="82"/>
      <c r="B103" s="879"/>
      <c r="C103" s="134" t="s">
        <v>28</v>
      </c>
      <c r="D103" s="135">
        <v>1000</v>
      </c>
      <c r="E103" s="135">
        <f t="shared" si="6"/>
        <v>40</v>
      </c>
      <c r="F103" s="135">
        <v>0</v>
      </c>
      <c r="G103" s="136" t="s">
        <v>38</v>
      </c>
      <c r="H103" s="136" t="s">
        <v>38</v>
      </c>
      <c r="I103" s="137" t="s">
        <v>38</v>
      </c>
      <c r="J103" s="136"/>
      <c r="K103" s="594"/>
      <c r="L103" s="599"/>
      <c r="M103" s="581" t="s">
        <v>28</v>
      </c>
      <c r="N103" s="135">
        <v>1000</v>
      </c>
      <c r="O103" s="135">
        <v>0</v>
      </c>
      <c r="P103" s="135">
        <v>1000</v>
      </c>
      <c r="Q103" s="136" t="s">
        <v>38</v>
      </c>
      <c r="R103" s="136">
        <v>1346</v>
      </c>
      <c r="S103" s="137">
        <v>44475</v>
      </c>
      <c r="T103" s="136"/>
      <c r="U103" s="594"/>
      <c r="V103" s="599"/>
      <c r="W103" s="581" t="s">
        <v>28</v>
      </c>
      <c r="X103" s="135">
        <v>1000</v>
      </c>
      <c r="Y103" s="135">
        <v>0</v>
      </c>
      <c r="Z103" s="135">
        <v>1000</v>
      </c>
      <c r="AA103" s="136" t="s">
        <v>44</v>
      </c>
      <c r="AB103" s="136">
        <v>2907</v>
      </c>
      <c r="AC103" s="137">
        <v>44839</v>
      </c>
      <c r="AD103" s="634"/>
      <c r="AE103" s="644"/>
      <c r="AF103" s="581" t="s">
        <v>28</v>
      </c>
      <c r="AG103" s="135"/>
      <c r="AH103" s="135"/>
      <c r="AI103" s="135"/>
      <c r="AJ103" s="136"/>
      <c r="AK103" s="136"/>
      <c r="AL103" s="137"/>
      <c r="AM103" s="180"/>
      <c r="AN103" s="179"/>
    </row>
    <row r="104" spans="1:40" x14ac:dyDescent="0.25">
      <c r="A104" s="82"/>
      <c r="B104" s="879"/>
      <c r="C104" s="134" t="s">
        <v>29</v>
      </c>
      <c r="D104" s="135">
        <v>1000</v>
      </c>
      <c r="E104" s="135">
        <f>E105+10</f>
        <v>30</v>
      </c>
      <c r="F104" s="135">
        <v>0</v>
      </c>
      <c r="G104" s="136" t="s">
        <v>38</v>
      </c>
      <c r="H104" s="136" t="s">
        <v>38</v>
      </c>
      <c r="I104" s="137" t="s">
        <v>38</v>
      </c>
      <c r="J104" s="136"/>
      <c r="K104" s="594"/>
      <c r="L104" s="599"/>
      <c r="M104" s="581" t="s">
        <v>29</v>
      </c>
      <c r="N104" s="135">
        <v>1000</v>
      </c>
      <c r="O104" s="135">
        <v>0</v>
      </c>
      <c r="P104" s="135">
        <v>1000</v>
      </c>
      <c r="Q104" s="136" t="s">
        <v>38</v>
      </c>
      <c r="R104" s="136">
        <v>1524</v>
      </c>
      <c r="S104" s="137">
        <v>44507</v>
      </c>
      <c r="T104" s="136"/>
      <c r="U104" s="594"/>
      <c r="V104" s="599"/>
      <c r="W104" s="581" t="s">
        <v>29</v>
      </c>
      <c r="X104" s="135">
        <v>1000</v>
      </c>
      <c r="Y104" s="135">
        <v>0</v>
      </c>
      <c r="Z104" s="135">
        <v>1000</v>
      </c>
      <c r="AA104" s="136" t="s">
        <v>44</v>
      </c>
      <c r="AB104" s="136">
        <v>3043</v>
      </c>
      <c r="AC104" s="137">
        <v>44879</v>
      </c>
      <c r="AD104" s="634"/>
      <c r="AE104" s="644"/>
      <c r="AF104" s="581" t="s">
        <v>29</v>
      </c>
      <c r="AG104" s="135"/>
      <c r="AH104" s="135"/>
      <c r="AI104" s="135"/>
      <c r="AJ104" s="136"/>
      <c r="AK104" s="136"/>
      <c r="AL104" s="137"/>
      <c r="AM104" s="180"/>
      <c r="AN104" s="179"/>
    </row>
    <row r="105" spans="1:40" x14ac:dyDescent="0.25">
      <c r="A105" s="82"/>
      <c r="B105" s="879"/>
      <c r="C105" s="191" t="s">
        <v>30</v>
      </c>
      <c r="D105" s="149">
        <v>1000</v>
      </c>
      <c r="E105" s="135">
        <f>O94+10</f>
        <v>20</v>
      </c>
      <c r="F105" s="135">
        <v>0</v>
      </c>
      <c r="G105" s="136" t="s">
        <v>38</v>
      </c>
      <c r="H105" s="136" t="s">
        <v>38</v>
      </c>
      <c r="I105" s="137" t="s">
        <v>38</v>
      </c>
      <c r="J105" s="136"/>
      <c r="K105" s="594"/>
      <c r="L105" s="600"/>
      <c r="M105" s="643" t="s">
        <v>30</v>
      </c>
      <c r="N105" s="149">
        <v>1000</v>
      </c>
      <c r="O105" s="135">
        <v>0</v>
      </c>
      <c r="P105" s="135">
        <v>1000</v>
      </c>
      <c r="Q105" s="136" t="s">
        <v>38</v>
      </c>
      <c r="R105" s="136">
        <v>1603</v>
      </c>
      <c r="S105" s="137">
        <v>44538</v>
      </c>
      <c r="T105" s="136"/>
      <c r="U105" s="594"/>
      <c r="V105" s="600"/>
      <c r="W105" s="643" t="s">
        <v>30</v>
      </c>
      <c r="X105" s="149">
        <v>1000</v>
      </c>
      <c r="Y105" s="135">
        <v>0</v>
      </c>
      <c r="Z105" s="135">
        <v>1000</v>
      </c>
      <c r="AA105" s="136" t="s">
        <v>44</v>
      </c>
      <c r="AB105" s="136">
        <v>3111</v>
      </c>
      <c r="AC105" s="137">
        <v>44902</v>
      </c>
      <c r="AD105" s="634"/>
      <c r="AE105" s="644"/>
      <c r="AF105" s="643" t="s">
        <v>30</v>
      </c>
      <c r="AG105" s="149"/>
      <c r="AH105" s="135"/>
      <c r="AI105" s="135"/>
      <c r="AJ105" s="136"/>
      <c r="AK105" s="136"/>
      <c r="AL105" s="137"/>
      <c r="AM105" s="181"/>
      <c r="AN105" s="182"/>
    </row>
    <row r="106" spans="1:40" ht="21" x14ac:dyDescent="0.25">
      <c r="A106" s="88"/>
      <c r="B106" s="880"/>
      <c r="C106" s="150"/>
      <c r="D106" s="151">
        <f>SUM(D94:D105)</f>
        <v>12000</v>
      </c>
      <c r="E106" s="151">
        <f>SUM(E94:E105)</f>
        <v>900</v>
      </c>
      <c r="F106" s="151">
        <f>SUM(F94:F105)</f>
        <v>0</v>
      </c>
      <c r="G106" s="152"/>
      <c r="H106" s="152"/>
      <c r="I106" s="197"/>
      <c r="J106" s="152"/>
      <c r="K106" s="572"/>
      <c r="L106" s="587"/>
      <c r="M106" s="566"/>
      <c r="N106" s="151">
        <f>SUM(N93:N105)</f>
        <v>24000</v>
      </c>
      <c r="O106" s="151">
        <f>SUM(O93:O105)</f>
        <v>910</v>
      </c>
      <c r="P106" s="151">
        <f>SUM(P93:P105)</f>
        <v>24120</v>
      </c>
      <c r="Q106" s="152"/>
      <c r="R106" s="152"/>
      <c r="S106" s="152"/>
      <c r="T106" s="152"/>
      <c r="U106" s="572"/>
      <c r="V106" s="587"/>
      <c r="W106" s="566"/>
      <c r="X106" s="151">
        <f>SUM(X93:X105)</f>
        <v>36000</v>
      </c>
      <c r="Y106" s="151">
        <f>SUM(Y93:Y105)</f>
        <v>910</v>
      </c>
      <c r="Z106" s="151">
        <f>SUM(Z93:Z105)</f>
        <v>36120</v>
      </c>
      <c r="AA106" s="152"/>
      <c r="AB106" s="152"/>
      <c r="AC106" s="152"/>
      <c r="AD106" s="572"/>
      <c r="AE106" s="587"/>
      <c r="AF106" s="566"/>
      <c r="AG106" s="151">
        <f>SUM(AG93:AG105)</f>
        <v>44000</v>
      </c>
      <c r="AH106" s="151">
        <f>SUM(AH93:AH105)</f>
        <v>910</v>
      </c>
      <c r="AI106" s="151">
        <f>SUM(AI93:AI105)</f>
        <v>44120</v>
      </c>
      <c r="AJ106" s="152"/>
      <c r="AK106" s="152"/>
      <c r="AL106" s="152"/>
      <c r="AM106" s="90"/>
      <c r="AN106" s="91"/>
    </row>
    <row r="107" spans="1:40" x14ac:dyDescent="0.25">
      <c r="A107" s="168"/>
      <c r="B107" s="192"/>
      <c r="C107" s="161"/>
      <c r="D107" s="155"/>
      <c r="E107" s="155"/>
      <c r="F107" s="155"/>
      <c r="G107" s="154"/>
      <c r="H107" s="154"/>
      <c r="I107" s="162"/>
      <c r="J107" s="154"/>
      <c r="K107" s="154"/>
      <c r="L107" s="588"/>
      <c r="M107" s="154"/>
      <c r="N107" s="155"/>
      <c r="O107" s="155"/>
      <c r="P107" s="155"/>
      <c r="Q107" s="154"/>
      <c r="R107" s="154"/>
      <c r="S107" s="154"/>
      <c r="T107" s="154"/>
      <c r="U107" s="154"/>
      <c r="V107" s="588"/>
      <c r="W107" s="154"/>
      <c r="X107" s="155"/>
      <c r="Y107" s="155"/>
      <c r="Z107" s="155"/>
      <c r="AA107" s="154"/>
      <c r="AB107" s="154"/>
      <c r="AC107" s="154"/>
      <c r="AD107" s="154"/>
      <c r="AE107" s="588"/>
      <c r="AF107" s="154"/>
      <c r="AG107" s="155"/>
      <c r="AH107" s="155"/>
      <c r="AI107" s="155"/>
      <c r="AJ107" s="154"/>
      <c r="AK107" s="154"/>
      <c r="AL107" s="154"/>
      <c r="AM107" s="777"/>
      <c r="AN107" s="123"/>
    </row>
    <row r="108" spans="1:40" ht="21" x14ac:dyDescent="0.25">
      <c r="A108" s="168"/>
      <c r="B108" s="193"/>
      <c r="C108" s="163"/>
      <c r="D108" s="164"/>
      <c r="E108" s="159"/>
      <c r="F108" s="160"/>
      <c r="G108" s="159"/>
      <c r="H108" s="160"/>
      <c r="I108" s="160"/>
      <c r="J108" s="160"/>
      <c r="K108" s="165"/>
      <c r="L108" s="598"/>
      <c r="M108" s="157" t="s">
        <v>42</v>
      </c>
      <c r="N108" s="158">
        <f>D121</f>
        <v>12000</v>
      </c>
      <c r="O108" s="158">
        <f>E121</f>
        <v>900</v>
      </c>
      <c r="P108" s="158">
        <f>F121</f>
        <v>0</v>
      </c>
      <c r="Q108" s="159"/>
      <c r="R108" s="160"/>
      <c r="S108" s="160"/>
      <c r="T108" s="160"/>
      <c r="U108" s="165"/>
      <c r="V108" s="598"/>
      <c r="W108" s="157" t="s">
        <v>42</v>
      </c>
      <c r="X108" s="158">
        <f>N121</f>
        <v>24000</v>
      </c>
      <c r="Y108" s="158">
        <f>O121</f>
        <v>1570</v>
      </c>
      <c r="Z108" s="158">
        <f>P121</f>
        <v>13500</v>
      </c>
      <c r="AA108" s="159"/>
      <c r="AB108" s="160"/>
      <c r="AC108" s="160"/>
      <c r="AD108" s="160"/>
      <c r="AE108" s="584"/>
      <c r="AF108" s="157" t="s">
        <v>42</v>
      </c>
      <c r="AG108" s="158">
        <f>X121</f>
        <v>36000</v>
      </c>
      <c r="AH108" s="158">
        <f>Y121</f>
        <v>1570</v>
      </c>
      <c r="AI108" s="158">
        <f>Z121</f>
        <v>36000</v>
      </c>
      <c r="AJ108" s="159"/>
      <c r="AK108" s="160"/>
      <c r="AL108" s="160"/>
      <c r="AM108" s="776" t="s">
        <v>221</v>
      </c>
      <c r="AN108" s="183" t="s">
        <v>36</v>
      </c>
    </row>
    <row r="109" spans="1:40" x14ac:dyDescent="0.25">
      <c r="A109" s="169" t="s">
        <v>5</v>
      </c>
      <c r="B109" s="194">
        <v>168</v>
      </c>
      <c r="C109" s="134" t="s">
        <v>19</v>
      </c>
      <c r="D109" s="135">
        <v>1000</v>
      </c>
      <c r="E109" s="135">
        <f t="shared" ref="E109:E118" si="7">E110+10</f>
        <v>130</v>
      </c>
      <c r="F109" s="135">
        <v>0</v>
      </c>
      <c r="G109" s="136" t="s">
        <v>38</v>
      </c>
      <c r="H109" s="136" t="s">
        <v>38</v>
      </c>
      <c r="I109" s="137" t="s">
        <v>38</v>
      </c>
      <c r="J109" s="136"/>
      <c r="K109" s="594"/>
      <c r="L109" s="599"/>
      <c r="M109" s="581" t="s">
        <v>19</v>
      </c>
      <c r="N109" s="135">
        <v>1000</v>
      </c>
      <c r="O109" s="184">
        <v>10</v>
      </c>
      <c r="P109" s="135">
        <v>0</v>
      </c>
      <c r="Q109" s="136" t="s">
        <v>38</v>
      </c>
      <c r="R109" s="136" t="s">
        <v>38</v>
      </c>
      <c r="S109" s="137" t="s">
        <v>38</v>
      </c>
      <c r="T109" s="136"/>
      <c r="U109" s="594"/>
      <c r="V109" s="599"/>
      <c r="W109" s="581" t="s">
        <v>19</v>
      </c>
      <c r="X109" s="135">
        <v>1000</v>
      </c>
      <c r="Y109" s="135">
        <v>0</v>
      </c>
      <c r="Z109" s="135">
        <f>10000+11500</f>
        <v>21500</v>
      </c>
      <c r="AA109" s="136" t="s">
        <v>47</v>
      </c>
      <c r="AB109" s="136">
        <v>1836</v>
      </c>
      <c r="AC109" s="137">
        <v>44572</v>
      </c>
      <c r="AD109" s="633"/>
      <c r="AE109" s="586"/>
      <c r="AF109" s="581" t="s">
        <v>19</v>
      </c>
      <c r="AG109" s="135">
        <v>1000</v>
      </c>
      <c r="AH109" s="135"/>
      <c r="AI109" s="135">
        <v>3000</v>
      </c>
      <c r="AJ109" s="136" t="s">
        <v>47</v>
      </c>
      <c r="AK109" s="136">
        <v>3298</v>
      </c>
      <c r="AL109" s="137">
        <v>44936</v>
      </c>
      <c r="AM109" s="203">
        <f>AG121+AH121-AI121</f>
        <v>1570</v>
      </c>
      <c r="AN109" s="256" t="s">
        <v>979</v>
      </c>
    </row>
    <row r="110" spans="1:40" ht="75" x14ac:dyDescent="0.25">
      <c r="A110" s="170"/>
      <c r="B110" s="872" t="s">
        <v>799</v>
      </c>
      <c r="C110" s="134" t="s">
        <v>20</v>
      </c>
      <c r="D110" s="135">
        <v>1000</v>
      </c>
      <c r="E110" s="135">
        <f t="shared" si="7"/>
        <v>120</v>
      </c>
      <c r="F110" s="135">
        <v>0</v>
      </c>
      <c r="G110" s="136" t="s">
        <v>38</v>
      </c>
      <c r="H110" s="136" t="s">
        <v>38</v>
      </c>
      <c r="I110" s="137" t="s">
        <v>38</v>
      </c>
      <c r="J110" s="136"/>
      <c r="K110" s="594"/>
      <c r="L110" s="599"/>
      <c r="M110" s="581" t="s">
        <v>20</v>
      </c>
      <c r="N110" s="135">
        <v>1000</v>
      </c>
      <c r="O110" s="135">
        <f t="shared" ref="O110:O118" si="8">O111+10</f>
        <v>110</v>
      </c>
      <c r="P110" s="135">
        <v>13500</v>
      </c>
      <c r="Q110" s="136" t="s">
        <v>38</v>
      </c>
      <c r="R110" s="136">
        <v>859</v>
      </c>
      <c r="S110" s="137">
        <v>44255</v>
      </c>
      <c r="T110" s="136"/>
      <c r="U110" s="594"/>
      <c r="V110" s="599"/>
      <c r="W110" s="581" t="s">
        <v>20</v>
      </c>
      <c r="X110" s="135">
        <v>1000</v>
      </c>
      <c r="Y110" s="135">
        <v>0</v>
      </c>
      <c r="Z110" s="135">
        <v>1000</v>
      </c>
      <c r="AA110" s="136" t="s">
        <v>47</v>
      </c>
      <c r="AB110" s="136">
        <v>2095</v>
      </c>
      <c r="AC110" s="137">
        <v>44619</v>
      </c>
      <c r="AD110" s="855" t="s">
        <v>988</v>
      </c>
      <c r="AE110" s="644"/>
      <c r="AF110" s="581" t="s">
        <v>20</v>
      </c>
      <c r="AG110" s="135">
        <v>1000</v>
      </c>
      <c r="AH110" s="135"/>
      <c r="AI110" s="135"/>
      <c r="AJ110" s="136"/>
      <c r="AK110" s="136"/>
      <c r="AL110" s="137"/>
      <c r="AM110" s="258"/>
      <c r="AN110" s="257"/>
    </row>
    <row r="111" spans="1:40" x14ac:dyDescent="0.25">
      <c r="A111" s="170"/>
      <c r="B111" s="872"/>
      <c r="C111" s="134" t="s">
        <v>21</v>
      </c>
      <c r="D111" s="135">
        <v>1000</v>
      </c>
      <c r="E111" s="135">
        <f t="shared" si="7"/>
        <v>110</v>
      </c>
      <c r="F111" s="135">
        <v>0</v>
      </c>
      <c r="G111" s="136" t="s">
        <v>38</v>
      </c>
      <c r="H111" s="136" t="s">
        <v>38</v>
      </c>
      <c r="I111" s="137" t="s">
        <v>38</v>
      </c>
      <c r="J111" s="136"/>
      <c r="K111" s="594"/>
      <c r="L111" s="599"/>
      <c r="M111" s="581" t="s">
        <v>21</v>
      </c>
      <c r="N111" s="135">
        <v>1000</v>
      </c>
      <c r="O111" s="135">
        <f t="shared" si="8"/>
        <v>100</v>
      </c>
      <c r="P111" s="135">
        <v>0</v>
      </c>
      <c r="Q111" s="136" t="s">
        <v>38</v>
      </c>
      <c r="R111" s="136" t="s">
        <v>38</v>
      </c>
      <c r="S111" s="137" t="s">
        <v>38</v>
      </c>
      <c r="T111" s="136"/>
      <c r="U111" s="594"/>
      <c r="V111" s="599"/>
      <c r="W111" s="581" t="s">
        <v>21</v>
      </c>
      <c r="X111" s="135">
        <v>1000</v>
      </c>
      <c r="Y111" s="135">
        <v>0</v>
      </c>
      <c r="Z111" s="135">
        <v>0</v>
      </c>
      <c r="AA111" s="136" t="s">
        <v>38</v>
      </c>
      <c r="AB111" s="136" t="s">
        <v>38</v>
      </c>
      <c r="AC111" s="137" t="s">
        <v>38</v>
      </c>
      <c r="AD111" s="634"/>
      <c r="AE111" s="644"/>
      <c r="AF111" s="581" t="s">
        <v>21</v>
      </c>
      <c r="AG111" s="135">
        <v>1000</v>
      </c>
      <c r="AH111" s="135"/>
      <c r="AI111" s="135"/>
      <c r="AJ111" s="136"/>
      <c r="AK111" s="136"/>
      <c r="AL111" s="137"/>
      <c r="AM111" s="258"/>
      <c r="AN111" s="257"/>
    </row>
    <row r="112" spans="1:40" x14ac:dyDescent="0.25">
      <c r="A112" s="170"/>
      <c r="B112" s="872"/>
      <c r="C112" s="134" t="s">
        <v>22</v>
      </c>
      <c r="D112" s="135">
        <v>1000</v>
      </c>
      <c r="E112" s="135">
        <f t="shared" si="7"/>
        <v>100</v>
      </c>
      <c r="F112" s="135">
        <v>0</v>
      </c>
      <c r="G112" s="136" t="s">
        <v>38</v>
      </c>
      <c r="H112" s="136" t="s">
        <v>38</v>
      </c>
      <c r="I112" s="137" t="s">
        <v>38</v>
      </c>
      <c r="J112" s="136"/>
      <c r="K112" s="594"/>
      <c r="L112" s="599"/>
      <c r="M112" s="581" t="s">
        <v>22</v>
      </c>
      <c r="N112" s="135">
        <v>1000</v>
      </c>
      <c r="O112" s="135">
        <f t="shared" si="8"/>
        <v>90</v>
      </c>
      <c r="P112" s="135">
        <v>0</v>
      </c>
      <c r="Q112" s="136" t="s">
        <v>38</v>
      </c>
      <c r="R112" s="136" t="s">
        <v>38</v>
      </c>
      <c r="S112" s="137" t="s">
        <v>38</v>
      </c>
      <c r="T112" s="136"/>
      <c r="U112" s="594"/>
      <c r="V112" s="599"/>
      <c r="W112" s="581" t="s">
        <v>22</v>
      </c>
      <c r="X112" s="135">
        <v>1000</v>
      </c>
      <c r="Y112" s="135">
        <v>0</v>
      </c>
      <c r="Z112" s="135">
        <v>0</v>
      </c>
      <c r="AA112" s="136" t="s">
        <v>38</v>
      </c>
      <c r="AB112" s="136" t="s">
        <v>38</v>
      </c>
      <c r="AC112" s="137" t="s">
        <v>38</v>
      </c>
      <c r="AD112" s="634"/>
      <c r="AE112" s="644"/>
      <c r="AF112" s="581" t="s">
        <v>22</v>
      </c>
      <c r="AG112" s="135">
        <v>1000</v>
      </c>
      <c r="AH112" s="135"/>
      <c r="AI112" s="135">
        <v>3000</v>
      </c>
      <c r="AJ112" s="136" t="s">
        <v>47</v>
      </c>
      <c r="AK112" s="136">
        <v>3697</v>
      </c>
      <c r="AL112" s="137">
        <v>45045</v>
      </c>
      <c r="AM112" s="258"/>
      <c r="AN112" s="257"/>
    </row>
    <row r="113" spans="1:40" x14ac:dyDescent="0.25">
      <c r="A113" s="170"/>
      <c r="B113" s="872"/>
      <c r="C113" s="134" t="s">
        <v>23</v>
      </c>
      <c r="D113" s="135">
        <v>1000</v>
      </c>
      <c r="E113" s="135">
        <f t="shared" si="7"/>
        <v>90</v>
      </c>
      <c r="F113" s="135">
        <v>0</v>
      </c>
      <c r="G113" s="136" t="s">
        <v>38</v>
      </c>
      <c r="H113" s="136" t="s">
        <v>38</v>
      </c>
      <c r="I113" s="137" t="s">
        <v>38</v>
      </c>
      <c r="J113" s="136"/>
      <c r="K113" s="594"/>
      <c r="L113" s="599"/>
      <c r="M113" s="581" t="s">
        <v>23</v>
      </c>
      <c r="N113" s="135">
        <v>1000</v>
      </c>
      <c r="O113" s="135">
        <f t="shared" si="8"/>
        <v>80</v>
      </c>
      <c r="P113" s="135">
        <v>0</v>
      </c>
      <c r="Q113" s="136" t="s">
        <v>38</v>
      </c>
      <c r="R113" s="136" t="s">
        <v>38</v>
      </c>
      <c r="S113" s="137" t="s">
        <v>38</v>
      </c>
      <c r="T113" s="136"/>
      <c r="U113" s="594"/>
      <c r="V113" s="599"/>
      <c r="W113" s="581" t="s">
        <v>23</v>
      </c>
      <c r="X113" s="135">
        <v>1000</v>
      </c>
      <c r="Y113" s="135">
        <v>0</v>
      </c>
      <c r="Z113" s="135">
        <v>0</v>
      </c>
      <c r="AA113" s="136" t="s">
        <v>38</v>
      </c>
      <c r="AB113" s="136" t="s">
        <v>38</v>
      </c>
      <c r="AC113" s="137" t="s">
        <v>38</v>
      </c>
      <c r="AD113" s="634"/>
      <c r="AE113" s="644"/>
      <c r="AF113" s="581" t="s">
        <v>23</v>
      </c>
      <c r="AG113" s="135">
        <v>1000</v>
      </c>
      <c r="AH113" s="135"/>
      <c r="AI113" s="135"/>
      <c r="AJ113" s="136"/>
      <c r="AK113" s="136"/>
      <c r="AL113" s="137"/>
      <c r="AM113" s="258"/>
      <c r="AN113" s="257"/>
    </row>
    <row r="114" spans="1:40" x14ac:dyDescent="0.25">
      <c r="A114" s="170"/>
      <c r="B114" s="872"/>
      <c r="C114" s="190" t="s">
        <v>24</v>
      </c>
      <c r="D114" s="135">
        <v>1000</v>
      </c>
      <c r="E114" s="135">
        <f t="shared" si="7"/>
        <v>80</v>
      </c>
      <c r="F114" s="135">
        <v>0</v>
      </c>
      <c r="G114" s="136" t="s">
        <v>38</v>
      </c>
      <c r="H114" s="136" t="s">
        <v>38</v>
      </c>
      <c r="I114" s="137" t="s">
        <v>38</v>
      </c>
      <c r="J114" s="136"/>
      <c r="K114" s="594"/>
      <c r="L114" s="599"/>
      <c r="M114" s="642" t="s">
        <v>24</v>
      </c>
      <c r="N114" s="135">
        <v>1000</v>
      </c>
      <c r="O114" s="135">
        <f t="shared" si="8"/>
        <v>70</v>
      </c>
      <c r="P114" s="135">
        <v>0</v>
      </c>
      <c r="Q114" s="136" t="s">
        <v>38</v>
      </c>
      <c r="R114" s="136" t="s">
        <v>38</v>
      </c>
      <c r="S114" s="137" t="s">
        <v>38</v>
      </c>
      <c r="T114" s="136"/>
      <c r="U114" s="594"/>
      <c r="V114" s="599"/>
      <c r="W114" s="642" t="s">
        <v>24</v>
      </c>
      <c r="X114" s="135">
        <v>1000</v>
      </c>
      <c r="Y114" s="135">
        <v>0</v>
      </c>
      <c r="Z114" s="135">
        <v>0</v>
      </c>
      <c r="AA114" s="136" t="s">
        <v>38</v>
      </c>
      <c r="AB114" s="136" t="s">
        <v>38</v>
      </c>
      <c r="AC114" s="137" t="s">
        <v>38</v>
      </c>
      <c r="AD114" s="634"/>
      <c r="AE114" s="644"/>
      <c r="AF114" s="642" t="s">
        <v>24</v>
      </c>
      <c r="AG114" s="135">
        <v>1000</v>
      </c>
      <c r="AH114" s="135"/>
      <c r="AI114" s="135"/>
      <c r="AJ114" s="136"/>
      <c r="AK114" s="136"/>
      <c r="AL114" s="137"/>
      <c r="AM114" s="258"/>
      <c r="AN114" s="257"/>
    </row>
    <row r="115" spans="1:40" x14ac:dyDescent="0.25">
      <c r="A115" s="170"/>
      <c r="B115" s="872"/>
      <c r="C115" s="134" t="s">
        <v>25</v>
      </c>
      <c r="D115" s="135">
        <v>1000</v>
      </c>
      <c r="E115" s="135">
        <f t="shared" si="7"/>
        <v>70</v>
      </c>
      <c r="F115" s="135">
        <v>0</v>
      </c>
      <c r="G115" s="136" t="s">
        <v>38</v>
      </c>
      <c r="H115" s="136" t="s">
        <v>38</v>
      </c>
      <c r="I115" s="137" t="s">
        <v>38</v>
      </c>
      <c r="J115" s="136"/>
      <c r="K115" s="594"/>
      <c r="L115" s="599"/>
      <c r="M115" s="581" t="s">
        <v>25</v>
      </c>
      <c r="N115" s="135">
        <v>1000</v>
      </c>
      <c r="O115" s="135">
        <f t="shared" si="8"/>
        <v>60</v>
      </c>
      <c r="P115" s="135">
        <v>0</v>
      </c>
      <c r="Q115" s="136" t="s">
        <v>38</v>
      </c>
      <c r="R115" s="136" t="s">
        <v>38</v>
      </c>
      <c r="S115" s="137" t="s">
        <v>38</v>
      </c>
      <c r="T115" s="136"/>
      <c r="U115" s="594"/>
      <c r="V115" s="599"/>
      <c r="W115" s="581" t="s">
        <v>25</v>
      </c>
      <c r="X115" s="135">
        <v>1000</v>
      </c>
      <c r="Y115" s="135">
        <v>0</v>
      </c>
      <c r="Z115" s="135">
        <v>0</v>
      </c>
      <c r="AA115" s="136" t="s">
        <v>38</v>
      </c>
      <c r="AB115" s="136" t="s">
        <v>38</v>
      </c>
      <c r="AC115" s="137" t="s">
        <v>38</v>
      </c>
      <c r="AD115" s="634"/>
      <c r="AE115" s="644"/>
      <c r="AF115" s="581" t="s">
        <v>25</v>
      </c>
      <c r="AG115" s="135">
        <v>1000</v>
      </c>
      <c r="AH115" s="135"/>
      <c r="AI115" s="135">
        <v>3000</v>
      </c>
      <c r="AJ115" s="136" t="s">
        <v>50</v>
      </c>
      <c r="AK115" s="136">
        <v>4028</v>
      </c>
      <c r="AL115" s="137">
        <v>45136</v>
      </c>
      <c r="AM115" s="258"/>
      <c r="AN115" s="257"/>
    </row>
    <row r="116" spans="1:40" x14ac:dyDescent="0.25">
      <c r="A116" s="170"/>
      <c r="B116" s="872"/>
      <c r="C116" s="134" t="s">
        <v>26</v>
      </c>
      <c r="D116" s="135">
        <v>1000</v>
      </c>
      <c r="E116" s="135">
        <f t="shared" si="7"/>
        <v>60</v>
      </c>
      <c r="F116" s="135">
        <v>0</v>
      </c>
      <c r="G116" s="136" t="s">
        <v>38</v>
      </c>
      <c r="H116" s="136" t="s">
        <v>38</v>
      </c>
      <c r="I116" s="137" t="s">
        <v>38</v>
      </c>
      <c r="J116" s="136"/>
      <c r="K116" s="594"/>
      <c r="L116" s="599"/>
      <c r="M116" s="581" t="s">
        <v>26</v>
      </c>
      <c r="N116" s="135">
        <v>1000</v>
      </c>
      <c r="O116" s="135">
        <f t="shared" si="8"/>
        <v>50</v>
      </c>
      <c r="P116" s="135">
        <v>0</v>
      </c>
      <c r="Q116" s="136" t="s">
        <v>38</v>
      </c>
      <c r="R116" s="136" t="s">
        <v>38</v>
      </c>
      <c r="S116" s="137" t="s">
        <v>38</v>
      </c>
      <c r="T116" s="136"/>
      <c r="U116" s="594"/>
      <c r="V116" s="599"/>
      <c r="W116" s="581" t="s">
        <v>26</v>
      </c>
      <c r="X116" s="135">
        <v>1000</v>
      </c>
      <c r="Y116" s="135">
        <v>0</v>
      </c>
      <c r="Z116" s="135">
        <v>0</v>
      </c>
      <c r="AA116" s="136" t="s">
        <v>38</v>
      </c>
      <c r="AB116" s="136" t="s">
        <v>38</v>
      </c>
      <c r="AC116" s="137" t="s">
        <v>38</v>
      </c>
      <c r="AD116" s="634"/>
      <c r="AE116" s="644"/>
      <c r="AF116" s="581" t="s">
        <v>26</v>
      </c>
      <c r="AG116" s="135">
        <v>1000</v>
      </c>
      <c r="AH116" s="135"/>
      <c r="AM116" s="258"/>
      <c r="AN116" s="257"/>
    </row>
    <row r="117" spans="1:40" x14ac:dyDescent="0.25">
      <c r="A117" s="170"/>
      <c r="B117" s="872"/>
      <c r="C117" s="134" t="s">
        <v>27</v>
      </c>
      <c r="D117" s="135">
        <v>1000</v>
      </c>
      <c r="E117" s="135">
        <f t="shared" si="7"/>
        <v>50</v>
      </c>
      <c r="F117" s="135">
        <v>0</v>
      </c>
      <c r="G117" s="136" t="s">
        <v>38</v>
      </c>
      <c r="H117" s="136" t="s">
        <v>38</v>
      </c>
      <c r="I117" s="137" t="s">
        <v>38</v>
      </c>
      <c r="J117" s="136"/>
      <c r="K117" s="594"/>
      <c r="L117" s="599"/>
      <c r="M117" s="581" t="s">
        <v>27</v>
      </c>
      <c r="N117" s="135">
        <v>1000</v>
      </c>
      <c r="O117" s="135">
        <f t="shared" si="8"/>
        <v>40</v>
      </c>
      <c r="P117" s="135">
        <v>0</v>
      </c>
      <c r="Q117" s="136" t="s">
        <v>38</v>
      </c>
      <c r="R117" s="136" t="s">
        <v>38</v>
      </c>
      <c r="S117" s="137" t="s">
        <v>38</v>
      </c>
      <c r="T117" s="136"/>
      <c r="U117" s="594"/>
      <c r="V117" s="599"/>
      <c r="W117" s="581" t="s">
        <v>27</v>
      </c>
      <c r="X117" s="135">
        <v>1000</v>
      </c>
      <c r="Y117" s="135">
        <v>0</v>
      </c>
      <c r="Z117" s="135">
        <v>0</v>
      </c>
      <c r="AA117" s="136" t="s">
        <v>38</v>
      </c>
      <c r="AB117" s="136" t="s">
        <v>38</v>
      </c>
      <c r="AC117" s="137" t="s">
        <v>38</v>
      </c>
      <c r="AD117" s="634"/>
      <c r="AE117" s="644"/>
      <c r="AF117" s="581" t="s">
        <v>27</v>
      </c>
      <c r="AG117" s="135">
        <v>1000</v>
      </c>
      <c r="AH117" s="135"/>
      <c r="AI117" s="135"/>
      <c r="AJ117" s="136"/>
      <c r="AK117" s="136"/>
      <c r="AL117" s="137"/>
      <c r="AM117" s="258"/>
      <c r="AN117" s="257"/>
    </row>
    <row r="118" spans="1:40" x14ac:dyDescent="0.25">
      <c r="A118" s="170"/>
      <c r="B118" s="872"/>
      <c r="C118" s="134" t="s">
        <v>28</v>
      </c>
      <c r="D118" s="135">
        <v>1000</v>
      </c>
      <c r="E118" s="135">
        <f t="shared" si="7"/>
        <v>40</v>
      </c>
      <c r="F118" s="135">
        <v>0</v>
      </c>
      <c r="G118" s="136" t="s">
        <v>38</v>
      </c>
      <c r="H118" s="136" t="s">
        <v>38</v>
      </c>
      <c r="I118" s="137" t="s">
        <v>38</v>
      </c>
      <c r="J118" s="136"/>
      <c r="K118" s="594"/>
      <c r="L118" s="599"/>
      <c r="M118" s="581" t="s">
        <v>28</v>
      </c>
      <c r="N118" s="135">
        <v>1000</v>
      </c>
      <c r="O118" s="135">
        <f t="shared" si="8"/>
        <v>30</v>
      </c>
      <c r="P118" s="135">
        <v>0</v>
      </c>
      <c r="Q118" s="136" t="s">
        <v>38</v>
      </c>
      <c r="R118" s="136" t="s">
        <v>38</v>
      </c>
      <c r="S118" s="137" t="s">
        <v>38</v>
      </c>
      <c r="T118" s="136"/>
      <c r="U118" s="594"/>
      <c r="V118" s="599"/>
      <c r="W118" s="581" t="s">
        <v>28</v>
      </c>
      <c r="X118" s="135">
        <v>1000</v>
      </c>
      <c r="Y118" s="135">
        <v>0</v>
      </c>
      <c r="Z118" s="135">
        <v>0</v>
      </c>
      <c r="AA118" s="136" t="s">
        <v>38</v>
      </c>
      <c r="AB118" s="136" t="s">
        <v>38</v>
      </c>
      <c r="AC118" s="137" t="s">
        <v>38</v>
      </c>
      <c r="AD118" s="634"/>
      <c r="AE118" s="644"/>
      <c r="AF118" s="581" t="s">
        <v>28</v>
      </c>
      <c r="AG118" s="135"/>
      <c r="AH118" s="135"/>
      <c r="AI118" s="135"/>
      <c r="AJ118" s="136"/>
      <c r="AK118" s="136"/>
      <c r="AL118" s="137"/>
      <c r="AM118" s="258"/>
      <c r="AN118" s="257"/>
    </row>
    <row r="119" spans="1:40" x14ac:dyDescent="0.25">
      <c r="A119" s="170"/>
      <c r="B119" s="872"/>
      <c r="C119" s="134" t="s">
        <v>29</v>
      </c>
      <c r="D119" s="135">
        <v>1000</v>
      </c>
      <c r="E119" s="135">
        <f>E120+10</f>
        <v>30</v>
      </c>
      <c r="F119" s="135">
        <v>0</v>
      </c>
      <c r="G119" s="136" t="s">
        <v>38</v>
      </c>
      <c r="H119" s="136" t="s">
        <v>38</v>
      </c>
      <c r="I119" s="137" t="s">
        <v>38</v>
      </c>
      <c r="J119" s="136"/>
      <c r="K119" s="594"/>
      <c r="L119" s="599"/>
      <c r="M119" s="581" t="s">
        <v>29</v>
      </c>
      <c r="N119" s="135">
        <v>1000</v>
      </c>
      <c r="O119" s="135">
        <f>O120+10</f>
        <v>20</v>
      </c>
      <c r="P119" s="135">
        <v>0</v>
      </c>
      <c r="Q119" s="136" t="s">
        <v>38</v>
      </c>
      <c r="R119" s="136" t="s">
        <v>38</v>
      </c>
      <c r="S119" s="137" t="s">
        <v>38</v>
      </c>
      <c r="T119" s="136"/>
      <c r="U119" s="594"/>
      <c r="V119" s="599"/>
      <c r="W119" s="581" t="s">
        <v>29</v>
      </c>
      <c r="X119" s="135">
        <v>1000</v>
      </c>
      <c r="Y119" s="135">
        <v>0</v>
      </c>
      <c r="Z119" s="135">
        <v>0</v>
      </c>
      <c r="AA119" s="136" t="s">
        <v>38</v>
      </c>
      <c r="AB119" s="136" t="s">
        <v>38</v>
      </c>
      <c r="AC119" s="137" t="s">
        <v>38</v>
      </c>
      <c r="AD119" s="634"/>
      <c r="AE119" s="644"/>
      <c r="AF119" s="581" t="s">
        <v>29</v>
      </c>
      <c r="AG119" s="135"/>
      <c r="AH119" s="135"/>
      <c r="AI119" s="135"/>
      <c r="AJ119" s="136"/>
      <c r="AK119" s="136"/>
      <c r="AL119" s="137"/>
      <c r="AM119" s="258"/>
      <c r="AN119" s="257"/>
    </row>
    <row r="120" spans="1:40" x14ac:dyDescent="0.25">
      <c r="A120" s="170"/>
      <c r="B120" s="872"/>
      <c r="C120" s="191" t="s">
        <v>30</v>
      </c>
      <c r="D120" s="149">
        <v>1000</v>
      </c>
      <c r="E120" s="135">
        <f>O109+10</f>
        <v>20</v>
      </c>
      <c r="F120" s="135">
        <v>0</v>
      </c>
      <c r="G120" s="136" t="s">
        <v>38</v>
      </c>
      <c r="H120" s="136" t="s">
        <v>38</v>
      </c>
      <c r="I120" s="137" t="s">
        <v>38</v>
      </c>
      <c r="J120" s="136"/>
      <c r="K120" s="594"/>
      <c r="L120" s="600"/>
      <c r="M120" s="643" t="s">
        <v>30</v>
      </c>
      <c r="N120" s="149">
        <v>1000</v>
      </c>
      <c r="O120" s="135">
        <f>Y109+10</f>
        <v>10</v>
      </c>
      <c r="P120" s="135">
        <v>0</v>
      </c>
      <c r="Q120" s="136" t="s">
        <v>38</v>
      </c>
      <c r="R120" s="136" t="s">
        <v>38</v>
      </c>
      <c r="S120" s="137" t="s">
        <v>38</v>
      </c>
      <c r="T120" s="136"/>
      <c r="U120" s="594"/>
      <c r="V120" s="600"/>
      <c r="W120" s="643" t="s">
        <v>30</v>
      </c>
      <c r="X120" s="202">
        <v>1000</v>
      </c>
      <c r="Y120" s="135">
        <v>0</v>
      </c>
      <c r="Z120" s="135">
        <v>0</v>
      </c>
      <c r="AA120" s="136" t="s">
        <v>38</v>
      </c>
      <c r="AB120" s="136" t="s">
        <v>38</v>
      </c>
      <c r="AC120" s="137" t="s">
        <v>38</v>
      </c>
      <c r="AD120" s="634"/>
      <c r="AE120" s="644"/>
      <c r="AF120" s="643" t="s">
        <v>30</v>
      </c>
      <c r="AG120" s="202"/>
      <c r="AH120" s="135"/>
      <c r="AI120" s="135"/>
      <c r="AJ120" s="136"/>
      <c r="AK120" s="136"/>
      <c r="AL120" s="137"/>
      <c r="AM120" s="259"/>
      <c r="AN120" s="260"/>
    </row>
    <row r="121" spans="1:40" ht="21" x14ac:dyDescent="0.25">
      <c r="A121" s="171"/>
      <c r="B121" s="873"/>
      <c r="C121" s="150"/>
      <c r="D121" s="151">
        <f>SUM(D109:D120)</f>
        <v>12000</v>
      </c>
      <c r="E121" s="151">
        <f>SUM(E109:E120)</f>
        <v>900</v>
      </c>
      <c r="F121" s="151">
        <f>SUM(F109:F120)</f>
        <v>0</v>
      </c>
      <c r="G121" s="152"/>
      <c r="H121" s="152"/>
      <c r="I121" s="197"/>
      <c r="J121" s="152"/>
      <c r="K121" s="572"/>
      <c r="L121" s="587"/>
      <c r="M121" s="566"/>
      <c r="N121" s="151">
        <f>SUM(N108:N120)</f>
        <v>24000</v>
      </c>
      <c r="O121" s="151">
        <f>SUM(O108:O120)</f>
        <v>1570</v>
      </c>
      <c r="P121" s="151">
        <f>SUM(P108:P120)</f>
        <v>13500</v>
      </c>
      <c r="Q121" s="152"/>
      <c r="R121" s="152"/>
      <c r="S121" s="152"/>
      <c r="T121" s="152"/>
      <c r="U121" s="572"/>
      <c r="V121" s="587"/>
      <c r="W121" s="566"/>
      <c r="X121" s="151">
        <f>SUM(X108:X120)</f>
        <v>36000</v>
      </c>
      <c r="Y121" s="151">
        <f>SUM(Y108:Y120)</f>
        <v>1570</v>
      </c>
      <c r="Z121" s="151">
        <f>SUM(Z108:Z120)</f>
        <v>36000</v>
      </c>
      <c r="AA121" s="152"/>
      <c r="AB121" s="152"/>
      <c r="AC121" s="152"/>
      <c r="AD121" s="572"/>
      <c r="AE121" s="587"/>
      <c r="AF121" s="566"/>
      <c r="AG121" s="151">
        <f>SUM(AG108:AG120)</f>
        <v>45000</v>
      </c>
      <c r="AH121" s="151">
        <f>SUM(AH108:AH120)</f>
        <v>1570</v>
      </c>
      <c r="AI121" s="151">
        <f>SUM(AI108:AI120)</f>
        <v>45000</v>
      </c>
      <c r="AJ121" s="152"/>
      <c r="AK121" s="152"/>
      <c r="AL121" s="152"/>
      <c r="AM121" s="784"/>
      <c r="AN121" s="261"/>
    </row>
    <row r="122" spans="1:40" x14ac:dyDescent="0.25">
      <c r="B122" s="106"/>
      <c r="C122" s="65"/>
      <c r="D122" s="66"/>
      <c r="E122" s="66"/>
      <c r="F122" s="66"/>
      <c r="G122" s="67"/>
      <c r="H122" s="67"/>
      <c r="I122" s="68"/>
      <c r="J122" s="67"/>
      <c r="K122" s="67"/>
      <c r="L122" s="588"/>
      <c r="M122" s="67"/>
      <c r="N122" s="66"/>
      <c r="O122" s="66"/>
      <c r="P122" s="66"/>
      <c r="Q122" s="67"/>
      <c r="R122" s="67"/>
      <c r="S122" s="67"/>
      <c r="T122" s="67"/>
      <c r="U122" s="67"/>
      <c r="V122" s="588"/>
      <c r="W122" s="67"/>
      <c r="X122" s="66"/>
      <c r="Y122" s="66"/>
      <c r="Z122" s="66"/>
      <c r="AA122" s="67"/>
      <c r="AB122" s="67"/>
      <c r="AC122" s="67"/>
      <c r="AD122" s="67"/>
      <c r="AE122" s="588"/>
      <c r="AF122" s="67"/>
      <c r="AG122" s="66"/>
      <c r="AH122" s="66"/>
      <c r="AI122" s="66"/>
      <c r="AJ122" s="67"/>
      <c r="AK122" s="67"/>
      <c r="AL122" s="67"/>
      <c r="AM122" s="777"/>
      <c r="AN122" s="123"/>
    </row>
    <row r="123" spans="1:40" ht="21" x14ac:dyDescent="0.25">
      <c r="A123" s="168"/>
      <c r="B123" s="193"/>
      <c r="C123" s="163"/>
      <c r="D123" s="164"/>
      <c r="E123" s="159"/>
      <c r="F123" s="160"/>
      <c r="G123" s="159"/>
      <c r="H123" s="160"/>
      <c r="I123" s="160"/>
      <c r="J123" s="160"/>
      <c r="K123" s="165"/>
      <c r="L123" s="598"/>
      <c r="M123" s="157" t="s">
        <v>42</v>
      </c>
      <c r="N123" s="158">
        <f>D136</f>
        <v>12000</v>
      </c>
      <c r="O123" s="158">
        <f>E136</f>
        <v>1380</v>
      </c>
      <c r="P123" s="158">
        <f>F136</f>
        <v>0</v>
      </c>
      <c r="Q123" s="159"/>
      <c r="R123" s="160"/>
      <c r="S123" s="160"/>
      <c r="T123" s="160"/>
      <c r="U123" s="165"/>
      <c r="V123" s="598"/>
      <c r="W123" s="157" t="s">
        <v>42</v>
      </c>
      <c r="X123" s="158">
        <f>N136</f>
        <v>24000</v>
      </c>
      <c r="Y123" s="158">
        <f>O136</f>
        <v>1650</v>
      </c>
      <c r="Z123" s="158">
        <f>P136</f>
        <v>24120</v>
      </c>
      <c r="AA123" s="159"/>
      <c r="AB123" s="160"/>
      <c r="AC123" s="160"/>
      <c r="AD123" s="160"/>
      <c r="AE123" s="584"/>
      <c r="AF123" s="157" t="s">
        <v>42</v>
      </c>
      <c r="AG123" s="158">
        <f>X136</f>
        <v>36000</v>
      </c>
      <c r="AH123" s="158">
        <f>Y136</f>
        <v>1650</v>
      </c>
      <c r="AI123" s="158">
        <f>Z136</f>
        <v>36120</v>
      </c>
      <c r="AJ123" s="159"/>
      <c r="AK123" s="160"/>
      <c r="AL123" s="160"/>
      <c r="AM123" s="776" t="s">
        <v>221</v>
      </c>
      <c r="AN123" s="183" t="s">
        <v>36</v>
      </c>
    </row>
    <row r="124" spans="1:40" x14ac:dyDescent="0.25">
      <c r="A124" s="169" t="s">
        <v>5</v>
      </c>
      <c r="B124" s="194">
        <v>169</v>
      </c>
      <c r="C124" s="134" t="s">
        <v>19</v>
      </c>
      <c r="D124" s="135">
        <v>1000</v>
      </c>
      <c r="E124" s="135">
        <f t="shared" ref="E124:E133" si="9">E125+10</f>
        <v>170</v>
      </c>
      <c r="F124" s="135">
        <v>0</v>
      </c>
      <c r="G124" s="136" t="s">
        <v>38</v>
      </c>
      <c r="H124" s="136" t="s">
        <v>38</v>
      </c>
      <c r="I124" s="137" t="s">
        <v>38</v>
      </c>
      <c r="J124" s="136"/>
      <c r="K124" s="594"/>
      <c r="L124" s="599"/>
      <c r="M124" s="581" t="s">
        <v>19</v>
      </c>
      <c r="N124" s="135">
        <v>1000</v>
      </c>
      <c r="O124" s="135">
        <f>O125+10</f>
        <v>50</v>
      </c>
      <c r="P124" s="135">
        <v>0</v>
      </c>
      <c r="Q124" s="136" t="s">
        <v>38</v>
      </c>
      <c r="R124" s="136" t="s">
        <v>38</v>
      </c>
      <c r="S124" s="137" t="s">
        <v>38</v>
      </c>
      <c r="T124" s="136"/>
      <c r="U124" s="594"/>
      <c r="V124" s="599"/>
      <c r="W124" s="581" t="s">
        <v>19</v>
      </c>
      <c r="X124" s="135">
        <v>1000</v>
      </c>
      <c r="Y124" s="135">
        <v>0</v>
      </c>
      <c r="Z124" s="135">
        <v>1000</v>
      </c>
      <c r="AA124" s="136" t="s">
        <v>38</v>
      </c>
      <c r="AB124" s="136">
        <v>1867</v>
      </c>
      <c r="AC124" s="137">
        <v>44569</v>
      </c>
      <c r="AD124" s="633"/>
      <c r="AE124" s="586"/>
      <c r="AF124" s="581" t="s">
        <v>19</v>
      </c>
      <c r="AG124" s="135">
        <v>1000</v>
      </c>
      <c r="AH124" s="135"/>
      <c r="AI124" s="135">
        <v>1000</v>
      </c>
      <c r="AJ124" s="136" t="s">
        <v>44</v>
      </c>
      <c r="AK124" s="136">
        <v>3269</v>
      </c>
      <c r="AL124" s="137">
        <v>44933</v>
      </c>
      <c r="AM124" s="177">
        <f>AG136+AH136-AI136</f>
        <v>1530</v>
      </c>
      <c r="AN124" s="813" t="s">
        <v>1023</v>
      </c>
    </row>
    <row r="125" spans="1:40" x14ac:dyDescent="0.25">
      <c r="A125" s="170"/>
      <c r="B125" s="879" t="s">
        <v>228</v>
      </c>
      <c r="C125" s="134" t="s">
        <v>20</v>
      </c>
      <c r="D125" s="135">
        <v>1000</v>
      </c>
      <c r="E125" s="135">
        <f t="shared" si="9"/>
        <v>160</v>
      </c>
      <c r="F125" s="135">
        <v>0</v>
      </c>
      <c r="G125" s="136" t="s">
        <v>38</v>
      </c>
      <c r="H125" s="136" t="s">
        <v>38</v>
      </c>
      <c r="I125" s="137" t="s">
        <v>38</v>
      </c>
      <c r="J125" s="136"/>
      <c r="K125" s="594"/>
      <c r="L125" s="599"/>
      <c r="M125" s="581" t="s">
        <v>20</v>
      </c>
      <c r="N125" s="135">
        <v>1000</v>
      </c>
      <c r="O125" s="184">
        <v>40</v>
      </c>
      <c r="P125" s="135">
        <v>0</v>
      </c>
      <c r="Q125" s="136" t="s">
        <v>38</v>
      </c>
      <c r="R125" s="136" t="s">
        <v>38</v>
      </c>
      <c r="S125" s="137" t="s">
        <v>38</v>
      </c>
      <c r="T125" s="136"/>
      <c r="U125" s="594"/>
      <c r="V125" s="599"/>
      <c r="W125" s="581" t="s">
        <v>20</v>
      </c>
      <c r="X125" s="135">
        <v>1000</v>
      </c>
      <c r="Y125" s="135">
        <v>0</v>
      </c>
      <c r="Z125" s="135">
        <v>1000</v>
      </c>
      <c r="AA125" s="136" t="s">
        <v>38</v>
      </c>
      <c r="AB125" s="136">
        <v>2067</v>
      </c>
      <c r="AC125" s="137">
        <v>44610</v>
      </c>
      <c r="AD125" s="634"/>
      <c r="AE125" s="644"/>
      <c r="AF125" s="581" t="s">
        <v>20</v>
      </c>
      <c r="AG125" s="135">
        <v>1000</v>
      </c>
      <c r="AH125" s="135"/>
      <c r="AI125" s="135">
        <v>1000</v>
      </c>
      <c r="AJ125" s="136" t="s">
        <v>44</v>
      </c>
      <c r="AK125" s="136">
        <v>3396</v>
      </c>
      <c r="AL125" s="137">
        <v>44964</v>
      </c>
      <c r="AM125" s="180"/>
      <c r="AN125" s="179"/>
    </row>
    <row r="126" spans="1:40" x14ac:dyDescent="0.25">
      <c r="A126" s="170"/>
      <c r="B126" s="879"/>
      <c r="C126" s="134" t="s">
        <v>21</v>
      </c>
      <c r="D126" s="135">
        <v>1000</v>
      </c>
      <c r="E126" s="135">
        <f t="shared" si="9"/>
        <v>150</v>
      </c>
      <c r="F126" s="135">
        <v>0</v>
      </c>
      <c r="G126" s="136" t="s">
        <v>38</v>
      </c>
      <c r="H126" s="136" t="s">
        <v>38</v>
      </c>
      <c r="I126" s="137" t="s">
        <v>38</v>
      </c>
      <c r="J126" s="136"/>
      <c r="K126" s="594"/>
      <c r="L126" s="599"/>
      <c r="M126" s="581" t="s">
        <v>21</v>
      </c>
      <c r="N126" s="135">
        <v>1000</v>
      </c>
      <c r="O126" s="184">
        <v>30</v>
      </c>
      <c r="P126" s="135">
        <v>0</v>
      </c>
      <c r="Q126" s="136" t="s">
        <v>38</v>
      </c>
      <c r="R126" s="136" t="s">
        <v>38</v>
      </c>
      <c r="S126" s="137" t="s">
        <v>38</v>
      </c>
      <c r="T126" s="136"/>
      <c r="U126" s="594"/>
      <c r="V126" s="599"/>
      <c r="W126" s="581" t="s">
        <v>21</v>
      </c>
      <c r="X126" s="135">
        <v>1000</v>
      </c>
      <c r="Y126" s="135">
        <v>0</v>
      </c>
      <c r="Z126" s="135">
        <v>1000</v>
      </c>
      <c r="AA126" s="136" t="s">
        <v>38</v>
      </c>
      <c r="AB126" s="136">
        <v>2124</v>
      </c>
      <c r="AC126" s="137">
        <v>44624</v>
      </c>
      <c r="AD126" s="634"/>
      <c r="AE126" s="644"/>
      <c r="AF126" s="581" t="s">
        <v>21</v>
      </c>
      <c r="AG126" s="135">
        <v>1000</v>
      </c>
      <c r="AH126" s="135"/>
      <c r="AI126" s="135">
        <v>1000</v>
      </c>
      <c r="AJ126" s="136" t="s">
        <v>44</v>
      </c>
      <c r="AK126" s="136">
        <v>3475</v>
      </c>
      <c r="AL126" s="137">
        <v>44990</v>
      </c>
      <c r="AM126" s="180"/>
      <c r="AN126" s="179" t="s">
        <v>846</v>
      </c>
    </row>
    <row r="127" spans="1:40" x14ac:dyDescent="0.25">
      <c r="A127" s="170"/>
      <c r="B127" s="879"/>
      <c r="C127" s="134" t="s">
        <v>22</v>
      </c>
      <c r="D127" s="135">
        <v>1000</v>
      </c>
      <c r="E127" s="135">
        <f t="shared" si="9"/>
        <v>140</v>
      </c>
      <c r="F127" s="135">
        <v>0</v>
      </c>
      <c r="G127" s="136" t="s">
        <v>38</v>
      </c>
      <c r="H127" s="136" t="s">
        <v>38</v>
      </c>
      <c r="I127" s="137" t="s">
        <v>38</v>
      </c>
      <c r="J127" s="136"/>
      <c r="K127" s="594"/>
      <c r="L127" s="599"/>
      <c r="M127" s="581" t="s">
        <v>22</v>
      </c>
      <c r="N127" s="135">
        <v>1000</v>
      </c>
      <c r="O127" s="135">
        <f>O128+10</f>
        <v>50</v>
      </c>
      <c r="P127" s="135">
        <v>0</v>
      </c>
      <c r="Q127" s="136" t="s">
        <v>38</v>
      </c>
      <c r="R127" s="136" t="s">
        <v>38</v>
      </c>
      <c r="S127" s="137" t="s">
        <v>38</v>
      </c>
      <c r="T127" s="136"/>
      <c r="U127" s="594"/>
      <c r="V127" s="599"/>
      <c r="W127" s="581" t="s">
        <v>22</v>
      </c>
      <c r="X127" s="135">
        <v>1000</v>
      </c>
      <c r="Y127" s="135">
        <v>0</v>
      </c>
      <c r="Z127" s="135">
        <v>1000</v>
      </c>
      <c r="AA127" s="136" t="s">
        <v>38</v>
      </c>
      <c r="AB127" s="136">
        <v>2249</v>
      </c>
      <c r="AC127" s="137">
        <v>44662</v>
      </c>
      <c r="AD127" s="634"/>
      <c r="AE127" s="644"/>
      <c r="AF127" s="581" t="s">
        <v>22</v>
      </c>
      <c r="AG127" s="135">
        <v>1000</v>
      </c>
      <c r="AH127" s="135"/>
      <c r="AI127" s="135">
        <v>1000</v>
      </c>
      <c r="AJ127" s="136" t="s">
        <v>44</v>
      </c>
      <c r="AK127" s="136">
        <v>3653</v>
      </c>
      <c r="AL127" s="137">
        <v>45031</v>
      </c>
      <c r="AM127" s="180"/>
      <c r="AN127" s="179"/>
    </row>
    <row r="128" spans="1:40" x14ac:dyDescent="0.25">
      <c r="A128" s="170"/>
      <c r="B128" s="879"/>
      <c r="C128" s="134" t="s">
        <v>23</v>
      </c>
      <c r="D128" s="135">
        <v>1000</v>
      </c>
      <c r="E128" s="135">
        <f t="shared" si="9"/>
        <v>130</v>
      </c>
      <c r="F128" s="135">
        <v>0</v>
      </c>
      <c r="G128" s="136" t="s">
        <v>38</v>
      </c>
      <c r="H128" s="136" t="s">
        <v>38</v>
      </c>
      <c r="I128" s="137" t="s">
        <v>38</v>
      </c>
      <c r="J128" s="136"/>
      <c r="K128" s="594"/>
      <c r="L128" s="599"/>
      <c r="M128" s="581" t="s">
        <v>23</v>
      </c>
      <c r="N128" s="135">
        <v>1000</v>
      </c>
      <c r="O128" s="135">
        <f>O129+10</f>
        <v>40</v>
      </c>
      <c r="P128" s="135">
        <v>0</v>
      </c>
      <c r="Q128" s="136" t="s">
        <v>38</v>
      </c>
      <c r="R128" s="136" t="s">
        <v>38</v>
      </c>
      <c r="S128" s="137" t="s">
        <v>38</v>
      </c>
      <c r="T128" s="136"/>
      <c r="U128" s="594"/>
      <c r="V128" s="599"/>
      <c r="W128" s="581" t="s">
        <v>23</v>
      </c>
      <c r="X128" s="135">
        <v>1000</v>
      </c>
      <c r="Y128" s="135">
        <v>0</v>
      </c>
      <c r="Z128" s="135">
        <v>1000</v>
      </c>
      <c r="AA128" s="136" t="s">
        <v>38</v>
      </c>
      <c r="AB128" s="136">
        <v>2322</v>
      </c>
      <c r="AC128" s="137">
        <v>44691</v>
      </c>
      <c r="AD128" s="634"/>
      <c r="AE128" s="644"/>
      <c r="AF128" s="581" t="s">
        <v>23</v>
      </c>
      <c r="AG128" s="135">
        <v>1000</v>
      </c>
      <c r="AH128" s="135"/>
      <c r="AI128" s="135">
        <v>1000</v>
      </c>
      <c r="AJ128" s="136" t="s">
        <v>44</v>
      </c>
      <c r="AK128" s="136">
        <v>3755</v>
      </c>
      <c r="AL128" s="137">
        <v>45055</v>
      </c>
      <c r="AM128" s="180"/>
      <c r="AN128" s="179"/>
    </row>
    <row r="129" spans="1:40" x14ac:dyDescent="0.25">
      <c r="A129" s="170"/>
      <c r="B129" s="879"/>
      <c r="C129" s="190" t="s">
        <v>24</v>
      </c>
      <c r="D129" s="135">
        <v>1000</v>
      </c>
      <c r="E129" s="135">
        <f t="shared" si="9"/>
        <v>120</v>
      </c>
      <c r="F129" s="135">
        <v>0</v>
      </c>
      <c r="G129" s="136" t="s">
        <v>38</v>
      </c>
      <c r="H129" s="136" t="s">
        <v>38</v>
      </c>
      <c r="I129" s="137" t="s">
        <v>38</v>
      </c>
      <c r="J129" s="136"/>
      <c r="K129" s="594"/>
      <c r="L129" s="599"/>
      <c r="M129" s="642" t="s">
        <v>24</v>
      </c>
      <c r="N129" s="135">
        <v>1000</v>
      </c>
      <c r="O129" s="135">
        <f>O130+10</f>
        <v>30</v>
      </c>
      <c r="P129" s="202">
        <v>14000</v>
      </c>
      <c r="Q129" s="139" t="s">
        <v>38</v>
      </c>
      <c r="R129" s="139" t="s">
        <v>38</v>
      </c>
      <c r="S129" s="166">
        <v>44372</v>
      </c>
      <c r="T129" s="136"/>
      <c r="U129" s="594"/>
      <c r="V129" s="599"/>
      <c r="W129" s="642" t="s">
        <v>24</v>
      </c>
      <c r="X129" s="135">
        <v>1000</v>
      </c>
      <c r="Y129" s="135">
        <v>0</v>
      </c>
      <c r="Z129" s="135">
        <v>1000</v>
      </c>
      <c r="AA129" s="136" t="s">
        <v>44</v>
      </c>
      <c r="AB129" s="136">
        <v>2419</v>
      </c>
      <c r="AC129" s="137">
        <v>44725</v>
      </c>
      <c r="AD129" s="634"/>
      <c r="AE129" s="644"/>
      <c r="AF129" s="642" t="s">
        <v>24</v>
      </c>
      <c r="AG129" s="135">
        <v>1000</v>
      </c>
      <c r="AH129" s="135"/>
      <c r="AI129" s="135">
        <v>1000</v>
      </c>
      <c r="AJ129" s="136" t="s">
        <v>44</v>
      </c>
      <c r="AK129" s="136">
        <v>3843</v>
      </c>
      <c r="AL129" s="137">
        <v>45088</v>
      </c>
      <c r="AM129" s="180"/>
      <c r="AN129" s="179"/>
    </row>
    <row r="130" spans="1:40" x14ac:dyDescent="0.25">
      <c r="A130" s="170"/>
      <c r="B130" s="879"/>
      <c r="C130" s="134" t="s">
        <v>25</v>
      </c>
      <c r="D130" s="135">
        <v>1000</v>
      </c>
      <c r="E130" s="135">
        <f t="shared" si="9"/>
        <v>110</v>
      </c>
      <c r="F130" s="135">
        <v>0</v>
      </c>
      <c r="G130" s="136" t="s">
        <v>38</v>
      </c>
      <c r="H130" s="136" t="s">
        <v>38</v>
      </c>
      <c r="I130" s="137" t="s">
        <v>38</v>
      </c>
      <c r="J130" s="136"/>
      <c r="K130" s="594"/>
      <c r="L130" s="599"/>
      <c r="M130" s="581" t="s">
        <v>25</v>
      </c>
      <c r="N130" s="135">
        <v>1000</v>
      </c>
      <c r="O130" s="135">
        <f>O131+10</f>
        <v>20</v>
      </c>
      <c r="P130" s="202">
        <v>1000</v>
      </c>
      <c r="Q130" s="139" t="s">
        <v>38</v>
      </c>
      <c r="R130" s="139">
        <v>1076</v>
      </c>
      <c r="S130" s="166">
        <v>44370</v>
      </c>
      <c r="T130" s="136"/>
      <c r="U130" s="594"/>
      <c r="V130" s="599"/>
      <c r="W130" s="581" t="s">
        <v>25</v>
      </c>
      <c r="X130" s="135">
        <v>1000</v>
      </c>
      <c r="Y130" s="135">
        <v>0</v>
      </c>
      <c r="Z130" s="135">
        <v>1000</v>
      </c>
      <c r="AA130" s="136" t="s">
        <v>44</v>
      </c>
      <c r="AB130" s="136">
        <v>2504</v>
      </c>
      <c r="AC130" s="137">
        <v>44750</v>
      </c>
      <c r="AD130" s="634"/>
      <c r="AE130" s="644"/>
      <c r="AF130" s="581" t="s">
        <v>25</v>
      </c>
      <c r="AG130" s="135">
        <v>1000</v>
      </c>
      <c r="AH130" s="135"/>
      <c r="AI130" s="135">
        <v>1000</v>
      </c>
      <c r="AJ130" s="136" t="s">
        <v>44</v>
      </c>
      <c r="AK130" s="136">
        <v>3914</v>
      </c>
      <c r="AL130" s="137">
        <v>45110</v>
      </c>
      <c r="AM130" s="180"/>
      <c r="AN130" s="179"/>
    </row>
    <row r="131" spans="1:40" x14ac:dyDescent="0.25">
      <c r="A131" s="170"/>
      <c r="B131" s="879"/>
      <c r="C131" s="134" t="s">
        <v>26</v>
      </c>
      <c r="D131" s="135">
        <v>1000</v>
      </c>
      <c r="E131" s="135">
        <f t="shared" si="9"/>
        <v>100</v>
      </c>
      <c r="F131" s="135">
        <v>0</v>
      </c>
      <c r="G131" s="136" t="s">
        <v>38</v>
      </c>
      <c r="H131" s="136" t="s">
        <v>38</v>
      </c>
      <c r="I131" s="137" t="s">
        <v>38</v>
      </c>
      <c r="J131" s="136"/>
      <c r="K131" s="594"/>
      <c r="L131" s="599"/>
      <c r="M131" s="581" t="s">
        <v>26</v>
      </c>
      <c r="N131" s="135">
        <v>1000</v>
      </c>
      <c r="O131" s="184">
        <v>10</v>
      </c>
      <c r="P131" s="135">
        <v>0</v>
      </c>
      <c r="Q131" s="136" t="s">
        <v>38</v>
      </c>
      <c r="R131" s="136" t="s">
        <v>38</v>
      </c>
      <c r="S131" s="137" t="s">
        <v>38</v>
      </c>
      <c r="T131" s="136"/>
      <c r="U131" s="594"/>
      <c r="V131" s="599"/>
      <c r="W131" s="581" t="s">
        <v>26</v>
      </c>
      <c r="X131" s="135">
        <v>1000</v>
      </c>
      <c r="Y131" s="135">
        <v>0</v>
      </c>
      <c r="Z131" s="135">
        <v>1000</v>
      </c>
      <c r="AA131" s="136" t="s">
        <v>44</v>
      </c>
      <c r="AB131" s="136">
        <v>2622</v>
      </c>
      <c r="AC131" s="137">
        <v>44783</v>
      </c>
      <c r="AD131" s="634"/>
      <c r="AE131" s="644"/>
      <c r="AF131" s="581" t="s">
        <v>26</v>
      </c>
      <c r="AG131" s="135">
        <v>1000</v>
      </c>
      <c r="AH131" s="135"/>
      <c r="AI131" s="135">
        <v>1000</v>
      </c>
      <c r="AJ131" s="136" t="s">
        <v>44</v>
      </c>
      <c r="AK131" s="136">
        <v>4069</v>
      </c>
      <c r="AL131" s="137">
        <v>45147</v>
      </c>
      <c r="AM131" s="180"/>
      <c r="AN131" s="179"/>
    </row>
    <row r="132" spans="1:40" x14ac:dyDescent="0.25">
      <c r="A132" s="170"/>
      <c r="B132" s="879"/>
      <c r="C132" s="134" t="s">
        <v>27</v>
      </c>
      <c r="D132" s="135">
        <v>1000</v>
      </c>
      <c r="E132" s="135">
        <f t="shared" si="9"/>
        <v>90</v>
      </c>
      <c r="F132" s="135">
        <v>0</v>
      </c>
      <c r="G132" s="136" t="s">
        <v>38</v>
      </c>
      <c r="H132" s="136" t="s">
        <v>38</v>
      </c>
      <c r="I132" s="137" t="s">
        <v>38</v>
      </c>
      <c r="J132" s="136"/>
      <c r="K132" s="594"/>
      <c r="L132" s="599"/>
      <c r="M132" s="581" t="s">
        <v>27</v>
      </c>
      <c r="N132" s="135">
        <v>1000</v>
      </c>
      <c r="O132" s="135">
        <v>0</v>
      </c>
      <c r="P132" s="135">
        <v>6120</v>
      </c>
      <c r="Q132" s="136" t="s">
        <v>38</v>
      </c>
      <c r="R132" s="136">
        <v>1315</v>
      </c>
      <c r="S132" s="137">
        <v>44460</v>
      </c>
      <c r="T132" s="136"/>
      <c r="U132" s="594"/>
      <c r="V132" s="599"/>
      <c r="W132" s="581" t="s">
        <v>27</v>
      </c>
      <c r="X132" s="135">
        <v>1000</v>
      </c>
      <c r="Y132" s="135">
        <v>0</v>
      </c>
      <c r="Z132" s="135">
        <v>1000</v>
      </c>
      <c r="AA132" s="136" t="s">
        <v>44</v>
      </c>
      <c r="AB132" s="136">
        <v>2824</v>
      </c>
      <c r="AC132" s="137">
        <v>44812</v>
      </c>
      <c r="AD132" s="634"/>
      <c r="AE132" s="644"/>
      <c r="AF132" s="581" t="s">
        <v>27</v>
      </c>
      <c r="AG132" s="135"/>
      <c r="AH132" s="135"/>
      <c r="AI132" s="135"/>
      <c r="AJ132" s="136"/>
      <c r="AK132" s="136"/>
      <c r="AL132" s="137"/>
      <c r="AM132" s="180"/>
      <c r="AN132" s="179"/>
    </row>
    <row r="133" spans="1:40" x14ac:dyDescent="0.25">
      <c r="A133" s="170"/>
      <c r="B133" s="879"/>
      <c r="C133" s="134" t="s">
        <v>28</v>
      </c>
      <c r="D133" s="135">
        <v>1000</v>
      </c>
      <c r="E133" s="135">
        <f t="shared" si="9"/>
        <v>80</v>
      </c>
      <c r="F133" s="135">
        <v>0</v>
      </c>
      <c r="G133" s="136" t="s">
        <v>38</v>
      </c>
      <c r="H133" s="136" t="s">
        <v>38</v>
      </c>
      <c r="I133" s="137" t="s">
        <v>38</v>
      </c>
      <c r="J133" s="136"/>
      <c r="K133" s="594"/>
      <c r="L133" s="599"/>
      <c r="M133" s="581" t="s">
        <v>28</v>
      </c>
      <c r="N133" s="135">
        <v>1000</v>
      </c>
      <c r="O133" s="135">
        <v>0</v>
      </c>
      <c r="P133" s="135">
        <v>1000</v>
      </c>
      <c r="Q133" s="136" t="s">
        <v>38</v>
      </c>
      <c r="R133" s="136">
        <v>1371</v>
      </c>
      <c r="S133" s="137">
        <v>44482</v>
      </c>
      <c r="T133" s="136"/>
      <c r="U133" s="594"/>
      <c r="V133" s="599"/>
      <c r="W133" s="581" t="s">
        <v>28</v>
      </c>
      <c r="X133" s="135">
        <v>1000</v>
      </c>
      <c r="Y133" s="135">
        <v>0</v>
      </c>
      <c r="Z133" s="135">
        <v>1000</v>
      </c>
      <c r="AA133" s="136" t="s">
        <v>44</v>
      </c>
      <c r="AB133" s="136">
        <v>2923</v>
      </c>
      <c r="AC133" s="137">
        <v>44841</v>
      </c>
      <c r="AD133" s="634"/>
      <c r="AE133" s="644"/>
      <c r="AF133" s="581" t="s">
        <v>28</v>
      </c>
      <c r="AG133" s="135"/>
      <c r="AH133" s="135"/>
      <c r="AI133" s="135"/>
      <c r="AJ133" s="136"/>
      <c r="AK133" s="136"/>
      <c r="AL133" s="137"/>
      <c r="AM133" s="180"/>
      <c r="AN133" s="179"/>
    </row>
    <row r="134" spans="1:40" x14ac:dyDescent="0.25">
      <c r="A134" s="170"/>
      <c r="B134" s="879"/>
      <c r="C134" s="134" t="s">
        <v>29</v>
      </c>
      <c r="D134" s="135">
        <v>1000</v>
      </c>
      <c r="E134" s="135">
        <f>E135+10</f>
        <v>70</v>
      </c>
      <c r="F134" s="135">
        <v>0</v>
      </c>
      <c r="G134" s="136" t="s">
        <v>38</v>
      </c>
      <c r="H134" s="136" t="s">
        <v>38</v>
      </c>
      <c r="I134" s="137" t="s">
        <v>38</v>
      </c>
      <c r="J134" s="136"/>
      <c r="K134" s="594"/>
      <c r="L134" s="599"/>
      <c r="M134" s="581" t="s">
        <v>29</v>
      </c>
      <c r="N134" s="135">
        <v>1000</v>
      </c>
      <c r="O134" s="135">
        <v>0</v>
      </c>
      <c r="P134" s="135">
        <v>1000</v>
      </c>
      <c r="Q134" s="136" t="s">
        <v>38</v>
      </c>
      <c r="R134" s="136">
        <v>1560</v>
      </c>
      <c r="S134" s="137">
        <v>44520</v>
      </c>
      <c r="T134" s="136"/>
      <c r="U134" s="594"/>
      <c r="V134" s="599"/>
      <c r="W134" s="581" t="s">
        <v>29</v>
      </c>
      <c r="X134" s="135">
        <v>1000</v>
      </c>
      <c r="Y134" s="135">
        <v>0</v>
      </c>
      <c r="Z134" s="135">
        <v>1000</v>
      </c>
      <c r="AA134" s="136" t="s">
        <v>44</v>
      </c>
      <c r="AB134" s="136">
        <v>3001</v>
      </c>
      <c r="AC134" s="137">
        <v>44869</v>
      </c>
      <c r="AD134" s="634"/>
      <c r="AE134" s="644"/>
      <c r="AF134" s="581" t="s">
        <v>29</v>
      </c>
      <c r="AG134" s="135"/>
      <c r="AH134" s="135"/>
      <c r="AI134" s="135"/>
      <c r="AJ134" s="136"/>
      <c r="AK134" s="136"/>
      <c r="AL134" s="137"/>
      <c r="AM134" s="180"/>
      <c r="AN134" s="179"/>
    </row>
    <row r="135" spans="1:40" x14ac:dyDescent="0.25">
      <c r="A135" s="170"/>
      <c r="B135" s="879"/>
      <c r="C135" s="191" t="s">
        <v>30</v>
      </c>
      <c r="D135" s="149">
        <v>1000</v>
      </c>
      <c r="E135" s="135">
        <f>O124+10</f>
        <v>60</v>
      </c>
      <c r="F135" s="135">
        <v>0</v>
      </c>
      <c r="G135" s="136" t="s">
        <v>38</v>
      </c>
      <c r="H135" s="136" t="s">
        <v>38</v>
      </c>
      <c r="I135" s="137" t="s">
        <v>38</v>
      </c>
      <c r="J135" s="136"/>
      <c r="K135" s="594"/>
      <c r="L135" s="600"/>
      <c r="M135" s="643" t="s">
        <v>30</v>
      </c>
      <c r="N135" s="149">
        <v>1000</v>
      </c>
      <c r="O135" s="135">
        <v>0</v>
      </c>
      <c r="P135" s="135">
        <v>1000</v>
      </c>
      <c r="Q135" s="136" t="s">
        <v>38</v>
      </c>
      <c r="R135" s="136">
        <v>1625</v>
      </c>
      <c r="S135" s="137">
        <v>44547</v>
      </c>
      <c r="T135" s="136"/>
      <c r="U135" s="594"/>
      <c r="V135" s="600"/>
      <c r="W135" s="643" t="s">
        <v>30</v>
      </c>
      <c r="X135" s="149">
        <v>1000</v>
      </c>
      <c r="Y135" s="135">
        <v>0</v>
      </c>
      <c r="Z135" s="135">
        <v>1000</v>
      </c>
      <c r="AA135" s="136" t="s">
        <v>44</v>
      </c>
      <c r="AB135" s="136">
        <v>3126</v>
      </c>
      <c r="AC135" s="137">
        <v>44904</v>
      </c>
      <c r="AD135" s="634"/>
      <c r="AE135" s="644"/>
      <c r="AF135" s="643" t="s">
        <v>30</v>
      </c>
      <c r="AG135" s="149"/>
      <c r="AH135" s="135"/>
      <c r="AI135" s="135"/>
      <c r="AJ135" s="136"/>
      <c r="AK135" s="136"/>
      <c r="AL135" s="137"/>
      <c r="AM135" s="181"/>
      <c r="AN135" s="182"/>
    </row>
    <row r="136" spans="1:40" ht="21" x14ac:dyDescent="0.25">
      <c r="A136" s="171"/>
      <c r="B136" s="880"/>
      <c r="C136" s="150"/>
      <c r="D136" s="151">
        <f>SUM(D124:D135)</f>
        <v>12000</v>
      </c>
      <c r="E136" s="151">
        <f>SUM(E124:E135)</f>
        <v>1380</v>
      </c>
      <c r="F136" s="151">
        <f>SUM(F124:F135)</f>
        <v>0</v>
      </c>
      <c r="G136" s="152"/>
      <c r="H136" s="152"/>
      <c r="I136" s="197"/>
      <c r="J136" s="152"/>
      <c r="K136" s="572"/>
      <c r="L136" s="587"/>
      <c r="M136" s="566"/>
      <c r="N136" s="151">
        <f>SUM(N123:N135)</f>
        <v>24000</v>
      </c>
      <c r="O136" s="151">
        <f>SUM(O123:O135)</f>
        <v>1650</v>
      </c>
      <c r="P136" s="151">
        <f>SUM(P123:P135)</f>
        <v>24120</v>
      </c>
      <c r="Q136" s="152"/>
      <c r="R136" s="152"/>
      <c r="S136" s="152"/>
      <c r="T136" s="152"/>
      <c r="U136" s="572"/>
      <c r="V136" s="587"/>
      <c r="W136" s="566"/>
      <c r="X136" s="151">
        <f>SUM(X123:X135)</f>
        <v>36000</v>
      </c>
      <c r="Y136" s="151">
        <f>SUM(Y123:Y135)</f>
        <v>1650</v>
      </c>
      <c r="Z136" s="151">
        <f>SUM(Z123:Z135)</f>
        <v>36120</v>
      </c>
      <c r="AA136" s="152"/>
      <c r="AB136" s="152"/>
      <c r="AC136" s="152"/>
      <c r="AD136" s="572"/>
      <c r="AE136" s="587"/>
      <c r="AF136" s="566"/>
      <c r="AG136" s="151">
        <f>SUM(AG123:AG135)</f>
        <v>44000</v>
      </c>
      <c r="AH136" s="151">
        <f>SUM(AH123:AH135)</f>
        <v>1650</v>
      </c>
      <c r="AI136" s="151">
        <f>SUM(AI123:AI135)</f>
        <v>44120</v>
      </c>
      <c r="AJ136" s="152"/>
      <c r="AK136" s="152"/>
      <c r="AL136" s="152"/>
      <c r="AM136" s="90"/>
      <c r="AN136" s="91"/>
    </row>
    <row r="137" spans="1:40" x14ac:dyDescent="0.25">
      <c r="B137" s="106"/>
      <c r="C137" s="65"/>
      <c r="D137" s="66"/>
      <c r="E137" s="66"/>
      <c r="F137" s="66"/>
      <c r="G137" s="67"/>
      <c r="H137" s="67"/>
      <c r="I137" s="68"/>
      <c r="J137" s="67"/>
      <c r="K137" s="67"/>
      <c r="L137" s="588"/>
      <c r="M137" s="67"/>
      <c r="N137" s="66"/>
      <c r="O137" s="66"/>
      <c r="P137" s="66"/>
      <c r="Q137" s="67"/>
      <c r="R137" s="67"/>
      <c r="S137" s="67"/>
      <c r="T137" s="67"/>
      <c r="U137" s="67"/>
      <c r="V137" s="588"/>
      <c r="W137" s="67"/>
      <c r="X137" s="66"/>
      <c r="Y137" s="66"/>
      <c r="Z137" s="66"/>
      <c r="AA137" s="67"/>
      <c r="AB137" s="67"/>
      <c r="AC137" s="67"/>
      <c r="AD137" s="67"/>
      <c r="AE137" s="588"/>
      <c r="AF137" s="67"/>
      <c r="AG137" s="66"/>
      <c r="AH137" s="66"/>
      <c r="AI137" s="66"/>
      <c r="AJ137" s="67"/>
      <c r="AK137" s="67"/>
      <c r="AL137" s="67"/>
      <c r="AM137" s="777"/>
      <c r="AN137" s="123"/>
    </row>
    <row r="138" spans="1:40" ht="21" x14ac:dyDescent="0.25">
      <c r="B138" s="107"/>
      <c r="C138" s="163"/>
      <c r="D138" s="164"/>
      <c r="E138" s="159"/>
      <c r="F138" s="160"/>
      <c r="G138" s="159"/>
      <c r="H138" s="160"/>
      <c r="I138" s="160"/>
      <c r="J138" s="160"/>
      <c r="K138" s="165"/>
      <c r="L138" s="598"/>
      <c r="M138" s="157" t="s">
        <v>42</v>
      </c>
      <c r="N138" s="158">
        <f>D151</f>
        <v>12000</v>
      </c>
      <c r="O138" s="158">
        <f>E151</f>
        <v>210</v>
      </c>
      <c r="P138" s="158">
        <f>F151</f>
        <v>12000</v>
      </c>
      <c r="Q138" s="159"/>
      <c r="R138" s="160"/>
      <c r="S138" s="160"/>
      <c r="T138" s="160"/>
      <c r="U138" s="165"/>
      <c r="V138" s="598"/>
      <c r="W138" s="157" t="s">
        <v>42</v>
      </c>
      <c r="X138" s="158">
        <f>N151</f>
        <v>24000</v>
      </c>
      <c r="Y138" s="158">
        <f>O151</f>
        <v>430</v>
      </c>
      <c r="Z138" s="158">
        <f>P151</f>
        <v>24000</v>
      </c>
      <c r="AA138" s="159"/>
      <c r="AB138" s="160"/>
      <c r="AC138" s="160"/>
      <c r="AD138" s="160"/>
      <c r="AE138" s="584"/>
      <c r="AF138" s="157" t="s">
        <v>42</v>
      </c>
      <c r="AG138" s="158">
        <f>X151</f>
        <v>35500</v>
      </c>
      <c r="AH138" s="158">
        <f>Y151</f>
        <v>430</v>
      </c>
      <c r="AI138" s="158">
        <f>Z151</f>
        <v>35500</v>
      </c>
      <c r="AJ138" s="159"/>
      <c r="AK138" s="160"/>
      <c r="AL138" s="160"/>
      <c r="AM138" s="776" t="s">
        <v>221</v>
      </c>
      <c r="AN138" s="183" t="s">
        <v>36</v>
      </c>
    </row>
    <row r="139" spans="1:40" x14ac:dyDescent="0.25">
      <c r="A139" s="97" t="s">
        <v>5</v>
      </c>
      <c r="B139" s="108">
        <v>170</v>
      </c>
      <c r="C139" s="134" t="s">
        <v>19</v>
      </c>
      <c r="D139" s="135">
        <v>1000</v>
      </c>
      <c r="E139" s="135">
        <f>E140+10</f>
        <v>20</v>
      </c>
      <c r="F139" s="135">
        <v>0</v>
      </c>
      <c r="G139" s="136" t="s">
        <v>38</v>
      </c>
      <c r="H139" s="136" t="s">
        <v>38</v>
      </c>
      <c r="I139" s="137" t="s">
        <v>38</v>
      </c>
      <c r="J139" s="136"/>
      <c r="K139" s="594"/>
      <c r="L139" s="599"/>
      <c r="M139" s="581" t="s">
        <v>19</v>
      </c>
      <c r="N139" s="135">
        <v>1000</v>
      </c>
      <c r="O139" s="135">
        <f t="shared" ref="O139:O144" si="10">O140+10</f>
        <v>60</v>
      </c>
      <c r="P139" s="135">
        <v>0</v>
      </c>
      <c r="Q139" s="136" t="s">
        <v>38</v>
      </c>
      <c r="R139" s="136" t="s">
        <v>38</v>
      </c>
      <c r="S139" s="137" t="s">
        <v>38</v>
      </c>
      <c r="T139" s="136"/>
      <c r="U139" s="594"/>
      <c r="V139" s="599"/>
      <c r="W139" s="581" t="s">
        <v>19</v>
      </c>
      <c r="X139" s="135">
        <v>1000</v>
      </c>
      <c r="Y139" s="135">
        <v>0</v>
      </c>
      <c r="Z139" s="135">
        <v>11500</v>
      </c>
      <c r="AA139" s="136" t="s">
        <v>38</v>
      </c>
      <c r="AB139" s="136">
        <v>1689</v>
      </c>
      <c r="AC139" s="137">
        <v>44566</v>
      </c>
      <c r="AD139" s="633"/>
      <c r="AE139" s="586"/>
      <c r="AF139" s="581" t="s">
        <v>19</v>
      </c>
      <c r="AG139" s="135">
        <v>1000</v>
      </c>
      <c r="AH139" s="135"/>
      <c r="AI139" s="135">
        <v>3000</v>
      </c>
      <c r="AJ139" s="136" t="s">
        <v>47</v>
      </c>
      <c r="AK139" s="136">
        <v>3353</v>
      </c>
      <c r="AL139" s="137">
        <v>44957</v>
      </c>
      <c r="AM139" s="177">
        <f>AG151+AH151-AI151</f>
        <v>430</v>
      </c>
      <c r="AN139" s="178" t="s">
        <v>969</v>
      </c>
    </row>
    <row r="140" spans="1:40" x14ac:dyDescent="0.25">
      <c r="A140" s="82"/>
      <c r="B140" s="879" t="s">
        <v>255</v>
      </c>
      <c r="C140" s="134" t="s">
        <v>20</v>
      </c>
      <c r="D140" s="135">
        <v>1000</v>
      </c>
      <c r="E140" s="135">
        <f>E141+10</f>
        <v>10</v>
      </c>
      <c r="F140" s="135">
        <v>0</v>
      </c>
      <c r="G140" s="136" t="s">
        <v>38</v>
      </c>
      <c r="H140" s="136" t="s">
        <v>38</v>
      </c>
      <c r="I140" s="137" t="s">
        <v>38</v>
      </c>
      <c r="J140" s="136"/>
      <c r="K140" s="594"/>
      <c r="L140" s="599"/>
      <c r="M140" s="581" t="s">
        <v>20</v>
      </c>
      <c r="N140" s="135">
        <v>1000</v>
      </c>
      <c r="O140" s="135">
        <f t="shared" si="10"/>
        <v>50</v>
      </c>
      <c r="P140" s="135">
        <v>0</v>
      </c>
      <c r="Q140" s="136" t="s">
        <v>38</v>
      </c>
      <c r="R140" s="136" t="s">
        <v>38</v>
      </c>
      <c r="S140" s="137" t="s">
        <v>38</v>
      </c>
      <c r="T140" s="136"/>
      <c r="U140" s="594"/>
      <c r="V140" s="599"/>
      <c r="W140" s="581" t="s">
        <v>20</v>
      </c>
      <c r="X140" s="135">
        <v>1000</v>
      </c>
      <c r="Y140" s="135">
        <v>0</v>
      </c>
      <c r="Z140" s="135">
        <v>0</v>
      </c>
      <c r="AA140" s="136" t="s">
        <v>38</v>
      </c>
      <c r="AB140" s="136" t="s">
        <v>38</v>
      </c>
      <c r="AC140" s="137" t="s">
        <v>38</v>
      </c>
      <c r="AD140" s="634"/>
      <c r="AE140" s="644"/>
      <c r="AF140" s="581" t="s">
        <v>20</v>
      </c>
      <c r="AG140" s="135">
        <v>1000</v>
      </c>
      <c r="AH140" s="135"/>
      <c r="AI140" s="135"/>
      <c r="AJ140" s="136"/>
      <c r="AK140" s="136"/>
      <c r="AL140" s="137"/>
      <c r="AM140" s="180"/>
      <c r="AN140" s="179"/>
    </row>
    <row r="141" spans="1:40" x14ac:dyDescent="0.25">
      <c r="A141" s="82"/>
      <c r="B141" s="879"/>
      <c r="C141" s="134" t="s">
        <v>21</v>
      </c>
      <c r="D141" s="135">
        <v>1000</v>
      </c>
      <c r="E141" s="135">
        <v>0</v>
      </c>
      <c r="F141" s="135">
        <v>3000</v>
      </c>
      <c r="G141" s="136" t="s">
        <v>38</v>
      </c>
      <c r="H141" s="136">
        <v>151</v>
      </c>
      <c r="I141" s="137">
        <v>43907</v>
      </c>
      <c r="J141" s="136"/>
      <c r="K141" s="594"/>
      <c r="L141" s="599"/>
      <c r="M141" s="581" t="s">
        <v>21</v>
      </c>
      <c r="N141" s="135">
        <v>1000</v>
      </c>
      <c r="O141" s="135">
        <f t="shared" si="10"/>
        <v>40</v>
      </c>
      <c r="P141" s="135">
        <v>0</v>
      </c>
      <c r="Q141" s="136" t="s">
        <v>38</v>
      </c>
      <c r="R141" s="136" t="s">
        <v>38</v>
      </c>
      <c r="S141" s="137" t="s">
        <v>38</v>
      </c>
      <c r="T141" s="136"/>
      <c r="U141" s="594"/>
      <c r="V141" s="599"/>
      <c r="W141" s="581" t="s">
        <v>21</v>
      </c>
      <c r="X141" s="135">
        <v>1000</v>
      </c>
      <c r="Y141" s="135">
        <v>0</v>
      </c>
      <c r="Z141" s="135">
        <v>0</v>
      </c>
      <c r="AA141" s="136" t="s">
        <v>38</v>
      </c>
      <c r="AB141" s="136" t="s">
        <v>38</v>
      </c>
      <c r="AC141" s="137" t="s">
        <v>38</v>
      </c>
      <c r="AD141" s="634"/>
      <c r="AE141" s="644"/>
      <c r="AF141" s="581" t="s">
        <v>21</v>
      </c>
      <c r="AG141" s="135">
        <v>1000</v>
      </c>
      <c r="AH141" s="135"/>
      <c r="AI141" s="135"/>
      <c r="AJ141" s="136"/>
      <c r="AK141" s="136"/>
      <c r="AL141" s="137"/>
      <c r="AM141" s="180"/>
      <c r="AN141" s="179" t="s">
        <v>845</v>
      </c>
    </row>
    <row r="142" spans="1:40" x14ac:dyDescent="0.25">
      <c r="A142" s="82"/>
      <c r="B142" s="879"/>
      <c r="C142" s="134" t="s">
        <v>22</v>
      </c>
      <c r="D142" s="135">
        <v>1000</v>
      </c>
      <c r="E142" s="135">
        <f>E143+10</f>
        <v>20</v>
      </c>
      <c r="F142" s="135">
        <v>0</v>
      </c>
      <c r="G142" s="136" t="s">
        <v>38</v>
      </c>
      <c r="H142" s="136" t="s">
        <v>38</v>
      </c>
      <c r="I142" s="137" t="s">
        <v>38</v>
      </c>
      <c r="J142" s="136"/>
      <c r="K142" s="594"/>
      <c r="L142" s="599"/>
      <c r="M142" s="581" t="s">
        <v>22</v>
      </c>
      <c r="N142" s="135">
        <v>1000</v>
      </c>
      <c r="O142" s="135">
        <f t="shared" si="10"/>
        <v>30</v>
      </c>
      <c r="P142" s="135">
        <v>0</v>
      </c>
      <c r="Q142" s="136" t="s">
        <v>38</v>
      </c>
      <c r="R142" s="136" t="s">
        <v>38</v>
      </c>
      <c r="S142" s="137" t="s">
        <v>38</v>
      </c>
      <c r="T142" s="136"/>
      <c r="U142" s="594"/>
      <c r="V142" s="599"/>
      <c r="W142" s="581" t="s">
        <v>22</v>
      </c>
      <c r="X142" s="135">
        <v>1000</v>
      </c>
      <c r="Y142" s="135">
        <v>0</v>
      </c>
      <c r="Z142" s="135">
        <v>0</v>
      </c>
      <c r="AA142" s="136" t="s">
        <v>38</v>
      </c>
      <c r="AB142" s="136" t="s">
        <v>38</v>
      </c>
      <c r="AC142" s="137" t="s">
        <v>38</v>
      </c>
      <c r="AD142" s="634"/>
      <c r="AE142" s="644"/>
      <c r="AF142" s="581" t="s">
        <v>22</v>
      </c>
      <c r="AG142" s="135">
        <v>1000</v>
      </c>
      <c r="AH142" s="135"/>
      <c r="AI142" s="135">
        <v>9000</v>
      </c>
      <c r="AJ142" s="136" t="s">
        <v>47</v>
      </c>
      <c r="AK142" s="136">
        <v>3669</v>
      </c>
      <c r="AL142" s="137">
        <v>45034</v>
      </c>
      <c r="AM142" s="180"/>
      <c r="AN142" s="179"/>
    </row>
    <row r="143" spans="1:40" x14ac:dyDescent="0.25">
      <c r="A143" s="82"/>
      <c r="B143" s="879"/>
      <c r="C143" s="134" t="s">
        <v>23</v>
      </c>
      <c r="D143" s="135">
        <v>1000</v>
      </c>
      <c r="E143" s="135">
        <f>E144+10</f>
        <v>10</v>
      </c>
      <c r="F143" s="135">
        <v>0</v>
      </c>
      <c r="G143" s="136" t="s">
        <v>38</v>
      </c>
      <c r="H143" s="136" t="s">
        <v>38</v>
      </c>
      <c r="I143" s="137" t="s">
        <v>38</v>
      </c>
      <c r="J143" s="136"/>
      <c r="K143" s="594"/>
      <c r="L143" s="599"/>
      <c r="M143" s="581" t="s">
        <v>23</v>
      </c>
      <c r="N143" s="135">
        <v>1000</v>
      </c>
      <c r="O143" s="135">
        <f t="shared" si="10"/>
        <v>20</v>
      </c>
      <c r="P143" s="135">
        <v>0</v>
      </c>
      <c r="Q143" s="136" t="s">
        <v>38</v>
      </c>
      <c r="R143" s="136" t="s">
        <v>38</v>
      </c>
      <c r="S143" s="137" t="s">
        <v>38</v>
      </c>
      <c r="T143" s="136"/>
      <c r="U143" s="594"/>
      <c r="V143" s="599"/>
      <c r="W143" s="581" t="s">
        <v>23</v>
      </c>
      <c r="X143" s="135">
        <v>1000</v>
      </c>
      <c r="Y143" s="135">
        <v>0</v>
      </c>
      <c r="Z143" s="135">
        <v>0</v>
      </c>
      <c r="AA143" s="136" t="s">
        <v>38</v>
      </c>
      <c r="AB143" s="136" t="s">
        <v>38</v>
      </c>
      <c r="AC143" s="137" t="s">
        <v>38</v>
      </c>
      <c r="AD143" s="634"/>
      <c r="AE143" s="644"/>
      <c r="AF143" s="581" t="s">
        <v>23</v>
      </c>
      <c r="AG143" s="135">
        <v>1000</v>
      </c>
      <c r="AH143" s="135"/>
      <c r="AI143" s="135"/>
      <c r="AJ143" s="136"/>
      <c r="AK143" s="136"/>
      <c r="AL143" s="137"/>
      <c r="AM143" s="180"/>
      <c r="AN143" s="179"/>
    </row>
    <row r="144" spans="1:40" x14ac:dyDescent="0.25">
      <c r="A144" s="82"/>
      <c r="B144" s="879"/>
      <c r="C144" s="190" t="s">
        <v>24</v>
      </c>
      <c r="D144" s="135">
        <v>1000</v>
      </c>
      <c r="E144" s="135">
        <v>0</v>
      </c>
      <c r="F144" s="135">
        <v>3000</v>
      </c>
      <c r="G144" s="136" t="s">
        <v>38</v>
      </c>
      <c r="H144" s="136">
        <v>259</v>
      </c>
      <c r="I144" s="137">
        <v>43984</v>
      </c>
      <c r="J144" s="136"/>
      <c r="K144" s="594"/>
      <c r="L144" s="599"/>
      <c r="M144" s="642" t="s">
        <v>24</v>
      </c>
      <c r="N144" s="135">
        <v>1000</v>
      </c>
      <c r="O144" s="135">
        <f t="shared" si="10"/>
        <v>10</v>
      </c>
      <c r="P144" s="135">
        <v>0</v>
      </c>
      <c r="Q144" s="136" t="s">
        <v>38</v>
      </c>
      <c r="R144" s="136" t="s">
        <v>38</v>
      </c>
      <c r="S144" s="137" t="s">
        <v>38</v>
      </c>
      <c r="T144" s="136"/>
      <c r="U144" s="594"/>
      <c r="V144" s="599"/>
      <c r="W144" s="642" t="s">
        <v>24</v>
      </c>
      <c r="X144" s="135">
        <v>1000</v>
      </c>
      <c r="Y144" s="135">
        <v>0</v>
      </c>
      <c r="Z144" s="135">
        <v>0</v>
      </c>
      <c r="AA144" s="136" t="s">
        <v>38</v>
      </c>
      <c r="AB144" s="136" t="s">
        <v>38</v>
      </c>
      <c r="AC144" s="137" t="s">
        <v>38</v>
      </c>
      <c r="AD144" s="634"/>
      <c r="AE144" s="644"/>
      <c r="AF144" s="642" t="s">
        <v>24</v>
      </c>
      <c r="AG144" s="135">
        <v>1000</v>
      </c>
      <c r="AH144" s="135"/>
      <c r="AI144" s="135"/>
      <c r="AJ144" s="136"/>
      <c r="AK144" s="136"/>
      <c r="AL144" s="137"/>
      <c r="AM144" s="180"/>
      <c r="AN144" s="179"/>
    </row>
    <row r="145" spans="1:40" x14ac:dyDescent="0.25">
      <c r="A145" s="82"/>
      <c r="B145" s="879"/>
      <c r="C145" s="134" t="s">
        <v>25</v>
      </c>
      <c r="D145" s="135">
        <v>1000</v>
      </c>
      <c r="E145" s="135">
        <f>E146+10</f>
        <v>50</v>
      </c>
      <c r="F145" s="135">
        <v>0</v>
      </c>
      <c r="G145" s="136" t="s">
        <v>38</v>
      </c>
      <c r="H145" s="136" t="s">
        <v>38</v>
      </c>
      <c r="I145" s="137" t="s">
        <v>38</v>
      </c>
      <c r="J145" s="136"/>
      <c r="K145" s="594"/>
      <c r="L145" s="599"/>
      <c r="M145" s="581" t="s">
        <v>25</v>
      </c>
      <c r="N145" s="135">
        <v>1000</v>
      </c>
      <c r="O145" s="135">
        <v>0</v>
      </c>
      <c r="P145" s="135">
        <v>10000</v>
      </c>
      <c r="Q145" s="136" t="s">
        <v>38</v>
      </c>
      <c r="R145" s="136">
        <v>1145</v>
      </c>
      <c r="S145" s="137">
        <v>44391</v>
      </c>
      <c r="T145" s="136"/>
      <c r="U145" s="594"/>
      <c r="V145" s="599"/>
      <c r="W145" s="581" t="s">
        <v>25</v>
      </c>
      <c r="X145" s="135">
        <v>1000</v>
      </c>
      <c r="Y145" s="135">
        <v>0</v>
      </c>
      <c r="Z145" s="135">
        <v>0</v>
      </c>
      <c r="AA145" s="136" t="s">
        <v>38</v>
      </c>
      <c r="AB145" s="136" t="s">
        <v>38</v>
      </c>
      <c r="AC145" s="137" t="s">
        <v>38</v>
      </c>
      <c r="AD145" s="634"/>
      <c r="AE145" s="644"/>
      <c r="AF145" s="581" t="s">
        <v>25</v>
      </c>
      <c r="AG145" s="135">
        <v>1000</v>
      </c>
      <c r="AH145" s="135"/>
      <c r="AI145" s="135"/>
      <c r="AJ145" s="136"/>
      <c r="AK145" s="136"/>
      <c r="AL145" s="137"/>
      <c r="AM145" s="180"/>
      <c r="AN145" s="179"/>
    </row>
    <row r="146" spans="1:40" x14ac:dyDescent="0.25">
      <c r="A146" s="82"/>
      <c r="B146" s="879"/>
      <c r="C146" s="134" t="s">
        <v>26</v>
      </c>
      <c r="D146" s="135">
        <v>1000</v>
      </c>
      <c r="E146" s="135">
        <f>E147+10</f>
        <v>40</v>
      </c>
      <c r="F146" s="135">
        <v>0</v>
      </c>
      <c r="G146" s="136" t="s">
        <v>38</v>
      </c>
      <c r="H146" s="136" t="s">
        <v>38</v>
      </c>
      <c r="I146" s="137" t="s">
        <v>38</v>
      </c>
      <c r="J146" s="136"/>
      <c r="K146" s="594"/>
      <c r="L146" s="599"/>
      <c r="M146" s="581" t="s">
        <v>26</v>
      </c>
      <c r="N146" s="135">
        <v>1000</v>
      </c>
      <c r="O146" s="135">
        <v>0</v>
      </c>
      <c r="P146" s="135">
        <v>0</v>
      </c>
      <c r="Q146" s="136" t="s">
        <v>38</v>
      </c>
      <c r="R146" s="136" t="s">
        <v>38</v>
      </c>
      <c r="S146" s="137" t="s">
        <v>38</v>
      </c>
      <c r="T146" s="136"/>
      <c r="U146" s="594"/>
      <c r="V146" s="599"/>
      <c r="W146" s="581" t="s">
        <v>26</v>
      </c>
      <c r="X146" s="135">
        <v>1000</v>
      </c>
      <c r="Y146" s="135">
        <v>0</v>
      </c>
      <c r="Z146" s="135">
        <v>0</v>
      </c>
      <c r="AA146" s="136" t="s">
        <v>38</v>
      </c>
      <c r="AB146" s="136" t="s">
        <v>38</v>
      </c>
      <c r="AC146" s="137" t="s">
        <v>38</v>
      </c>
      <c r="AD146" s="634"/>
      <c r="AE146" s="644"/>
      <c r="AF146" s="581" t="s">
        <v>26</v>
      </c>
      <c r="AG146" s="135">
        <v>1000</v>
      </c>
      <c r="AH146" s="135"/>
      <c r="AI146" s="135"/>
      <c r="AJ146" s="136"/>
      <c r="AK146" s="136"/>
      <c r="AL146" s="137"/>
      <c r="AM146" s="180"/>
      <c r="AN146" s="179"/>
    </row>
    <row r="147" spans="1:40" x14ac:dyDescent="0.25">
      <c r="A147" s="82"/>
      <c r="B147" s="879"/>
      <c r="C147" s="134" t="s">
        <v>27</v>
      </c>
      <c r="D147" s="135">
        <v>1000</v>
      </c>
      <c r="E147" s="135">
        <f>E148+10</f>
        <v>30</v>
      </c>
      <c r="F147" s="135">
        <v>0</v>
      </c>
      <c r="G147" s="136" t="s">
        <v>38</v>
      </c>
      <c r="H147" s="136" t="s">
        <v>38</v>
      </c>
      <c r="I147" s="137" t="s">
        <v>38</v>
      </c>
      <c r="J147" s="136"/>
      <c r="K147" s="594"/>
      <c r="L147" s="599"/>
      <c r="M147" s="581" t="s">
        <v>27</v>
      </c>
      <c r="N147" s="135">
        <v>1000</v>
      </c>
      <c r="O147" s="135">
        <v>0</v>
      </c>
      <c r="P147" s="135">
        <v>0</v>
      </c>
      <c r="Q147" s="136" t="s">
        <v>38</v>
      </c>
      <c r="R147" s="136" t="s">
        <v>38</v>
      </c>
      <c r="S147" s="137" t="s">
        <v>38</v>
      </c>
      <c r="T147" s="136"/>
      <c r="U147" s="594"/>
      <c r="V147" s="599"/>
      <c r="W147" s="581" t="s">
        <v>27</v>
      </c>
      <c r="X147" s="135">
        <v>1000</v>
      </c>
      <c r="Y147" s="135">
        <v>0</v>
      </c>
      <c r="Z147" s="135">
        <v>0</v>
      </c>
      <c r="AA147" s="136" t="s">
        <v>38</v>
      </c>
      <c r="AB147" s="136" t="s">
        <v>38</v>
      </c>
      <c r="AC147" s="137" t="s">
        <v>38</v>
      </c>
      <c r="AD147" s="634"/>
      <c r="AE147" s="644"/>
      <c r="AF147" s="581" t="s">
        <v>27</v>
      </c>
      <c r="AG147" s="135">
        <v>1000</v>
      </c>
      <c r="AH147" s="135"/>
      <c r="AI147" s="135"/>
      <c r="AJ147" s="136"/>
      <c r="AK147" s="136"/>
      <c r="AL147" s="137"/>
      <c r="AM147" s="180"/>
      <c r="AN147" s="179"/>
    </row>
    <row r="148" spans="1:40" x14ac:dyDescent="0.25">
      <c r="A148" s="82"/>
      <c r="B148" s="879"/>
      <c r="C148" s="134" t="s">
        <v>28</v>
      </c>
      <c r="D148" s="135">
        <v>1000</v>
      </c>
      <c r="E148" s="135">
        <f>E149+10</f>
        <v>20</v>
      </c>
      <c r="F148" s="135">
        <v>0</v>
      </c>
      <c r="G148" s="136" t="s">
        <v>38</v>
      </c>
      <c r="H148" s="136" t="s">
        <v>38</v>
      </c>
      <c r="I148" s="137" t="s">
        <v>38</v>
      </c>
      <c r="J148" s="136"/>
      <c r="K148" s="594"/>
      <c r="L148" s="599"/>
      <c r="M148" s="581" t="s">
        <v>28</v>
      </c>
      <c r="N148" s="135">
        <v>1000</v>
      </c>
      <c r="O148" s="135">
        <v>0</v>
      </c>
      <c r="P148" s="135">
        <v>0</v>
      </c>
      <c r="Q148" s="136" t="s">
        <v>38</v>
      </c>
      <c r="R148" s="136" t="s">
        <v>38</v>
      </c>
      <c r="S148" s="137" t="s">
        <v>38</v>
      </c>
      <c r="T148" s="136"/>
      <c r="U148" s="594"/>
      <c r="V148" s="599"/>
      <c r="W148" s="581" t="s">
        <v>28</v>
      </c>
      <c r="X148" s="135">
        <v>1000</v>
      </c>
      <c r="Y148" s="135">
        <v>0</v>
      </c>
      <c r="Z148" s="135">
        <v>0</v>
      </c>
      <c r="AA148" s="136" t="s">
        <v>38</v>
      </c>
      <c r="AB148" s="136" t="s">
        <v>38</v>
      </c>
      <c r="AC148" s="137" t="s">
        <v>38</v>
      </c>
      <c r="AD148" s="634"/>
      <c r="AE148" s="644"/>
      <c r="AF148" s="581" t="s">
        <v>28</v>
      </c>
      <c r="AG148" s="135">
        <v>1000</v>
      </c>
      <c r="AH148" s="135"/>
      <c r="AI148" s="135"/>
      <c r="AJ148" s="136"/>
      <c r="AK148" s="136"/>
      <c r="AL148" s="137"/>
      <c r="AM148" s="180"/>
      <c r="AN148" s="179"/>
    </row>
    <row r="149" spans="1:40" x14ac:dyDescent="0.25">
      <c r="A149" s="82"/>
      <c r="B149" s="879"/>
      <c r="C149" s="134" t="s">
        <v>29</v>
      </c>
      <c r="D149" s="135">
        <v>1000</v>
      </c>
      <c r="E149" s="135">
        <f>E150+10</f>
        <v>10</v>
      </c>
      <c r="F149" s="135">
        <v>0</v>
      </c>
      <c r="G149" s="136" t="s">
        <v>38</v>
      </c>
      <c r="H149" s="136" t="s">
        <v>38</v>
      </c>
      <c r="I149" s="137" t="s">
        <v>38</v>
      </c>
      <c r="J149" s="136"/>
      <c r="K149" s="594"/>
      <c r="L149" s="599"/>
      <c r="M149" s="581" t="s">
        <v>29</v>
      </c>
      <c r="N149" s="135">
        <v>1000</v>
      </c>
      <c r="O149" s="135">
        <v>10</v>
      </c>
      <c r="P149" s="135">
        <v>0</v>
      </c>
      <c r="Q149" s="136" t="s">
        <v>38</v>
      </c>
      <c r="R149" s="136" t="s">
        <v>38</v>
      </c>
      <c r="S149" s="137" t="s">
        <v>38</v>
      </c>
      <c r="T149" s="136"/>
      <c r="U149" s="594"/>
      <c r="V149" s="599"/>
      <c r="W149" s="581" t="s">
        <v>29</v>
      </c>
      <c r="X149" s="135">
        <v>1000</v>
      </c>
      <c r="Y149" s="135">
        <v>0</v>
      </c>
      <c r="Z149" s="135">
        <v>0</v>
      </c>
      <c r="AA149" s="136" t="s">
        <v>38</v>
      </c>
      <c r="AB149" s="136" t="s">
        <v>38</v>
      </c>
      <c r="AC149" s="137" t="s">
        <v>38</v>
      </c>
      <c r="AD149" s="634"/>
      <c r="AE149" s="644"/>
      <c r="AF149" s="581" t="s">
        <v>29</v>
      </c>
      <c r="AG149" s="135">
        <v>1000</v>
      </c>
      <c r="AH149" s="135"/>
      <c r="AI149" s="135"/>
      <c r="AJ149" s="136"/>
      <c r="AK149" s="136"/>
      <c r="AL149" s="137"/>
      <c r="AM149" s="180"/>
      <c r="AN149" s="179"/>
    </row>
    <row r="150" spans="1:40" x14ac:dyDescent="0.25">
      <c r="A150" s="82"/>
      <c r="B150" s="879"/>
      <c r="C150" s="191" t="s">
        <v>30</v>
      </c>
      <c r="D150" s="149">
        <v>1000</v>
      </c>
      <c r="E150" s="135">
        <v>0</v>
      </c>
      <c r="F150" s="135">
        <v>6000</v>
      </c>
      <c r="G150" s="136" t="s">
        <v>38</v>
      </c>
      <c r="H150" s="136">
        <v>645</v>
      </c>
      <c r="I150" s="137">
        <v>44174</v>
      </c>
      <c r="J150" s="136"/>
      <c r="K150" s="594"/>
      <c r="L150" s="600"/>
      <c r="M150" s="643" t="s">
        <v>30</v>
      </c>
      <c r="N150" s="149">
        <v>1000</v>
      </c>
      <c r="O150" s="135">
        <v>0</v>
      </c>
      <c r="P150" s="135">
        <v>2000</v>
      </c>
      <c r="Q150" s="136" t="s">
        <v>38</v>
      </c>
      <c r="R150" s="136">
        <v>1591</v>
      </c>
      <c r="S150" s="137">
        <v>44533</v>
      </c>
      <c r="T150" s="136"/>
      <c r="U150" s="594"/>
      <c r="V150" s="600"/>
      <c r="W150" s="643" t="s">
        <v>30</v>
      </c>
      <c r="X150" s="202">
        <v>500</v>
      </c>
      <c r="Y150" s="135">
        <v>0</v>
      </c>
      <c r="Z150" s="135">
        <v>0</v>
      </c>
      <c r="AA150" s="136" t="s">
        <v>38</v>
      </c>
      <c r="AB150" s="136" t="s">
        <v>38</v>
      </c>
      <c r="AC150" s="137" t="s">
        <v>38</v>
      </c>
      <c r="AD150" s="634"/>
      <c r="AE150" s="644"/>
      <c r="AF150" s="643" t="s">
        <v>30</v>
      </c>
      <c r="AG150" s="135">
        <v>1000</v>
      </c>
      <c r="AH150" s="135"/>
      <c r="AI150" s="135"/>
      <c r="AJ150" s="136"/>
      <c r="AK150" s="136"/>
      <c r="AL150" s="137"/>
      <c r="AM150" s="181"/>
      <c r="AN150" s="182"/>
    </row>
    <row r="151" spans="1:40" ht="21" x14ac:dyDescent="0.25">
      <c r="A151" s="88"/>
      <c r="B151" s="880"/>
      <c r="C151" s="89"/>
      <c r="D151" s="90">
        <f>SUM(D139:D150)</f>
        <v>12000</v>
      </c>
      <c r="E151" s="90">
        <f>SUM(E139:E150)</f>
        <v>210</v>
      </c>
      <c r="F151" s="90">
        <f>SUM(F139:F150)</f>
        <v>12000</v>
      </c>
      <c r="G151" s="91"/>
      <c r="H151" s="91"/>
      <c r="I151" s="92"/>
      <c r="J151" s="91"/>
      <c r="K151" s="176"/>
      <c r="L151" s="587"/>
      <c r="M151" s="564"/>
      <c r="N151" s="90">
        <f>SUM(N138:N150)</f>
        <v>24000</v>
      </c>
      <c r="O151" s="90">
        <f>SUM(O138:O150)</f>
        <v>430</v>
      </c>
      <c r="P151" s="90">
        <f>SUM(P138:P150)</f>
        <v>24000</v>
      </c>
      <c r="Q151" s="91"/>
      <c r="R151" s="91"/>
      <c r="S151" s="91"/>
      <c r="T151" s="91"/>
      <c r="U151" s="176"/>
      <c r="V151" s="587"/>
      <c r="W151" s="564"/>
      <c r="X151" s="90">
        <f>SUM(X138:X150)</f>
        <v>35500</v>
      </c>
      <c r="Y151" s="90">
        <f>SUM(Y138:Y150)</f>
        <v>430</v>
      </c>
      <c r="Z151" s="90">
        <f>SUM(Z138:Z150)</f>
        <v>35500</v>
      </c>
      <c r="AA151" s="91"/>
      <c r="AB151" s="91"/>
      <c r="AC151" s="91"/>
      <c r="AD151" s="176"/>
      <c r="AE151" s="587"/>
      <c r="AF151" s="564"/>
      <c r="AG151" s="90">
        <f>SUM(AG138:AG150)</f>
        <v>47500</v>
      </c>
      <c r="AH151" s="90">
        <f>SUM(AH138:AH150)</f>
        <v>430</v>
      </c>
      <c r="AI151" s="90">
        <f>SUM(AI138:AI150)</f>
        <v>47500</v>
      </c>
      <c r="AJ151" s="91"/>
      <c r="AK151" s="91"/>
      <c r="AL151" s="91"/>
      <c r="AM151" s="90"/>
      <c r="AN151" s="91"/>
    </row>
    <row r="152" spans="1:40" x14ac:dyDescent="0.25">
      <c r="B152" s="106"/>
      <c r="C152" s="65"/>
      <c r="D152" s="66"/>
      <c r="E152" s="66"/>
      <c r="F152" s="66"/>
      <c r="G152" s="67"/>
      <c r="H152" s="67"/>
      <c r="I152" s="68"/>
      <c r="J152" s="67"/>
      <c r="K152" s="67"/>
      <c r="L152" s="588"/>
      <c r="M152" s="67"/>
      <c r="N152" s="66"/>
      <c r="O152" s="66"/>
      <c r="P152" s="66"/>
      <c r="Q152" s="67"/>
      <c r="R152" s="67"/>
      <c r="S152" s="67"/>
      <c r="T152" s="67"/>
      <c r="U152" s="67"/>
      <c r="V152" s="588"/>
      <c r="W152" s="67"/>
      <c r="X152" s="66"/>
      <c r="Y152" s="66"/>
      <c r="Z152" s="66"/>
      <c r="AA152" s="67"/>
      <c r="AB152" s="67"/>
      <c r="AC152" s="67"/>
      <c r="AD152" s="67"/>
      <c r="AE152" s="588"/>
      <c r="AF152" s="67"/>
      <c r="AG152" s="66"/>
      <c r="AH152" s="66"/>
      <c r="AI152" s="66"/>
      <c r="AJ152" s="67"/>
      <c r="AK152" s="67"/>
      <c r="AL152" s="67"/>
      <c r="AM152" s="777"/>
      <c r="AN152" s="123"/>
    </row>
    <row r="153" spans="1:40" ht="21" x14ac:dyDescent="0.25">
      <c r="B153" s="107"/>
      <c r="C153" s="163"/>
      <c r="D153" s="164"/>
      <c r="E153" s="159"/>
      <c r="F153" s="160"/>
      <c r="G153" s="159"/>
      <c r="H153" s="160"/>
      <c r="I153" s="160"/>
      <c r="J153" s="160"/>
      <c r="K153" s="165"/>
      <c r="L153" s="598"/>
      <c r="M153" s="157" t="s">
        <v>42</v>
      </c>
      <c r="N153" s="158">
        <f>D166</f>
        <v>4000</v>
      </c>
      <c r="O153" s="158">
        <f>E166</f>
        <v>1260</v>
      </c>
      <c r="P153" s="158">
        <f>F166</f>
        <v>0</v>
      </c>
      <c r="Q153" s="159"/>
      <c r="R153" s="160"/>
      <c r="S153" s="160"/>
      <c r="T153" s="160"/>
      <c r="U153" s="165"/>
      <c r="V153" s="598"/>
      <c r="W153" s="157" t="s">
        <v>42</v>
      </c>
      <c r="X153" s="158">
        <f>N166</f>
        <v>16000</v>
      </c>
      <c r="Y153" s="158">
        <f>O166</f>
        <v>4080</v>
      </c>
      <c r="Z153" s="158">
        <f>P166</f>
        <v>0</v>
      </c>
      <c r="AA153" s="159"/>
      <c r="AB153" s="160"/>
      <c r="AC153" s="160"/>
      <c r="AD153" s="160"/>
      <c r="AE153" s="584"/>
      <c r="AF153" s="157" t="s">
        <v>42</v>
      </c>
      <c r="AG153" s="158">
        <f>X166</f>
        <v>28000</v>
      </c>
      <c r="AH153" s="158">
        <f>Y166</f>
        <v>5460</v>
      </c>
      <c r="AI153" s="158">
        <f>Z166</f>
        <v>0</v>
      </c>
      <c r="AJ153" s="159"/>
      <c r="AK153" s="160"/>
      <c r="AL153" s="160"/>
      <c r="AM153" s="776" t="s">
        <v>221</v>
      </c>
      <c r="AN153" s="183" t="s">
        <v>36</v>
      </c>
    </row>
    <row r="154" spans="1:40" x14ac:dyDescent="0.25">
      <c r="A154" s="97" t="s">
        <v>5</v>
      </c>
      <c r="B154" s="108">
        <v>171</v>
      </c>
      <c r="C154" s="134" t="s">
        <v>19</v>
      </c>
      <c r="D154" s="135"/>
      <c r="E154" s="135"/>
      <c r="F154" s="135">
        <v>0</v>
      </c>
      <c r="G154" s="136" t="s">
        <v>38</v>
      </c>
      <c r="H154" s="136" t="s">
        <v>38</v>
      </c>
      <c r="I154" s="137" t="s">
        <v>38</v>
      </c>
      <c r="J154" s="136"/>
      <c r="K154" s="594"/>
      <c r="L154" s="599"/>
      <c r="M154" s="581" t="s">
        <v>19</v>
      </c>
      <c r="N154" s="135">
        <v>1000</v>
      </c>
      <c r="O154" s="135">
        <f t="shared" ref="O154:O163" si="11">O155+10</f>
        <v>290</v>
      </c>
      <c r="P154" s="135">
        <v>0</v>
      </c>
      <c r="Q154" s="136" t="s">
        <v>38</v>
      </c>
      <c r="R154" s="136" t="s">
        <v>38</v>
      </c>
      <c r="S154" s="137" t="s">
        <v>38</v>
      </c>
      <c r="T154" s="136"/>
      <c r="U154" s="594"/>
      <c r="V154" s="599"/>
      <c r="W154" s="581" t="s">
        <v>19</v>
      </c>
      <c r="X154" s="135">
        <v>1000</v>
      </c>
      <c r="Y154" s="135">
        <f t="shared" ref="Y154:Y160" si="12">Y155+10</f>
        <v>170</v>
      </c>
      <c r="Z154" s="135">
        <v>0</v>
      </c>
      <c r="AA154" s="136" t="s">
        <v>38</v>
      </c>
      <c r="AB154" s="136" t="s">
        <v>38</v>
      </c>
      <c r="AC154" s="137" t="s">
        <v>38</v>
      </c>
      <c r="AD154" s="633"/>
      <c r="AE154" s="586"/>
      <c r="AF154" s="581" t="s">
        <v>19</v>
      </c>
      <c r="AG154" s="135">
        <v>1000</v>
      </c>
      <c r="AH154" s="135">
        <v>50</v>
      </c>
      <c r="AI154" s="135"/>
      <c r="AJ154" s="136"/>
      <c r="AK154" s="136"/>
      <c r="AL154" s="137" t="s">
        <v>38</v>
      </c>
      <c r="AM154" s="177">
        <f>AG166+AH166-AI166</f>
        <v>0</v>
      </c>
      <c r="AN154" s="178" t="s">
        <v>979</v>
      </c>
    </row>
    <row r="155" spans="1:40" x14ac:dyDescent="0.25">
      <c r="A155" s="82"/>
      <c r="B155" s="879" t="s">
        <v>254</v>
      </c>
      <c r="C155" s="134" t="s">
        <v>20</v>
      </c>
      <c r="D155" s="135"/>
      <c r="E155" s="135"/>
      <c r="F155" s="135">
        <v>0</v>
      </c>
      <c r="G155" s="136" t="s">
        <v>38</v>
      </c>
      <c r="H155" s="136" t="s">
        <v>38</v>
      </c>
      <c r="I155" s="137" t="s">
        <v>38</v>
      </c>
      <c r="J155" s="136"/>
      <c r="K155" s="594"/>
      <c r="L155" s="599"/>
      <c r="M155" s="581" t="s">
        <v>20</v>
      </c>
      <c r="N155" s="135">
        <v>1000</v>
      </c>
      <c r="O155" s="135">
        <f t="shared" si="11"/>
        <v>280</v>
      </c>
      <c r="P155" s="135">
        <v>0</v>
      </c>
      <c r="Q155" s="136" t="s">
        <v>38</v>
      </c>
      <c r="R155" s="136" t="s">
        <v>38</v>
      </c>
      <c r="S155" s="137" t="s">
        <v>38</v>
      </c>
      <c r="T155" s="136"/>
      <c r="U155" s="594"/>
      <c r="V155" s="599"/>
      <c r="W155" s="581" t="s">
        <v>20</v>
      </c>
      <c r="X155" s="135">
        <v>1000</v>
      </c>
      <c r="Y155" s="135">
        <f t="shared" si="12"/>
        <v>160</v>
      </c>
      <c r="Z155" s="135">
        <v>0</v>
      </c>
      <c r="AA155" s="136" t="s">
        <v>38</v>
      </c>
      <c r="AB155" s="136" t="s">
        <v>38</v>
      </c>
      <c r="AC155" s="137" t="s">
        <v>38</v>
      </c>
      <c r="AD155" s="634"/>
      <c r="AE155" s="644"/>
      <c r="AF155" s="581" t="s">
        <v>20</v>
      </c>
      <c r="AG155" s="135">
        <v>1000</v>
      </c>
      <c r="AH155" s="135">
        <v>40</v>
      </c>
      <c r="AI155" s="135"/>
      <c r="AJ155" s="136"/>
      <c r="AK155" s="136"/>
      <c r="AL155" s="137" t="s">
        <v>38</v>
      </c>
      <c r="AM155" s="180"/>
      <c r="AN155" s="179"/>
    </row>
    <row r="156" spans="1:40" x14ac:dyDescent="0.25">
      <c r="A156" s="82"/>
      <c r="B156" s="879"/>
      <c r="C156" s="134" t="s">
        <v>21</v>
      </c>
      <c r="D156" s="135"/>
      <c r="E156" s="135"/>
      <c r="F156" s="135">
        <v>0</v>
      </c>
      <c r="G156" s="136" t="s">
        <v>38</v>
      </c>
      <c r="H156" s="136" t="s">
        <v>38</v>
      </c>
      <c r="I156" s="137" t="s">
        <v>38</v>
      </c>
      <c r="J156" s="136"/>
      <c r="K156" s="594"/>
      <c r="L156" s="599"/>
      <c r="M156" s="581" t="s">
        <v>21</v>
      </c>
      <c r="N156" s="135">
        <v>1000</v>
      </c>
      <c r="O156" s="135">
        <f t="shared" si="11"/>
        <v>270</v>
      </c>
      <c r="P156" s="135">
        <v>0</v>
      </c>
      <c r="Q156" s="136" t="s">
        <v>38</v>
      </c>
      <c r="R156" s="136" t="s">
        <v>38</v>
      </c>
      <c r="S156" s="137" t="s">
        <v>38</v>
      </c>
      <c r="T156" s="136"/>
      <c r="U156" s="594"/>
      <c r="V156" s="599"/>
      <c r="W156" s="581" t="s">
        <v>21</v>
      </c>
      <c r="X156" s="135">
        <v>1000</v>
      </c>
      <c r="Y156" s="135">
        <f t="shared" si="12"/>
        <v>150</v>
      </c>
      <c r="Z156" s="135">
        <v>0</v>
      </c>
      <c r="AA156" s="136" t="s">
        <v>38</v>
      </c>
      <c r="AB156" s="136" t="s">
        <v>38</v>
      </c>
      <c r="AC156" s="137" t="s">
        <v>38</v>
      </c>
      <c r="AD156" s="634"/>
      <c r="AE156" s="644"/>
      <c r="AF156" s="581" t="s">
        <v>21</v>
      </c>
      <c r="AG156" s="135">
        <v>1000</v>
      </c>
      <c r="AH156" s="135">
        <v>30</v>
      </c>
      <c r="AI156" s="135"/>
      <c r="AJ156" s="136"/>
      <c r="AK156" s="136"/>
      <c r="AL156" s="137" t="s">
        <v>38</v>
      </c>
      <c r="AM156" s="180"/>
      <c r="AN156" s="179"/>
    </row>
    <row r="157" spans="1:40" x14ac:dyDescent="0.25">
      <c r="A157" s="82"/>
      <c r="B157" s="879"/>
      <c r="C157" s="134" t="s">
        <v>22</v>
      </c>
      <c r="D157" s="135"/>
      <c r="E157" s="135"/>
      <c r="F157" s="135">
        <v>0</v>
      </c>
      <c r="G157" s="136" t="s">
        <v>38</v>
      </c>
      <c r="H157" s="136" t="s">
        <v>38</v>
      </c>
      <c r="I157" s="137" t="s">
        <v>38</v>
      </c>
      <c r="J157" s="136"/>
      <c r="K157" s="594"/>
      <c r="L157" s="599"/>
      <c r="M157" s="581" t="s">
        <v>22</v>
      </c>
      <c r="N157" s="135">
        <v>1000</v>
      </c>
      <c r="O157" s="135">
        <f t="shared" si="11"/>
        <v>260</v>
      </c>
      <c r="P157" s="135">
        <v>0</v>
      </c>
      <c r="Q157" s="136" t="s">
        <v>38</v>
      </c>
      <c r="R157" s="136" t="s">
        <v>38</v>
      </c>
      <c r="S157" s="137" t="s">
        <v>38</v>
      </c>
      <c r="T157" s="136"/>
      <c r="U157" s="594"/>
      <c r="V157" s="599"/>
      <c r="W157" s="581" t="s">
        <v>22</v>
      </c>
      <c r="X157" s="135">
        <v>1000</v>
      </c>
      <c r="Y157" s="135">
        <f t="shared" si="12"/>
        <v>140</v>
      </c>
      <c r="Z157" s="135">
        <v>0</v>
      </c>
      <c r="AA157" s="136" t="s">
        <v>38</v>
      </c>
      <c r="AB157" s="136" t="s">
        <v>38</v>
      </c>
      <c r="AC157" s="137" t="s">
        <v>38</v>
      </c>
      <c r="AD157" s="634"/>
      <c r="AE157" s="644"/>
      <c r="AF157" s="581" t="s">
        <v>22</v>
      </c>
      <c r="AG157" s="135">
        <v>1000</v>
      </c>
      <c r="AH157" s="135">
        <v>20</v>
      </c>
      <c r="AI157" s="135"/>
      <c r="AJ157" s="136"/>
      <c r="AK157" s="136"/>
      <c r="AL157" s="137" t="s">
        <v>38</v>
      </c>
      <c r="AM157" s="180"/>
      <c r="AN157" s="179"/>
    </row>
    <row r="158" spans="1:40" x14ac:dyDescent="0.25">
      <c r="A158" s="82"/>
      <c r="B158" s="879"/>
      <c r="C158" s="134" t="s">
        <v>23</v>
      </c>
      <c r="D158" s="135"/>
      <c r="E158" s="135"/>
      <c r="F158" s="135">
        <v>0</v>
      </c>
      <c r="G158" s="136" t="s">
        <v>38</v>
      </c>
      <c r="H158" s="136" t="s">
        <v>38</v>
      </c>
      <c r="I158" s="137" t="s">
        <v>38</v>
      </c>
      <c r="J158" s="136"/>
      <c r="K158" s="594"/>
      <c r="L158" s="599"/>
      <c r="M158" s="581" t="s">
        <v>23</v>
      </c>
      <c r="N158" s="135">
        <v>1000</v>
      </c>
      <c r="O158" s="135">
        <f t="shared" si="11"/>
        <v>250</v>
      </c>
      <c r="P158" s="135">
        <v>0</v>
      </c>
      <c r="Q158" s="136" t="s">
        <v>38</v>
      </c>
      <c r="R158" s="136" t="s">
        <v>38</v>
      </c>
      <c r="S158" s="137" t="s">
        <v>38</v>
      </c>
      <c r="T158" s="136"/>
      <c r="U158" s="594"/>
      <c r="V158" s="599"/>
      <c r="W158" s="581" t="s">
        <v>23</v>
      </c>
      <c r="X158" s="135">
        <v>1000</v>
      </c>
      <c r="Y158" s="135">
        <f t="shared" si="12"/>
        <v>130</v>
      </c>
      <c r="Z158" s="135">
        <v>0</v>
      </c>
      <c r="AA158" s="136" t="s">
        <v>38</v>
      </c>
      <c r="AB158" s="136" t="s">
        <v>38</v>
      </c>
      <c r="AC158" s="137" t="s">
        <v>38</v>
      </c>
      <c r="AD158" s="634"/>
      <c r="AE158" s="644"/>
      <c r="AF158" s="581" t="s">
        <v>23</v>
      </c>
      <c r="AG158" s="135">
        <v>1000</v>
      </c>
      <c r="AH158" s="135">
        <v>10</v>
      </c>
      <c r="AI158" s="135"/>
      <c r="AJ158" s="136"/>
      <c r="AK158" s="136"/>
      <c r="AL158" s="137" t="s">
        <v>38</v>
      </c>
      <c r="AM158" s="180"/>
      <c r="AN158" s="179"/>
    </row>
    <row r="159" spans="1:40" x14ac:dyDescent="0.25">
      <c r="A159" s="82"/>
      <c r="B159" s="879"/>
      <c r="C159" s="190" t="s">
        <v>24</v>
      </c>
      <c r="D159" s="135"/>
      <c r="E159" s="135"/>
      <c r="F159" s="135">
        <v>0</v>
      </c>
      <c r="G159" s="136" t="s">
        <v>38</v>
      </c>
      <c r="H159" s="136" t="s">
        <v>38</v>
      </c>
      <c r="I159" s="137" t="s">
        <v>38</v>
      </c>
      <c r="J159" s="136"/>
      <c r="K159" s="594"/>
      <c r="L159" s="599"/>
      <c r="M159" s="642" t="s">
        <v>24</v>
      </c>
      <c r="N159" s="135">
        <v>1000</v>
      </c>
      <c r="O159" s="135">
        <f t="shared" si="11"/>
        <v>240</v>
      </c>
      <c r="P159" s="135">
        <v>0</v>
      </c>
      <c r="Q159" s="136" t="s">
        <v>38</v>
      </c>
      <c r="R159" s="136" t="s">
        <v>38</v>
      </c>
      <c r="S159" s="137" t="s">
        <v>38</v>
      </c>
      <c r="T159" s="136"/>
      <c r="U159" s="594"/>
      <c r="V159" s="599"/>
      <c r="W159" s="642" t="s">
        <v>24</v>
      </c>
      <c r="X159" s="135">
        <v>1000</v>
      </c>
      <c r="Y159" s="135">
        <f t="shared" si="12"/>
        <v>120</v>
      </c>
      <c r="Z159" s="135">
        <v>0</v>
      </c>
      <c r="AA159" s="136" t="s">
        <v>38</v>
      </c>
      <c r="AB159" s="136" t="s">
        <v>38</v>
      </c>
      <c r="AC159" s="137" t="s">
        <v>38</v>
      </c>
      <c r="AD159" s="634"/>
      <c r="AE159" s="644"/>
      <c r="AF159" s="642" t="s">
        <v>24</v>
      </c>
      <c r="AG159" s="135">
        <v>1000</v>
      </c>
      <c r="AH159" s="135"/>
      <c r="AI159" s="135">
        <v>39610</v>
      </c>
      <c r="AJ159" s="136" t="s">
        <v>47</v>
      </c>
      <c r="AK159" s="136">
        <v>3856</v>
      </c>
      <c r="AL159" s="137">
        <v>45096</v>
      </c>
      <c r="AM159" s="180"/>
      <c r="AN159" s="179"/>
    </row>
    <row r="160" spans="1:40" x14ac:dyDescent="0.25">
      <c r="A160" s="82"/>
      <c r="B160" s="879"/>
      <c r="C160" s="134" t="s">
        <v>25</v>
      </c>
      <c r="D160" s="135"/>
      <c r="E160" s="135"/>
      <c r="F160" s="135">
        <v>0</v>
      </c>
      <c r="G160" s="136" t="s">
        <v>38</v>
      </c>
      <c r="H160" s="136" t="s">
        <v>38</v>
      </c>
      <c r="I160" s="137" t="s">
        <v>38</v>
      </c>
      <c r="J160" s="136"/>
      <c r="K160" s="594"/>
      <c r="L160" s="599"/>
      <c r="M160" s="581" t="s">
        <v>25</v>
      </c>
      <c r="N160" s="135">
        <v>1000</v>
      </c>
      <c r="O160" s="135">
        <f t="shared" si="11"/>
        <v>230</v>
      </c>
      <c r="P160" s="135">
        <v>0</v>
      </c>
      <c r="Q160" s="136" t="s">
        <v>38</v>
      </c>
      <c r="R160" s="136" t="s">
        <v>38</v>
      </c>
      <c r="S160" s="137" t="s">
        <v>38</v>
      </c>
      <c r="T160" s="136"/>
      <c r="U160" s="594"/>
      <c r="V160" s="599"/>
      <c r="W160" s="581" t="s">
        <v>25</v>
      </c>
      <c r="X160" s="135">
        <v>1000</v>
      </c>
      <c r="Y160" s="135">
        <f t="shared" si="12"/>
        <v>110</v>
      </c>
      <c r="Z160" s="135">
        <v>0</v>
      </c>
      <c r="AA160" s="136" t="s">
        <v>38</v>
      </c>
      <c r="AB160" s="136" t="s">
        <v>38</v>
      </c>
      <c r="AC160" s="137" t="s">
        <v>38</v>
      </c>
      <c r="AD160" s="634"/>
      <c r="AE160" s="644"/>
      <c r="AF160" s="581" t="s">
        <v>25</v>
      </c>
      <c r="AG160" s="135">
        <v>1000</v>
      </c>
      <c r="AH160" s="135"/>
      <c r="AI160" s="135">
        <v>3000</v>
      </c>
      <c r="AJ160" s="136" t="s">
        <v>47</v>
      </c>
      <c r="AK160" s="136">
        <v>4015</v>
      </c>
      <c r="AL160" s="137">
        <v>45134</v>
      </c>
      <c r="AM160" s="180"/>
      <c r="AN160" s="179"/>
    </row>
    <row r="161" spans="1:40" x14ac:dyDescent="0.25">
      <c r="A161" s="82"/>
      <c r="B161" s="879"/>
      <c r="C161" s="134" t="s">
        <v>26</v>
      </c>
      <c r="D161" s="135"/>
      <c r="E161" s="135"/>
      <c r="F161" s="135">
        <v>0</v>
      </c>
      <c r="G161" s="136" t="s">
        <v>38</v>
      </c>
      <c r="H161" s="136" t="s">
        <v>38</v>
      </c>
      <c r="I161" s="137" t="s">
        <v>38</v>
      </c>
      <c r="J161" s="136"/>
      <c r="K161" s="594"/>
      <c r="L161" s="599"/>
      <c r="M161" s="581" t="s">
        <v>26</v>
      </c>
      <c r="N161" s="135">
        <v>1000</v>
      </c>
      <c r="O161" s="135">
        <f t="shared" si="11"/>
        <v>220</v>
      </c>
      <c r="P161" s="135">
        <v>0</v>
      </c>
      <c r="Q161" s="136" t="s">
        <v>38</v>
      </c>
      <c r="R161" s="136" t="s">
        <v>38</v>
      </c>
      <c r="S161" s="137" t="s">
        <v>38</v>
      </c>
      <c r="T161" s="136"/>
      <c r="U161" s="594"/>
      <c r="V161" s="599"/>
      <c r="W161" s="581" t="s">
        <v>26</v>
      </c>
      <c r="X161" s="135">
        <v>1000</v>
      </c>
      <c r="Y161" s="135">
        <v>100</v>
      </c>
      <c r="Z161" s="135">
        <v>0</v>
      </c>
      <c r="AA161" s="136" t="s">
        <v>38</v>
      </c>
      <c r="AB161" s="136" t="s">
        <v>38</v>
      </c>
      <c r="AC161" s="137" t="s">
        <v>38</v>
      </c>
      <c r="AD161" s="634"/>
      <c r="AE161" s="644"/>
      <c r="AF161" s="581" t="s">
        <v>26</v>
      </c>
      <c r="AG161" s="135">
        <v>1000</v>
      </c>
      <c r="AH161" s="135"/>
      <c r="AI161" s="135"/>
      <c r="AJ161" s="136"/>
      <c r="AK161" s="136"/>
      <c r="AL161" s="137" t="s">
        <v>38</v>
      </c>
      <c r="AM161" s="180"/>
      <c r="AN161" s="179"/>
    </row>
    <row r="162" spans="1:40" x14ac:dyDescent="0.25">
      <c r="A162" s="82"/>
      <c r="B162" s="879"/>
      <c r="C162" s="134" t="s">
        <v>27</v>
      </c>
      <c r="D162" s="135">
        <v>1000</v>
      </c>
      <c r="E162" s="135">
        <f t="shared" ref="E162:E163" si="13">E163+10</f>
        <v>330</v>
      </c>
      <c r="F162" s="135">
        <v>0</v>
      </c>
      <c r="G162" s="136" t="s">
        <v>38</v>
      </c>
      <c r="H162" s="136" t="s">
        <v>38</v>
      </c>
      <c r="I162" s="137" t="s">
        <v>38</v>
      </c>
      <c r="J162" s="136"/>
      <c r="K162" s="594"/>
      <c r="L162" s="599"/>
      <c r="M162" s="581" t="s">
        <v>27</v>
      </c>
      <c r="N162" s="135">
        <v>1000</v>
      </c>
      <c r="O162" s="135">
        <f t="shared" si="11"/>
        <v>210</v>
      </c>
      <c r="P162" s="135">
        <v>0</v>
      </c>
      <c r="Q162" s="136" t="s">
        <v>38</v>
      </c>
      <c r="R162" s="136" t="s">
        <v>38</v>
      </c>
      <c r="S162" s="137" t="s">
        <v>38</v>
      </c>
      <c r="T162" s="136"/>
      <c r="U162" s="594"/>
      <c r="V162" s="599"/>
      <c r="W162" s="581" t="s">
        <v>27</v>
      </c>
      <c r="X162" s="135">
        <v>1000</v>
      </c>
      <c r="Y162" s="135">
        <v>90</v>
      </c>
      <c r="Z162" s="135">
        <v>0</v>
      </c>
      <c r="AA162" s="136" t="s">
        <v>38</v>
      </c>
      <c r="AB162" s="136" t="s">
        <v>38</v>
      </c>
      <c r="AC162" s="137" t="s">
        <v>38</v>
      </c>
      <c r="AD162" s="634"/>
      <c r="AE162" s="644"/>
      <c r="AF162" s="581" t="s">
        <v>27</v>
      </c>
      <c r="AG162" s="135">
        <v>1000</v>
      </c>
      <c r="AH162" s="135"/>
      <c r="AI162" s="135"/>
      <c r="AJ162" s="136"/>
      <c r="AK162" s="136"/>
      <c r="AL162" s="137" t="s">
        <v>38</v>
      </c>
      <c r="AM162" s="180"/>
      <c r="AN162" s="179"/>
    </row>
    <row r="163" spans="1:40" x14ac:dyDescent="0.25">
      <c r="A163" s="82"/>
      <c r="B163" s="879"/>
      <c r="C163" s="134" t="s">
        <v>28</v>
      </c>
      <c r="D163" s="135">
        <v>1000</v>
      </c>
      <c r="E163" s="135">
        <f t="shared" si="13"/>
        <v>320</v>
      </c>
      <c r="F163" s="135">
        <v>0</v>
      </c>
      <c r="G163" s="136" t="s">
        <v>38</v>
      </c>
      <c r="H163" s="136" t="s">
        <v>38</v>
      </c>
      <c r="I163" s="137" t="s">
        <v>38</v>
      </c>
      <c r="J163" s="136"/>
      <c r="K163" s="594"/>
      <c r="L163" s="599"/>
      <c r="M163" s="581" t="s">
        <v>28</v>
      </c>
      <c r="N163" s="135">
        <v>1000</v>
      </c>
      <c r="O163" s="135">
        <f t="shared" si="11"/>
        <v>200</v>
      </c>
      <c r="P163" s="135">
        <v>0</v>
      </c>
      <c r="Q163" s="136" t="s">
        <v>38</v>
      </c>
      <c r="R163" s="136" t="s">
        <v>38</v>
      </c>
      <c r="S163" s="137" t="s">
        <v>38</v>
      </c>
      <c r="T163" s="136"/>
      <c r="U163" s="594"/>
      <c r="V163" s="599"/>
      <c r="W163" s="581" t="s">
        <v>28</v>
      </c>
      <c r="X163" s="135">
        <v>1000</v>
      </c>
      <c r="Y163" s="135">
        <v>80</v>
      </c>
      <c r="Z163" s="135">
        <v>0</v>
      </c>
      <c r="AA163" s="136" t="s">
        <v>38</v>
      </c>
      <c r="AB163" s="136" t="s">
        <v>38</v>
      </c>
      <c r="AC163" s="137" t="s">
        <v>38</v>
      </c>
      <c r="AD163" s="634"/>
      <c r="AE163" s="644"/>
      <c r="AF163" s="581" t="s">
        <v>28</v>
      </c>
      <c r="AG163" s="135"/>
      <c r="AH163" s="135"/>
      <c r="AI163" s="135"/>
      <c r="AJ163" s="136"/>
      <c r="AK163" s="136"/>
      <c r="AL163" s="137" t="s">
        <v>38</v>
      </c>
      <c r="AM163" s="180"/>
      <c r="AN163" s="179"/>
    </row>
    <row r="164" spans="1:40" x14ac:dyDescent="0.25">
      <c r="A164" s="82"/>
      <c r="B164" s="879"/>
      <c r="C164" s="134" t="s">
        <v>29</v>
      </c>
      <c r="D164" s="135">
        <v>1000</v>
      </c>
      <c r="E164" s="135">
        <f>E165+10</f>
        <v>310</v>
      </c>
      <c r="F164" s="135">
        <v>0</v>
      </c>
      <c r="G164" s="136" t="s">
        <v>38</v>
      </c>
      <c r="H164" s="136" t="s">
        <v>38</v>
      </c>
      <c r="I164" s="137" t="s">
        <v>38</v>
      </c>
      <c r="J164" s="136"/>
      <c r="K164" s="594"/>
      <c r="L164" s="599"/>
      <c r="M164" s="581" t="s">
        <v>29</v>
      </c>
      <c r="N164" s="135">
        <v>1000</v>
      </c>
      <c r="O164" s="135">
        <f>O165+10</f>
        <v>190</v>
      </c>
      <c r="P164" s="135">
        <v>0</v>
      </c>
      <c r="Q164" s="136" t="s">
        <v>38</v>
      </c>
      <c r="R164" s="136" t="s">
        <v>38</v>
      </c>
      <c r="S164" s="137" t="s">
        <v>38</v>
      </c>
      <c r="T164" s="136"/>
      <c r="U164" s="594"/>
      <c r="V164" s="599"/>
      <c r="W164" s="581" t="s">
        <v>29</v>
      </c>
      <c r="X164" s="135">
        <v>1000</v>
      </c>
      <c r="Y164" s="135">
        <v>70</v>
      </c>
      <c r="Z164" s="135">
        <v>0</v>
      </c>
      <c r="AA164" s="136" t="s">
        <v>38</v>
      </c>
      <c r="AB164" s="136" t="s">
        <v>38</v>
      </c>
      <c r="AC164" s="137" t="s">
        <v>38</v>
      </c>
      <c r="AD164" s="634"/>
      <c r="AE164" s="644"/>
      <c r="AF164" s="581" t="s">
        <v>29</v>
      </c>
      <c r="AG164" s="135"/>
      <c r="AH164" s="135"/>
      <c r="AI164" s="135"/>
      <c r="AJ164" s="136"/>
      <c r="AK164" s="136"/>
      <c r="AL164" s="137" t="s">
        <v>38</v>
      </c>
      <c r="AM164" s="180"/>
      <c r="AN164" s="179"/>
    </row>
    <row r="165" spans="1:40" x14ac:dyDescent="0.25">
      <c r="A165" s="82"/>
      <c r="B165" s="879"/>
      <c r="C165" s="191" t="s">
        <v>30</v>
      </c>
      <c r="D165" s="149">
        <v>1000</v>
      </c>
      <c r="E165" s="135">
        <f>O154+10</f>
        <v>300</v>
      </c>
      <c r="F165" s="135">
        <v>0</v>
      </c>
      <c r="G165" s="136" t="s">
        <v>38</v>
      </c>
      <c r="H165" s="136" t="s">
        <v>38</v>
      </c>
      <c r="I165" s="137" t="s">
        <v>38</v>
      </c>
      <c r="J165" s="136"/>
      <c r="K165" s="594"/>
      <c r="L165" s="600"/>
      <c r="M165" s="643" t="s">
        <v>30</v>
      </c>
      <c r="N165" s="149">
        <v>1000</v>
      </c>
      <c r="O165" s="135">
        <f>Y154+10</f>
        <v>180</v>
      </c>
      <c r="P165" s="135">
        <v>0</v>
      </c>
      <c r="Q165" s="136" t="s">
        <v>38</v>
      </c>
      <c r="R165" s="136" t="s">
        <v>38</v>
      </c>
      <c r="S165" s="137" t="s">
        <v>38</v>
      </c>
      <c r="T165" s="136"/>
      <c r="U165" s="594"/>
      <c r="V165" s="600"/>
      <c r="W165" s="643" t="s">
        <v>30</v>
      </c>
      <c r="X165" s="135">
        <v>1000</v>
      </c>
      <c r="Y165" s="135">
        <v>60</v>
      </c>
      <c r="Z165" s="135">
        <v>0</v>
      </c>
      <c r="AA165" s="136" t="s">
        <v>38</v>
      </c>
      <c r="AB165" s="136" t="s">
        <v>38</v>
      </c>
      <c r="AC165" s="137" t="s">
        <v>38</v>
      </c>
      <c r="AD165" s="634"/>
      <c r="AE165" s="644"/>
      <c r="AF165" s="643" t="s">
        <v>30</v>
      </c>
      <c r="AG165" s="135"/>
      <c r="AH165" s="135"/>
      <c r="AI165" s="135"/>
      <c r="AJ165" s="136"/>
      <c r="AK165" s="136"/>
      <c r="AL165" s="137" t="s">
        <v>38</v>
      </c>
      <c r="AM165" s="181"/>
      <c r="AN165" s="182"/>
    </row>
    <row r="166" spans="1:40" ht="21" x14ac:dyDescent="0.25">
      <c r="A166" s="88"/>
      <c r="B166" s="880"/>
      <c r="C166" s="89"/>
      <c r="D166" s="90">
        <f>SUM(D154:D165)</f>
        <v>4000</v>
      </c>
      <c r="E166" s="90">
        <f>SUM(E154:E165)</f>
        <v>1260</v>
      </c>
      <c r="F166" s="90">
        <f>SUM(F154:F165)</f>
        <v>0</v>
      </c>
      <c r="G166" s="91"/>
      <c r="H166" s="91"/>
      <c r="I166" s="92"/>
      <c r="J166" s="91"/>
      <c r="K166" s="176"/>
      <c r="L166" s="587"/>
      <c r="M166" s="564"/>
      <c r="N166" s="90">
        <f>SUM(N153:N165)</f>
        <v>16000</v>
      </c>
      <c r="O166" s="90">
        <f>SUM(O153:O165)</f>
        <v>4080</v>
      </c>
      <c r="P166" s="90">
        <f>SUM(P153:P165)</f>
        <v>0</v>
      </c>
      <c r="Q166" s="91"/>
      <c r="R166" s="91"/>
      <c r="S166" s="91"/>
      <c r="T166" s="91"/>
      <c r="U166" s="176"/>
      <c r="V166" s="587"/>
      <c r="W166" s="564"/>
      <c r="X166" s="90">
        <f>SUM(X153:X165)</f>
        <v>28000</v>
      </c>
      <c r="Y166" s="90">
        <f>SUM(Y153:Y165)</f>
        <v>5460</v>
      </c>
      <c r="Z166" s="90">
        <f>SUM(Z153:Z165)</f>
        <v>0</v>
      </c>
      <c r="AA166" s="91"/>
      <c r="AB166" s="91"/>
      <c r="AC166" s="91"/>
      <c r="AD166" s="176"/>
      <c r="AE166" s="587"/>
      <c r="AF166" s="564"/>
      <c r="AG166" s="90">
        <f>SUM(AG153:AG165)</f>
        <v>37000</v>
      </c>
      <c r="AH166" s="90">
        <f>SUM(AH153:AH165)</f>
        <v>5610</v>
      </c>
      <c r="AI166" s="90">
        <f>SUM(AI153:AI165)</f>
        <v>42610</v>
      </c>
      <c r="AJ166" s="91"/>
      <c r="AK166" s="91"/>
      <c r="AL166" s="91"/>
      <c r="AM166" s="90"/>
      <c r="AN166" s="91"/>
    </row>
    <row r="167" spans="1:40" x14ac:dyDescent="0.25">
      <c r="B167" s="106"/>
      <c r="C167" s="65"/>
      <c r="D167" s="66"/>
      <c r="E167" s="66"/>
      <c r="F167" s="66"/>
      <c r="G167" s="67"/>
      <c r="H167" s="67"/>
      <c r="I167" s="68"/>
      <c r="J167" s="67"/>
      <c r="K167" s="67"/>
      <c r="L167" s="588"/>
      <c r="M167" s="67"/>
      <c r="N167" s="66"/>
      <c r="O167" s="66"/>
      <c r="P167" s="66"/>
      <c r="Q167" s="67"/>
      <c r="R167" s="67"/>
      <c r="S167" s="67"/>
      <c r="T167" s="67"/>
      <c r="U167" s="67"/>
      <c r="V167" s="588"/>
      <c r="W167" s="67"/>
      <c r="X167" s="66"/>
      <c r="Y167" s="66"/>
      <c r="Z167" s="66"/>
      <c r="AA167" s="67"/>
      <c r="AB167" s="67"/>
      <c r="AC167" s="67"/>
      <c r="AD167" s="67"/>
      <c r="AE167" s="588"/>
      <c r="AF167" s="67"/>
      <c r="AG167" s="66"/>
      <c r="AH167" s="66"/>
      <c r="AI167" s="66"/>
      <c r="AJ167" s="67"/>
      <c r="AK167" s="67"/>
      <c r="AL167" s="67"/>
      <c r="AM167" s="777"/>
      <c r="AN167" s="123"/>
    </row>
    <row r="168" spans="1:40" ht="21" x14ac:dyDescent="0.25">
      <c r="B168" s="107"/>
      <c r="C168" s="163"/>
      <c r="D168" s="164"/>
      <c r="E168" s="159"/>
      <c r="F168" s="160"/>
      <c r="G168" s="159"/>
      <c r="H168" s="160"/>
      <c r="I168" s="160"/>
      <c r="J168" s="160"/>
      <c r="K168" s="165"/>
      <c r="L168" s="598"/>
      <c r="M168" s="157" t="s">
        <v>42</v>
      </c>
      <c r="N168" s="158">
        <f>D181</f>
        <v>12000</v>
      </c>
      <c r="O168" s="158">
        <f>E181</f>
        <v>1740</v>
      </c>
      <c r="P168" s="158">
        <f>F181</f>
        <v>0</v>
      </c>
      <c r="Q168" s="159"/>
      <c r="R168" s="160"/>
      <c r="S168" s="160"/>
      <c r="T168" s="160"/>
      <c r="U168" s="165"/>
      <c r="V168" s="598"/>
      <c r="W168" s="157" t="s">
        <v>42</v>
      </c>
      <c r="X168" s="158">
        <f>N181</f>
        <v>24000</v>
      </c>
      <c r="Y168" s="158">
        <f>O181</f>
        <v>2100</v>
      </c>
      <c r="Z168" s="158">
        <f>P181</f>
        <v>24000</v>
      </c>
      <c r="AA168" s="159"/>
      <c r="AB168" s="160"/>
      <c r="AC168" s="160"/>
      <c r="AD168" s="160"/>
      <c r="AE168" s="584"/>
      <c r="AF168" s="157" t="s">
        <v>42</v>
      </c>
      <c r="AG168" s="158">
        <f>X181</f>
        <v>36000</v>
      </c>
      <c r="AH168" s="158">
        <f>Y181</f>
        <v>2130</v>
      </c>
      <c r="AI168" s="158">
        <f>Z181</f>
        <v>36000</v>
      </c>
      <c r="AJ168" s="159"/>
      <c r="AK168" s="160"/>
      <c r="AL168" s="160"/>
      <c r="AM168" s="776" t="s">
        <v>221</v>
      </c>
      <c r="AN168" s="183" t="s">
        <v>36</v>
      </c>
    </row>
    <row r="169" spans="1:40" x14ac:dyDescent="0.25">
      <c r="A169" s="97" t="s">
        <v>5</v>
      </c>
      <c r="B169" s="108">
        <v>172</v>
      </c>
      <c r="C169" s="134" t="s">
        <v>19</v>
      </c>
      <c r="D169" s="135">
        <v>1000</v>
      </c>
      <c r="E169" s="135">
        <f t="shared" ref="E169:E178" si="14">E170+10</f>
        <v>200</v>
      </c>
      <c r="F169" s="135">
        <v>0</v>
      </c>
      <c r="G169" s="136" t="s">
        <v>38</v>
      </c>
      <c r="H169" s="136" t="s">
        <v>38</v>
      </c>
      <c r="I169" s="137" t="s">
        <v>38</v>
      </c>
      <c r="J169" s="136"/>
      <c r="K169" s="594"/>
      <c r="L169" s="599"/>
      <c r="M169" s="581" t="s">
        <v>19</v>
      </c>
      <c r="N169" s="135">
        <v>1000</v>
      </c>
      <c r="O169" s="135">
        <f t="shared" ref="O169:O175" si="15">O170+10</f>
        <v>80</v>
      </c>
      <c r="P169" s="135">
        <v>0</v>
      </c>
      <c r="Q169" s="136" t="s">
        <v>38</v>
      </c>
      <c r="R169" s="136" t="s">
        <v>38</v>
      </c>
      <c r="S169" s="137" t="s">
        <v>38</v>
      </c>
      <c r="T169" s="136"/>
      <c r="U169" s="594"/>
      <c r="V169" s="599"/>
      <c r="W169" s="581" t="s">
        <v>19</v>
      </c>
      <c r="X169" s="135">
        <v>1000</v>
      </c>
      <c r="Y169" s="135">
        <v>0</v>
      </c>
      <c r="Z169" s="135">
        <v>0</v>
      </c>
      <c r="AA169" s="136" t="s">
        <v>38</v>
      </c>
      <c r="AB169" s="136" t="s">
        <v>38</v>
      </c>
      <c r="AC169" s="137" t="s">
        <v>38</v>
      </c>
      <c r="AD169" s="633"/>
      <c r="AE169" s="586"/>
      <c r="AF169" s="581" t="s">
        <v>19</v>
      </c>
      <c r="AG169" s="135">
        <v>1000</v>
      </c>
      <c r="AH169" s="135">
        <v>10</v>
      </c>
      <c r="AI169" s="135">
        <v>1000</v>
      </c>
      <c r="AJ169" s="136" t="s">
        <v>44</v>
      </c>
      <c r="AK169" s="136">
        <v>3439</v>
      </c>
      <c r="AL169" s="137">
        <v>44983</v>
      </c>
      <c r="AM169" s="177">
        <f>AG181+AH181-AI181</f>
        <v>2210</v>
      </c>
      <c r="AN169" s="178" t="s">
        <v>1028</v>
      </c>
    </row>
    <row r="170" spans="1:40" x14ac:dyDescent="0.25">
      <c r="A170" s="82"/>
      <c r="B170" s="879" t="s">
        <v>253</v>
      </c>
      <c r="C170" s="134" t="s">
        <v>20</v>
      </c>
      <c r="D170" s="135">
        <v>1000</v>
      </c>
      <c r="E170" s="135">
        <f t="shared" si="14"/>
        <v>190</v>
      </c>
      <c r="F170" s="135">
        <v>0</v>
      </c>
      <c r="G170" s="136" t="s">
        <v>38</v>
      </c>
      <c r="H170" s="136" t="s">
        <v>38</v>
      </c>
      <c r="I170" s="137" t="s">
        <v>38</v>
      </c>
      <c r="J170" s="136"/>
      <c r="K170" s="594"/>
      <c r="L170" s="599"/>
      <c r="M170" s="581" t="s">
        <v>20</v>
      </c>
      <c r="N170" s="135">
        <v>1000</v>
      </c>
      <c r="O170" s="135">
        <f t="shared" si="15"/>
        <v>70</v>
      </c>
      <c r="P170" s="135">
        <v>0</v>
      </c>
      <c r="Q170" s="136" t="s">
        <v>38</v>
      </c>
      <c r="R170" s="136" t="s">
        <v>38</v>
      </c>
      <c r="S170" s="137" t="s">
        <v>38</v>
      </c>
      <c r="T170" s="136"/>
      <c r="U170" s="594"/>
      <c r="V170" s="599"/>
      <c r="W170" s="581" t="s">
        <v>20</v>
      </c>
      <c r="X170" s="135">
        <v>1000</v>
      </c>
      <c r="Y170" s="135">
        <v>0</v>
      </c>
      <c r="Z170" s="135">
        <v>0</v>
      </c>
      <c r="AA170" s="136" t="s">
        <v>38</v>
      </c>
      <c r="AB170" s="136" t="s">
        <v>38</v>
      </c>
      <c r="AC170" s="137" t="s">
        <v>38</v>
      </c>
      <c r="AD170" s="634"/>
      <c r="AE170" s="644"/>
      <c r="AF170" s="581" t="s">
        <v>20</v>
      </c>
      <c r="AG170" s="135">
        <v>1000</v>
      </c>
      <c r="AH170" s="135">
        <v>10</v>
      </c>
      <c r="AI170" s="135">
        <v>1000</v>
      </c>
      <c r="AJ170" s="136" t="s">
        <v>44</v>
      </c>
      <c r="AK170" s="136">
        <v>3529</v>
      </c>
      <c r="AL170" s="137">
        <v>45007</v>
      </c>
      <c r="AM170" s="180"/>
      <c r="AN170" s="179"/>
    </row>
    <row r="171" spans="1:40" x14ac:dyDescent="0.25">
      <c r="A171" s="82"/>
      <c r="B171" s="879"/>
      <c r="C171" s="134" t="s">
        <v>21</v>
      </c>
      <c r="D171" s="135">
        <v>1000</v>
      </c>
      <c r="E171" s="135">
        <f t="shared" si="14"/>
        <v>180</v>
      </c>
      <c r="F171" s="135">
        <v>0</v>
      </c>
      <c r="G171" s="136" t="s">
        <v>38</v>
      </c>
      <c r="H171" s="136" t="s">
        <v>38</v>
      </c>
      <c r="I171" s="137" t="s">
        <v>38</v>
      </c>
      <c r="J171" s="136"/>
      <c r="K171" s="594"/>
      <c r="L171" s="599"/>
      <c r="M171" s="581" t="s">
        <v>21</v>
      </c>
      <c r="N171" s="135">
        <v>1000</v>
      </c>
      <c r="O171" s="135">
        <f t="shared" si="15"/>
        <v>60</v>
      </c>
      <c r="P171" s="135">
        <v>0</v>
      </c>
      <c r="Q171" s="136" t="s">
        <v>38</v>
      </c>
      <c r="R171" s="136" t="s">
        <v>38</v>
      </c>
      <c r="S171" s="137" t="s">
        <v>38</v>
      </c>
      <c r="T171" s="136"/>
      <c r="U171" s="594"/>
      <c r="V171" s="599"/>
      <c r="W171" s="581" t="s">
        <v>21</v>
      </c>
      <c r="X171" s="135">
        <v>1000</v>
      </c>
      <c r="Y171" s="135">
        <v>0</v>
      </c>
      <c r="Z171" s="135">
        <v>3000</v>
      </c>
      <c r="AA171" s="136" t="s">
        <v>38</v>
      </c>
      <c r="AB171" s="136">
        <v>2170</v>
      </c>
      <c r="AC171" s="137">
        <v>44639</v>
      </c>
      <c r="AD171" s="634"/>
      <c r="AE171" s="644"/>
      <c r="AF171" s="581" t="s">
        <v>21</v>
      </c>
      <c r="AG171" s="135">
        <v>1000</v>
      </c>
      <c r="AH171" s="135">
        <v>20</v>
      </c>
      <c r="AI171" s="135"/>
      <c r="AJ171" s="136"/>
      <c r="AK171" s="136"/>
      <c r="AL171" s="137"/>
      <c r="AM171" s="180"/>
      <c r="AN171" s="179"/>
    </row>
    <row r="172" spans="1:40" x14ac:dyDescent="0.25">
      <c r="A172" s="82"/>
      <c r="B172" s="879"/>
      <c r="C172" s="134" t="s">
        <v>22</v>
      </c>
      <c r="D172" s="135">
        <v>1000</v>
      </c>
      <c r="E172" s="135">
        <f t="shared" si="14"/>
        <v>170</v>
      </c>
      <c r="F172" s="135">
        <v>0</v>
      </c>
      <c r="G172" s="136" t="s">
        <v>38</v>
      </c>
      <c r="H172" s="136" t="s">
        <v>38</v>
      </c>
      <c r="I172" s="137" t="s">
        <v>38</v>
      </c>
      <c r="J172" s="136"/>
      <c r="K172" s="594"/>
      <c r="L172" s="599"/>
      <c r="M172" s="581" t="s">
        <v>22</v>
      </c>
      <c r="N172" s="135">
        <v>1000</v>
      </c>
      <c r="O172" s="135">
        <f t="shared" si="15"/>
        <v>50</v>
      </c>
      <c r="P172" s="135">
        <v>0</v>
      </c>
      <c r="Q172" s="136" t="s">
        <v>38</v>
      </c>
      <c r="R172" s="136" t="s">
        <v>38</v>
      </c>
      <c r="S172" s="137" t="s">
        <v>38</v>
      </c>
      <c r="T172" s="136"/>
      <c r="U172" s="594"/>
      <c r="V172" s="599"/>
      <c r="W172" s="581" t="s">
        <v>22</v>
      </c>
      <c r="X172" s="135">
        <v>1000</v>
      </c>
      <c r="Y172" s="135">
        <v>0</v>
      </c>
      <c r="Z172" s="135">
        <v>1000</v>
      </c>
      <c r="AA172" s="136" t="s">
        <v>38</v>
      </c>
      <c r="AB172" s="136">
        <v>2255</v>
      </c>
      <c r="AC172" s="137">
        <v>44668</v>
      </c>
      <c r="AD172" s="634"/>
      <c r="AE172" s="644"/>
      <c r="AF172" s="581" t="s">
        <v>22</v>
      </c>
      <c r="AG172" s="135">
        <v>1000</v>
      </c>
      <c r="AH172" s="135">
        <v>10</v>
      </c>
      <c r="AI172" s="135">
        <v>2000</v>
      </c>
      <c r="AJ172" s="136" t="s">
        <v>44</v>
      </c>
      <c r="AK172" s="136">
        <v>3739</v>
      </c>
      <c r="AL172" s="137">
        <v>45051</v>
      </c>
      <c r="AM172" s="180">
        <v>2210</v>
      </c>
      <c r="AN172" s="179" t="s">
        <v>848</v>
      </c>
    </row>
    <row r="173" spans="1:40" x14ac:dyDescent="0.25">
      <c r="A173" s="82"/>
      <c r="B173" s="879"/>
      <c r="C173" s="134" t="s">
        <v>23</v>
      </c>
      <c r="D173" s="135">
        <v>1000</v>
      </c>
      <c r="E173" s="135">
        <f t="shared" si="14"/>
        <v>160</v>
      </c>
      <c r="F173" s="135">
        <v>0</v>
      </c>
      <c r="G173" s="136" t="s">
        <v>38</v>
      </c>
      <c r="H173" s="136" t="s">
        <v>38</v>
      </c>
      <c r="I173" s="137" t="s">
        <v>38</v>
      </c>
      <c r="J173" s="136"/>
      <c r="K173" s="594"/>
      <c r="L173" s="599"/>
      <c r="M173" s="581" t="s">
        <v>23</v>
      </c>
      <c r="N173" s="135">
        <v>1000</v>
      </c>
      <c r="O173" s="135">
        <f t="shared" si="15"/>
        <v>40</v>
      </c>
      <c r="P173" s="135">
        <v>0</v>
      </c>
      <c r="Q173" s="136" t="s">
        <v>38</v>
      </c>
      <c r="R173" s="136" t="s">
        <v>38</v>
      </c>
      <c r="S173" s="137" t="s">
        <v>38</v>
      </c>
      <c r="T173" s="136"/>
      <c r="U173" s="594"/>
      <c r="V173" s="599"/>
      <c r="W173" s="581" t="s">
        <v>23</v>
      </c>
      <c r="X173" s="135">
        <v>1000</v>
      </c>
      <c r="Y173" s="135">
        <v>0</v>
      </c>
      <c r="Z173" s="135">
        <v>1000</v>
      </c>
      <c r="AA173" s="136" t="s">
        <v>38</v>
      </c>
      <c r="AB173" s="136">
        <v>2344</v>
      </c>
      <c r="AC173" s="137">
        <v>44709</v>
      </c>
      <c r="AD173" s="634"/>
      <c r="AE173" s="644"/>
      <c r="AF173" s="581" t="s">
        <v>23</v>
      </c>
      <c r="AG173" s="135">
        <v>1000</v>
      </c>
      <c r="AH173" s="135">
        <v>20</v>
      </c>
      <c r="AI173" s="135"/>
      <c r="AJ173" s="136"/>
      <c r="AK173" s="136"/>
      <c r="AL173" s="137"/>
      <c r="AM173" s="180"/>
      <c r="AN173" s="179"/>
    </row>
    <row r="174" spans="1:40" x14ac:dyDescent="0.25">
      <c r="A174" s="82"/>
      <c r="B174" s="879"/>
      <c r="C174" s="190" t="s">
        <v>24</v>
      </c>
      <c r="D174" s="135">
        <v>1000</v>
      </c>
      <c r="E174" s="135">
        <f t="shared" si="14"/>
        <v>150</v>
      </c>
      <c r="F174" s="135">
        <v>0</v>
      </c>
      <c r="G174" s="136" t="s">
        <v>38</v>
      </c>
      <c r="H174" s="136" t="s">
        <v>38</v>
      </c>
      <c r="I174" s="137" t="s">
        <v>38</v>
      </c>
      <c r="J174" s="136"/>
      <c r="K174" s="594"/>
      <c r="L174" s="599"/>
      <c r="M174" s="642" t="s">
        <v>24</v>
      </c>
      <c r="N174" s="135">
        <v>1000</v>
      </c>
      <c r="O174" s="135">
        <f t="shared" si="15"/>
        <v>30</v>
      </c>
      <c r="P174" s="135">
        <v>0</v>
      </c>
      <c r="Q174" s="136" t="s">
        <v>38</v>
      </c>
      <c r="R174" s="136" t="s">
        <v>38</v>
      </c>
      <c r="S174" s="137" t="s">
        <v>38</v>
      </c>
      <c r="T174" s="136"/>
      <c r="U174" s="594"/>
      <c r="V174" s="599"/>
      <c r="W174" s="642" t="s">
        <v>24</v>
      </c>
      <c r="X174" s="135">
        <v>1000</v>
      </c>
      <c r="Y174" s="135">
        <v>10</v>
      </c>
      <c r="Z174" s="135">
        <v>0</v>
      </c>
      <c r="AA174" s="136" t="s">
        <v>38</v>
      </c>
      <c r="AB174" s="136" t="s">
        <v>38</v>
      </c>
      <c r="AC174" s="137" t="s">
        <v>38</v>
      </c>
      <c r="AD174" s="634"/>
      <c r="AE174" s="644"/>
      <c r="AF174" s="642" t="s">
        <v>24</v>
      </c>
      <c r="AG174" s="135">
        <v>1000</v>
      </c>
      <c r="AH174" s="135">
        <v>10</v>
      </c>
      <c r="AI174" s="135">
        <v>2010</v>
      </c>
      <c r="AJ174" s="136" t="s">
        <v>44</v>
      </c>
      <c r="AK174" s="136">
        <v>4009</v>
      </c>
      <c r="AL174" s="137">
        <v>45133</v>
      </c>
      <c r="AM174" s="180"/>
      <c r="AN174" s="179"/>
    </row>
    <row r="175" spans="1:40" x14ac:dyDescent="0.25">
      <c r="A175" s="82"/>
      <c r="B175" s="879"/>
      <c r="C175" s="134" t="s">
        <v>25</v>
      </c>
      <c r="D175" s="135">
        <v>1000</v>
      </c>
      <c r="E175" s="135">
        <f t="shared" si="14"/>
        <v>140</v>
      </c>
      <c r="F175" s="135">
        <v>0</v>
      </c>
      <c r="G175" s="136" t="s">
        <v>38</v>
      </c>
      <c r="H175" s="136" t="s">
        <v>38</v>
      </c>
      <c r="I175" s="137" t="s">
        <v>38</v>
      </c>
      <c r="J175" s="136"/>
      <c r="K175" s="594"/>
      <c r="L175" s="599"/>
      <c r="M175" s="581" t="s">
        <v>25</v>
      </c>
      <c r="N175" s="135">
        <v>1000</v>
      </c>
      <c r="O175" s="135">
        <f t="shared" si="15"/>
        <v>20</v>
      </c>
      <c r="P175" s="135">
        <v>0</v>
      </c>
      <c r="Q175" s="136" t="s">
        <v>38</v>
      </c>
      <c r="R175" s="136" t="s">
        <v>38</v>
      </c>
      <c r="S175" s="137" t="s">
        <v>38</v>
      </c>
      <c r="T175" s="136"/>
      <c r="U175" s="594"/>
      <c r="V175" s="599"/>
      <c r="W175" s="581" t="s">
        <v>25</v>
      </c>
      <c r="X175" s="135">
        <v>1000</v>
      </c>
      <c r="Y175" s="135">
        <v>0</v>
      </c>
      <c r="Z175" s="135">
        <v>2000</v>
      </c>
      <c r="AA175" s="136" t="s">
        <v>50</v>
      </c>
      <c r="AB175" s="136">
        <v>2486</v>
      </c>
      <c r="AC175" s="137">
        <v>44745</v>
      </c>
      <c r="AD175" s="634"/>
      <c r="AE175" s="644"/>
      <c r="AF175" s="581" t="s">
        <v>25</v>
      </c>
      <c r="AG175" s="135">
        <v>1000</v>
      </c>
      <c r="AH175" s="135">
        <v>10</v>
      </c>
      <c r="AI175" s="135"/>
      <c r="AJ175" s="136"/>
      <c r="AK175" s="136"/>
      <c r="AL175" s="137"/>
      <c r="AM175" s="180"/>
      <c r="AN175" s="179"/>
    </row>
    <row r="176" spans="1:40" x14ac:dyDescent="0.25">
      <c r="A176" s="82"/>
      <c r="B176" s="879"/>
      <c r="C176" s="134" t="s">
        <v>26</v>
      </c>
      <c r="D176" s="135">
        <v>1000</v>
      </c>
      <c r="E176" s="135">
        <f t="shared" si="14"/>
        <v>130</v>
      </c>
      <c r="F176" s="135">
        <v>0</v>
      </c>
      <c r="G176" s="136" t="s">
        <v>38</v>
      </c>
      <c r="H176" s="136" t="s">
        <v>38</v>
      </c>
      <c r="I176" s="137" t="s">
        <v>38</v>
      </c>
      <c r="J176" s="136"/>
      <c r="K176" s="594"/>
      <c r="L176" s="599"/>
      <c r="M176" s="581" t="s">
        <v>26</v>
      </c>
      <c r="N176" s="135">
        <v>1000</v>
      </c>
      <c r="O176" s="135">
        <f>O177+10</f>
        <v>10</v>
      </c>
      <c r="P176" s="135">
        <v>0</v>
      </c>
      <c r="Q176" s="136" t="s">
        <v>38</v>
      </c>
      <c r="R176" s="136" t="s">
        <v>38</v>
      </c>
      <c r="S176" s="137" t="s">
        <v>38</v>
      </c>
      <c r="T176" s="136"/>
      <c r="U176" s="594"/>
      <c r="V176" s="599"/>
      <c r="W176" s="581" t="s">
        <v>26</v>
      </c>
      <c r="X176" s="135">
        <v>1000</v>
      </c>
      <c r="Y176" s="135">
        <v>10</v>
      </c>
      <c r="Z176" s="135">
        <v>0</v>
      </c>
      <c r="AA176" s="136" t="s">
        <v>38</v>
      </c>
      <c r="AB176" s="136" t="s">
        <v>38</v>
      </c>
      <c r="AC176" s="137" t="s">
        <v>38</v>
      </c>
      <c r="AD176" s="634"/>
      <c r="AE176" s="644"/>
      <c r="AF176" s="581" t="s">
        <v>26</v>
      </c>
      <c r="AG176" s="135">
        <v>1000</v>
      </c>
      <c r="AH176" s="135"/>
      <c r="AI176" s="135">
        <v>2000</v>
      </c>
      <c r="AJ176" s="136" t="s">
        <v>44</v>
      </c>
      <c r="AK176" s="136">
        <v>4107</v>
      </c>
      <c r="AL176" s="137">
        <v>45164</v>
      </c>
      <c r="AM176" s="180"/>
      <c r="AN176" s="179"/>
    </row>
    <row r="177" spans="1:40" x14ac:dyDescent="0.25">
      <c r="A177" s="82"/>
      <c r="B177" s="879"/>
      <c r="C177" s="134" t="s">
        <v>27</v>
      </c>
      <c r="D177" s="135">
        <v>1000</v>
      </c>
      <c r="E177" s="135">
        <f t="shared" si="14"/>
        <v>120</v>
      </c>
      <c r="F177" s="135">
        <v>0</v>
      </c>
      <c r="G177" s="136" t="s">
        <v>38</v>
      </c>
      <c r="H177" s="136" t="s">
        <v>38</v>
      </c>
      <c r="I177" s="137" t="s">
        <v>38</v>
      </c>
      <c r="J177" s="136"/>
      <c r="K177" s="594"/>
      <c r="L177" s="599"/>
      <c r="M177" s="581" t="s">
        <v>27</v>
      </c>
      <c r="N177" s="135">
        <v>1000</v>
      </c>
      <c r="O177" s="135">
        <v>0</v>
      </c>
      <c r="P177" s="135">
        <v>21000</v>
      </c>
      <c r="Q177" s="136" t="s">
        <v>38</v>
      </c>
      <c r="R177" s="136">
        <v>1314</v>
      </c>
      <c r="S177" s="137">
        <v>44458</v>
      </c>
      <c r="T177" s="136"/>
      <c r="U177" s="594"/>
      <c r="V177" s="599"/>
      <c r="W177" s="581" t="s">
        <v>27</v>
      </c>
      <c r="X177" s="135">
        <v>1000</v>
      </c>
      <c r="Y177" s="135">
        <v>0</v>
      </c>
      <c r="Z177" s="135">
        <v>2000</v>
      </c>
      <c r="AA177" s="136" t="s">
        <v>44</v>
      </c>
      <c r="AB177" s="136">
        <v>2803</v>
      </c>
      <c r="AC177" s="137">
        <v>44807</v>
      </c>
      <c r="AD177" s="634"/>
      <c r="AE177" s="644"/>
      <c r="AF177" s="581" t="s">
        <v>27</v>
      </c>
      <c r="AG177" s="135"/>
      <c r="AH177" s="135"/>
      <c r="AI177" s="135"/>
      <c r="AJ177" s="136"/>
      <c r="AK177" s="136"/>
      <c r="AL177" s="137"/>
      <c r="AM177" s="180"/>
      <c r="AN177" s="179"/>
    </row>
    <row r="178" spans="1:40" x14ac:dyDescent="0.25">
      <c r="A178" s="82"/>
      <c r="B178" s="879"/>
      <c r="C178" s="134" t="s">
        <v>28</v>
      </c>
      <c r="D178" s="135">
        <v>1000</v>
      </c>
      <c r="E178" s="135">
        <f t="shared" si="14"/>
        <v>110</v>
      </c>
      <c r="F178" s="135">
        <v>0</v>
      </c>
      <c r="G178" s="136" t="s">
        <v>38</v>
      </c>
      <c r="H178" s="136" t="s">
        <v>38</v>
      </c>
      <c r="I178" s="137" t="s">
        <v>38</v>
      </c>
      <c r="J178" s="136"/>
      <c r="K178" s="594"/>
      <c r="L178" s="599"/>
      <c r="M178" s="581" t="s">
        <v>28</v>
      </c>
      <c r="N178" s="135">
        <v>1000</v>
      </c>
      <c r="O178" s="135">
        <v>0</v>
      </c>
      <c r="P178" s="135">
        <v>1000</v>
      </c>
      <c r="Q178" s="136" t="s">
        <v>38</v>
      </c>
      <c r="R178" s="136">
        <v>1383</v>
      </c>
      <c r="S178" s="137">
        <v>44494</v>
      </c>
      <c r="T178" s="136"/>
      <c r="U178" s="594"/>
      <c r="V178" s="599"/>
      <c r="W178" s="581" t="s">
        <v>28</v>
      </c>
      <c r="X178" s="135">
        <v>1000</v>
      </c>
      <c r="Y178" s="135">
        <v>0</v>
      </c>
      <c r="Z178" s="135">
        <v>1000</v>
      </c>
      <c r="AA178" s="136" t="s">
        <v>44</v>
      </c>
      <c r="AB178" s="136">
        <v>2950</v>
      </c>
      <c r="AC178" s="137">
        <v>44849</v>
      </c>
      <c r="AD178" s="634"/>
      <c r="AE178" s="644"/>
      <c r="AF178" s="581" t="s">
        <v>28</v>
      </c>
      <c r="AG178" s="135"/>
      <c r="AH178" s="135"/>
      <c r="AI178" s="135"/>
      <c r="AJ178" s="136"/>
      <c r="AK178" s="136"/>
      <c r="AL178" s="137"/>
      <c r="AM178" s="180"/>
      <c r="AN178" s="179"/>
    </row>
    <row r="179" spans="1:40" x14ac:dyDescent="0.25">
      <c r="A179" s="82"/>
      <c r="B179" s="879"/>
      <c r="C179" s="134" t="s">
        <v>29</v>
      </c>
      <c r="D179" s="135">
        <v>1000</v>
      </c>
      <c r="E179" s="135">
        <f>E180+10</f>
        <v>100</v>
      </c>
      <c r="F179" s="135">
        <v>0</v>
      </c>
      <c r="G179" s="136" t="s">
        <v>38</v>
      </c>
      <c r="H179" s="136" t="s">
        <v>38</v>
      </c>
      <c r="I179" s="137" t="s">
        <v>38</v>
      </c>
      <c r="J179" s="136"/>
      <c r="K179" s="594"/>
      <c r="L179" s="599"/>
      <c r="M179" s="581" t="s">
        <v>29</v>
      </c>
      <c r="N179" s="135">
        <v>1000</v>
      </c>
      <c r="O179" s="135">
        <v>0</v>
      </c>
      <c r="P179" s="135">
        <v>1000</v>
      </c>
      <c r="Q179" s="136" t="s">
        <v>38</v>
      </c>
      <c r="R179" s="136">
        <v>1557</v>
      </c>
      <c r="S179" s="137">
        <v>44518</v>
      </c>
      <c r="T179" s="136"/>
      <c r="U179" s="594"/>
      <c r="V179" s="599"/>
      <c r="W179" s="581" t="s">
        <v>29</v>
      </c>
      <c r="X179" s="135">
        <v>1000</v>
      </c>
      <c r="Y179" s="135">
        <v>0</v>
      </c>
      <c r="Z179" s="135">
        <v>1000</v>
      </c>
      <c r="AA179" s="136" t="s">
        <v>44</v>
      </c>
      <c r="AB179" s="136">
        <v>3048</v>
      </c>
      <c r="AC179" s="137">
        <v>44883</v>
      </c>
      <c r="AD179" s="634"/>
      <c r="AE179" s="644"/>
      <c r="AF179" s="581" t="s">
        <v>29</v>
      </c>
      <c r="AG179" s="135"/>
      <c r="AH179" s="135"/>
      <c r="AI179" s="135"/>
      <c r="AJ179" s="136"/>
      <c r="AK179" s="136"/>
      <c r="AL179" s="137"/>
      <c r="AM179" s="180"/>
      <c r="AN179" s="179"/>
    </row>
    <row r="180" spans="1:40" x14ac:dyDescent="0.25">
      <c r="A180" s="82"/>
      <c r="B180" s="879"/>
      <c r="C180" s="191" t="s">
        <v>30</v>
      </c>
      <c r="D180" s="149">
        <v>1000</v>
      </c>
      <c r="E180" s="135">
        <f>O169+10</f>
        <v>90</v>
      </c>
      <c r="F180" s="135">
        <v>0</v>
      </c>
      <c r="G180" s="136" t="s">
        <v>38</v>
      </c>
      <c r="H180" s="136" t="s">
        <v>38</v>
      </c>
      <c r="I180" s="137" t="s">
        <v>38</v>
      </c>
      <c r="J180" s="195"/>
      <c r="K180" s="605"/>
      <c r="L180" s="600"/>
      <c r="M180" s="643" t="s">
        <v>30</v>
      </c>
      <c r="N180" s="149">
        <v>1000</v>
      </c>
      <c r="O180" s="135">
        <v>0</v>
      </c>
      <c r="P180" s="135">
        <v>1000</v>
      </c>
      <c r="Q180" s="136"/>
      <c r="R180" s="136">
        <v>1652</v>
      </c>
      <c r="S180" s="137">
        <v>44559</v>
      </c>
      <c r="T180" s="136"/>
      <c r="U180" s="594"/>
      <c r="V180" s="600"/>
      <c r="W180" s="643" t="s">
        <v>30</v>
      </c>
      <c r="X180" s="149">
        <v>1000</v>
      </c>
      <c r="Y180" s="135">
        <v>10</v>
      </c>
      <c r="Z180" s="135">
        <v>1000</v>
      </c>
      <c r="AA180" s="136" t="s">
        <v>44</v>
      </c>
      <c r="AB180" s="136">
        <v>3329</v>
      </c>
      <c r="AC180" s="137">
        <v>44949</v>
      </c>
      <c r="AD180" s="634"/>
      <c r="AE180" s="644"/>
      <c r="AF180" s="643" t="s">
        <v>30</v>
      </c>
      <c r="AG180" s="149"/>
      <c r="AH180" s="135"/>
      <c r="AI180" s="135"/>
      <c r="AJ180" s="136"/>
      <c r="AK180" s="136"/>
      <c r="AL180" s="137"/>
      <c r="AM180" s="181"/>
      <c r="AN180" s="182"/>
    </row>
    <row r="181" spans="1:40" ht="21" x14ac:dyDescent="0.25">
      <c r="A181" s="88"/>
      <c r="B181" s="880"/>
      <c r="C181" s="89"/>
      <c r="D181" s="90">
        <f>SUM(D169:D180)</f>
        <v>12000</v>
      </c>
      <c r="E181" s="90">
        <f>SUM(E169:E180)</f>
        <v>1740</v>
      </c>
      <c r="F181" s="90">
        <f>SUM(F169:F180)</f>
        <v>0</v>
      </c>
      <c r="G181" s="91"/>
      <c r="H181" s="91"/>
      <c r="I181" s="92"/>
      <c r="J181" s="91"/>
      <c r="K181" s="176"/>
      <c r="L181" s="587"/>
      <c r="M181" s="564"/>
      <c r="N181" s="90">
        <f>SUM(N168:N180)</f>
        <v>24000</v>
      </c>
      <c r="O181" s="90">
        <f>SUM(O168:O180)</f>
        <v>2100</v>
      </c>
      <c r="P181" s="90">
        <f>SUM(P168:P180)</f>
        <v>24000</v>
      </c>
      <c r="Q181" s="91"/>
      <c r="R181" s="91"/>
      <c r="S181" s="91"/>
      <c r="T181" s="91"/>
      <c r="U181" s="176"/>
      <c r="V181" s="587"/>
      <c r="W181" s="564"/>
      <c r="X181" s="90">
        <f>SUM(X168:X180)</f>
        <v>36000</v>
      </c>
      <c r="Y181" s="90">
        <f>SUM(Y168:Y180)</f>
        <v>2130</v>
      </c>
      <c r="Z181" s="90">
        <f>SUM(Z168:Z180)</f>
        <v>36000</v>
      </c>
      <c r="AA181" s="91"/>
      <c r="AB181" s="91"/>
      <c r="AC181" s="91"/>
      <c r="AD181" s="176"/>
      <c r="AE181" s="587"/>
      <c r="AF181" s="564"/>
      <c r="AG181" s="90">
        <f>SUM(AG168:AG180)</f>
        <v>44000</v>
      </c>
      <c r="AH181" s="90">
        <f>SUM(AH168:AH180)</f>
        <v>2220</v>
      </c>
      <c r="AI181" s="90">
        <f>SUM(AI168:AI180)</f>
        <v>44010</v>
      </c>
      <c r="AJ181" s="91"/>
      <c r="AK181" s="91"/>
      <c r="AL181" s="91"/>
      <c r="AM181" s="90"/>
      <c r="AN181" s="91"/>
    </row>
    <row r="182" spans="1:40" x14ac:dyDescent="0.25">
      <c r="B182" s="106"/>
      <c r="C182" s="65"/>
      <c r="D182" s="66"/>
      <c r="E182" s="66"/>
      <c r="F182" s="66"/>
      <c r="G182" s="67"/>
      <c r="H182" s="67"/>
      <c r="I182" s="68"/>
      <c r="J182" s="67"/>
      <c r="K182" s="67"/>
      <c r="L182" s="588"/>
      <c r="M182" s="67"/>
      <c r="N182" s="66"/>
      <c r="O182" s="66"/>
      <c r="P182" s="66"/>
      <c r="Q182" s="67"/>
      <c r="R182" s="67"/>
      <c r="S182" s="67"/>
      <c r="T182" s="67"/>
      <c r="U182" s="67"/>
      <c r="V182" s="588"/>
      <c r="W182" s="67"/>
      <c r="X182" s="66"/>
      <c r="Y182" s="66"/>
      <c r="Z182" s="66"/>
      <c r="AA182" s="67"/>
      <c r="AB182" s="67"/>
      <c r="AC182" s="67"/>
      <c r="AD182" s="67"/>
      <c r="AE182" s="588"/>
      <c r="AF182" s="67"/>
      <c r="AG182" s="66"/>
      <c r="AH182" s="66"/>
      <c r="AI182" s="66"/>
      <c r="AJ182" s="67"/>
      <c r="AK182" s="67"/>
      <c r="AL182" s="67"/>
      <c r="AM182" s="777"/>
      <c r="AN182" s="123"/>
    </row>
    <row r="183" spans="1:40" ht="21" x14ac:dyDescent="0.25">
      <c r="A183" s="168"/>
      <c r="B183" s="193"/>
      <c r="C183" s="163"/>
      <c r="D183" s="164"/>
      <c r="E183" s="159"/>
      <c r="F183" s="160"/>
      <c r="G183" s="159"/>
      <c r="H183" s="160"/>
      <c r="I183" s="160"/>
      <c r="J183" s="160"/>
      <c r="K183" s="165"/>
      <c r="L183" s="598"/>
      <c r="M183" s="157" t="s">
        <v>42</v>
      </c>
      <c r="N183" s="158">
        <f>D196</f>
        <v>12000</v>
      </c>
      <c r="O183" s="158">
        <f>E196</f>
        <v>1620</v>
      </c>
      <c r="P183" s="158">
        <f>F196</f>
        <v>0</v>
      </c>
      <c r="Q183" s="159"/>
      <c r="R183" s="160"/>
      <c r="S183" s="160"/>
      <c r="T183" s="160"/>
      <c r="U183" s="165"/>
      <c r="V183" s="598"/>
      <c r="W183" s="157" t="s">
        <v>42</v>
      </c>
      <c r="X183" s="158">
        <f>N196</f>
        <v>24000</v>
      </c>
      <c r="Y183" s="158">
        <f>O196</f>
        <v>2110</v>
      </c>
      <c r="Z183" s="158">
        <f>P196</f>
        <v>23120</v>
      </c>
      <c r="AA183" s="159"/>
      <c r="AB183" s="160"/>
      <c r="AC183" s="160"/>
      <c r="AD183" s="160"/>
      <c r="AE183" s="584"/>
      <c r="AF183" s="157" t="s">
        <v>42</v>
      </c>
      <c r="AG183" s="158">
        <f>X196</f>
        <v>36000</v>
      </c>
      <c r="AH183" s="158">
        <f>Y196</f>
        <v>3490</v>
      </c>
      <c r="AI183" s="158">
        <f>Z196</f>
        <v>23120</v>
      </c>
      <c r="AJ183" s="159"/>
      <c r="AK183" s="160"/>
      <c r="AL183" s="160"/>
      <c r="AM183" s="776" t="s">
        <v>221</v>
      </c>
      <c r="AN183" s="183" t="s">
        <v>36</v>
      </c>
    </row>
    <row r="184" spans="1:40" x14ac:dyDescent="0.25">
      <c r="A184" s="169" t="s">
        <v>5</v>
      </c>
      <c r="B184" s="194">
        <v>173</v>
      </c>
      <c r="C184" s="134" t="s">
        <v>19</v>
      </c>
      <c r="D184" s="135">
        <v>1000</v>
      </c>
      <c r="E184" s="135">
        <f t="shared" ref="E184:E193" si="16">E185+10</f>
        <v>190</v>
      </c>
      <c r="F184" s="135">
        <v>0</v>
      </c>
      <c r="G184" s="136" t="s">
        <v>38</v>
      </c>
      <c r="H184" s="136" t="s">
        <v>38</v>
      </c>
      <c r="I184" s="137" t="s">
        <v>38</v>
      </c>
      <c r="J184" s="136"/>
      <c r="K184" s="594"/>
      <c r="L184" s="599"/>
      <c r="M184" s="581" t="s">
        <v>19</v>
      </c>
      <c r="N184" s="135">
        <v>1000</v>
      </c>
      <c r="O184" s="135">
        <f t="shared" ref="O184:O189" si="17">O185+10</f>
        <v>70</v>
      </c>
      <c r="P184" s="135">
        <v>0</v>
      </c>
      <c r="Q184" s="136" t="s">
        <v>38</v>
      </c>
      <c r="R184" s="136" t="s">
        <v>38</v>
      </c>
      <c r="S184" s="137" t="s">
        <v>38</v>
      </c>
      <c r="T184" s="136"/>
      <c r="U184" s="594"/>
      <c r="V184" s="599"/>
      <c r="W184" s="581" t="s">
        <v>19</v>
      </c>
      <c r="X184" s="135">
        <v>1000</v>
      </c>
      <c r="Y184" s="135">
        <f t="shared" ref="Y184:Y190" si="18">Y185+10</f>
        <v>170</v>
      </c>
      <c r="Z184" s="135">
        <v>0</v>
      </c>
      <c r="AA184" s="136" t="s">
        <v>38</v>
      </c>
      <c r="AB184" s="136" t="s">
        <v>38</v>
      </c>
      <c r="AC184" s="137" t="s">
        <v>38</v>
      </c>
      <c r="AD184" s="633"/>
      <c r="AE184" s="586"/>
      <c r="AF184" s="581" t="s">
        <v>19</v>
      </c>
      <c r="AG184" s="135">
        <v>1000</v>
      </c>
      <c r="AH184" s="135">
        <v>50</v>
      </c>
      <c r="AI184" s="135"/>
      <c r="AJ184" s="136"/>
      <c r="AK184" s="136"/>
      <c r="AL184" s="137"/>
      <c r="AM184" s="177">
        <f>AG196+AH196-AI196</f>
        <v>22520</v>
      </c>
      <c r="AN184" s="178" t="s">
        <v>961</v>
      </c>
    </row>
    <row r="185" spans="1:40" x14ac:dyDescent="0.25">
      <c r="A185" s="170"/>
      <c r="B185" s="879" t="s">
        <v>227</v>
      </c>
      <c r="C185" s="134" t="s">
        <v>20</v>
      </c>
      <c r="D185" s="135">
        <v>1000</v>
      </c>
      <c r="E185" s="135">
        <f t="shared" si="16"/>
        <v>180</v>
      </c>
      <c r="F185" s="135">
        <v>0</v>
      </c>
      <c r="G185" s="136" t="s">
        <v>38</v>
      </c>
      <c r="H185" s="136" t="s">
        <v>38</v>
      </c>
      <c r="I185" s="137" t="s">
        <v>38</v>
      </c>
      <c r="J185" s="136"/>
      <c r="K185" s="594"/>
      <c r="L185" s="599"/>
      <c r="M185" s="581" t="s">
        <v>20</v>
      </c>
      <c r="N185" s="135">
        <v>1000</v>
      </c>
      <c r="O185" s="135">
        <f t="shared" si="17"/>
        <v>60</v>
      </c>
      <c r="P185" s="135">
        <v>0</v>
      </c>
      <c r="Q185" s="136" t="s">
        <v>38</v>
      </c>
      <c r="R185" s="136" t="s">
        <v>38</v>
      </c>
      <c r="S185" s="137" t="s">
        <v>38</v>
      </c>
      <c r="T185" s="136"/>
      <c r="U185" s="594"/>
      <c r="V185" s="599"/>
      <c r="W185" s="581" t="s">
        <v>20</v>
      </c>
      <c r="X185" s="135">
        <v>1000</v>
      </c>
      <c r="Y185" s="135">
        <f t="shared" si="18"/>
        <v>160</v>
      </c>
      <c r="Z185" s="135">
        <v>0</v>
      </c>
      <c r="AA185" s="136" t="s">
        <v>38</v>
      </c>
      <c r="AB185" s="136" t="s">
        <v>38</v>
      </c>
      <c r="AC185" s="137" t="s">
        <v>38</v>
      </c>
      <c r="AD185" s="634"/>
      <c r="AE185" s="644"/>
      <c r="AF185" s="581" t="s">
        <v>20</v>
      </c>
      <c r="AG185" s="135">
        <v>1000</v>
      </c>
      <c r="AH185" s="135">
        <v>40</v>
      </c>
      <c r="AI185" s="135"/>
      <c r="AJ185" s="136"/>
      <c r="AK185" s="136"/>
      <c r="AL185" s="137"/>
      <c r="AM185" s="180"/>
      <c r="AN185" s="179"/>
    </row>
    <row r="186" spans="1:40" x14ac:dyDescent="0.25">
      <c r="A186" s="170"/>
      <c r="B186" s="879"/>
      <c r="C186" s="134" t="s">
        <v>21</v>
      </c>
      <c r="D186" s="135">
        <v>1000</v>
      </c>
      <c r="E186" s="135">
        <f t="shared" si="16"/>
        <v>170</v>
      </c>
      <c r="F186" s="135">
        <v>0</v>
      </c>
      <c r="G186" s="136" t="s">
        <v>38</v>
      </c>
      <c r="H186" s="136" t="s">
        <v>38</v>
      </c>
      <c r="I186" s="137" t="s">
        <v>38</v>
      </c>
      <c r="J186" s="136"/>
      <c r="K186" s="594"/>
      <c r="L186" s="599"/>
      <c r="M186" s="581" t="s">
        <v>21</v>
      </c>
      <c r="N186" s="135">
        <v>1000</v>
      </c>
      <c r="O186" s="135">
        <f t="shared" si="17"/>
        <v>50</v>
      </c>
      <c r="P186" s="135">
        <v>0</v>
      </c>
      <c r="Q186" s="136" t="s">
        <v>38</v>
      </c>
      <c r="R186" s="136" t="s">
        <v>38</v>
      </c>
      <c r="S186" s="137" t="s">
        <v>38</v>
      </c>
      <c r="T186" s="136"/>
      <c r="U186" s="594"/>
      <c r="V186" s="599"/>
      <c r="W186" s="581" t="s">
        <v>21</v>
      </c>
      <c r="X186" s="135">
        <v>1000</v>
      </c>
      <c r="Y186" s="135">
        <f t="shared" si="18"/>
        <v>150</v>
      </c>
      <c r="Z186" s="135">
        <v>0</v>
      </c>
      <c r="AA186" s="136" t="s">
        <v>38</v>
      </c>
      <c r="AB186" s="136" t="s">
        <v>38</v>
      </c>
      <c r="AC186" s="137" t="s">
        <v>38</v>
      </c>
      <c r="AD186" s="634"/>
      <c r="AE186" s="644"/>
      <c r="AF186" s="581" t="s">
        <v>21</v>
      </c>
      <c r="AG186" s="135">
        <v>1000</v>
      </c>
      <c r="AH186" s="135">
        <v>30</v>
      </c>
      <c r="AI186" s="135"/>
      <c r="AJ186" s="136"/>
      <c r="AK186" s="136"/>
      <c r="AL186" s="137"/>
      <c r="AM186" s="180">
        <v>19000</v>
      </c>
      <c r="AN186" s="179" t="s">
        <v>847</v>
      </c>
    </row>
    <row r="187" spans="1:40" x14ac:dyDescent="0.25">
      <c r="A187" s="170"/>
      <c r="B187" s="879"/>
      <c r="C187" s="134" t="s">
        <v>22</v>
      </c>
      <c r="D187" s="135">
        <v>1000</v>
      </c>
      <c r="E187" s="135">
        <f t="shared" si="16"/>
        <v>160</v>
      </c>
      <c r="F187" s="135">
        <v>0</v>
      </c>
      <c r="G187" s="136" t="s">
        <v>38</v>
      </c>
      <c r="H187" s="136" t="s">
        <v>38</v>
      </c>
      <c r="I187" s="137" t="s">
        <v>38</v>
      </c>
      <c r="J187" s="136"/>
      <c r="K187" s="594"/>
      <c r="L187" s="599"/>
      <c r="M187" s="581" t="s">
        <v>22</v>
      </c>
      <c r="N187" s="135">
        <v>1000</v>
      </c>
      <c r="O187" s="135">
        <f t="shared" si="17"/>
        <v>40</v>
      </c>
      <c r="P187" s="135">
        <v>0</v>
      </c>
      <c r="Q187" s="136" t="s">
        <v>38</v>
      </c>
      <c r="R187" s="136" t="s">
        <v>38</v>
      </c>
      <c r="S187" s="137" t="s">
        <v>38</v>
      </c>
      <c r="T187" s="136"/>
      <c r="U187" s="594"/>
      <c r="V187" s="599"/>
      <c r="W187" s="581" t="s">
        <v>22</v>
      </c>
      <c r="X187" s="135">
        <v>1000</v>
      </c>
      <c r="Y187" s="135">
        <f t="shared" si="18"/>
        <v>140</v>
      </c>
      <c r="Z187" s="135">
        <v>0</v>
      </c>
      <c r="AA187" s="136" t="s">
        <v>38</v>
      </c>
      <c r="AB187" s="136" t="s">
        <v>38</v>
      </c>
      <c r="AC187" s="137" t="s">
        <v>38</v>
      </c>
      <c r="AD187" s="634"/>
      <c r="AE187" s="644"/>
      <c r="AF187" s="581" t="s">
        <v>22</v>
      </c>
      <c r="AG187" s="135">
        <v>1000</v>
      </c>
      <c r="AH187" s="135">
        <v>20</v>
      </c>
      <c r="AI187" s="135"/>
      <c r="AJ187" s="136"/>
      <c r="AK187" s="136"/>
      <c r="AL187" s="137"/>
      <c r="AM187" s="180">
        <v>3520</v>
      </c>
      <c r="AN187" s="179" t="s">
        <v>848</v>
      </c>
    </row>
    <row r="188" spans="1:40" x14ac:dyDescent="0.25">
      <c r="A188" s="170"/>
      <c r="B188" s="879"/>
      <c r="C188" s="134" t="s">
        <v>23</v>
      </c>
      <c r="D188" s="135">
        <v>1000</v>
      </c>
      <c r="E188" s="135">
        <f t="shared" si="16"/>
        <v>150</v>
      </c>
      <c r="F188" s="135">
        <v>0</v>
      </c>
      <c r="G188" s="136" t="s">
        <v>38</v>
      </c>
      <c r="H188" s="136" t="s">
        <v>38</v>
      </c>
      <c r="I188" s="137" t="s">
        <v>38</v>
      </c>
      <c r="J188" s="136"/>
      <c r="K188" s="594"/>
      <c r="L188" s="599"/>
      <c r="M188" s="581" t="s">
        <v>23</v>
      </c>
      <c r="N188" s="135">
        <v>1000</v>
      </c>
      <c r="O188" s="135">
        <f t="shared" si="17"/>
        <v>30</v>
      </c>
      <c r="P188" s="135">
        <v>0</v>
      </c>
      <c r="Q188" s="136" t="s">
        <v>38</v>
      </c>
      <c r="R188" s="136" t="s">
        <v>38</v>
      </c>
      <c r="S188" s="137" t="s">
        <v>38</v>
      </c>
      <c r="T188" s="136"/>
      <c r="U188" s="594"/>
      <c r="V188" s="599"/>
      <c r="W188" s="581" t="s">
        <v>23</v>
      </c>
      <c r="X188" s="135">
        <v>1000</v>
      </c>
      <c r="Y188" s="135">
        <f t="shared" si="18"/>
        <v>130</v>
      </c>
      <c r="Z188" s="135">
        <v>0</v>
      </c>
      <c r="AA188" s="136" t="s">
        <v>38</v>
      </c>
      <c r="AB188" s="136" t="s">
        <v>38</v>
      </c>
      <c r="AC188" s="137" t="s">
        <v>38</v>
      </c>
      <c r="AD188" s="634"/>
      <c r="AE188" s="644"/>
      <c r="AF188" s="581" t="s">
        <v>23</v>
      </c>
      <c r="AG188" s="135">
        <v>1000</v>
      </c>
      <c r="AH188" s="135">
        <v>10</v>
      </c>
      <c r="AI188" s="135"/>
      <c r="AJ188" s="136"/>
      <c r="AK188" s="136"/>
      <c r="AL188" s="137"/>
      <c r="AM188" s="180"/>
      <c r="AN188" s="179"/>
    </row>
    <row r="189" spans="1:40" x14ac:dyDescent="0.25">
      <c r="A189" s="170"/>
      <c r="B189" s="879"/>
      <c r="C189" s="190" t="s">
        <v>24</v>
      </c>
      <c r="D189" s="135">
        <v>1000</v>
      </c>
      <c r="E189" s="135">
        <f t="shared" si="16"/>
        <v>140</v>
      </c>
      <c r="F189" s="135">
        <v>0</v>
      </c>
      <c r="G189" s="136" t="s">
        <v>38</v>
      </c>
      <c r="H189" s="136" t="s">
        <v>38</v>
      </c>
      <c r="I189" s="137" t="s">
        <v>38</v>
      </c>
      <c r="J189" s="136"/>
      <c r="K189" s="594"/>
      <c r="L189" s="599"/>
      <c r="M189" s="642" t="s">
        <v>24</v>
      </c>
      <c r="N189" s="135">
        <v>1000</v>
      </c>
      <c r="O189" s="135">
        <f t="shared" si="17"/>
        <v>20</v>
      </c>
      <c r="P189" s="135">
        <v>0</v>
      </c>
      <c r="Q189" s="136" t="s">
        <v>38</v>
      </c>
      <c r="R189" s="136" t="s">
        <v>38</v>
      </c>
      <c r="S189" s="137" t="s">
        <v>38</v>
      </c>
      <c r="T189" s="136"/>
      <c r="U189" s="594"/>
      <c r="V189" s="599"/>
      <c r="W189" s="642" t="s">
        <v>24</v>
      </c>
      <c r="X189" s="135">
        <v>1000</v>
      </c>
      <c r="Y189" s="135">
        <f t="shared" si="18"/>
        <v>120</v>
      </c>
      <c r="Z189" s="135">
        <v>0</v>
      </c>
      <c r="AA189" s="136" t="s">
        <v>38</v>
      </c>
      <c r="AB189" s="136" t="s">
        <v>38</v>
      </c>
      <c r="AC189" s="137" t="s">
        <v>38</v>
      </c>
      <c r="AD189" s="634"/>
      <c r="AE189" s="644"/>
      <c r="AF189" s="642" t="s">
        <v>24</v>
      </c>
      <c r="AG189" s="135">
        <v>1000</v>
      </c>
      <c r="AH189" s="135"/>
      <c r="AI189" s="135"/>
      <c r="AJ189" s="136"/>
      <c r="AK189" s="136"/>
      <c r="AL189" s="137"/>
      <c r="AM189" s="180"/>
      <c r="AN189" s="179"/>
    </row>
    <row r="190" spans="1:40" x14ac:dyDescent="0.25">
      <c r="A190" s="170"/>
      <c r="B190" s="879"/>
      <c r="C190" s="134" t="s">
        <v>25</v>
      </c>
      <c r="D190" s="135">
        <v>1000</v>
      </c>
      <c r="E190" s="135">
        <f t="shared" si="16"/>
        <v>130</v>
      </c>
      <c r="F190" s="135">
        <v>0</v>
      </c>
      <c r="G190" s="136" t="s">
        <v>38</v>
      </c>
      <c r="H190" s="136" t="s">
        <v>38</v>
      </c>
      <c r="I190" s="137" t="s">
        <v>38</v>
      </c>
      <c r="J190" s="136"/>
      <c r="K190" s="594"/>
      <c r="L190" s="599"/>
      <c r="M190" s="581" t="s">
        <v>25</v>
      </c>
      <c r="N190" s="135">
        <v>1000</v>
      </c>
      <c r="O190" s="135">
        <f>O191+10</f>
        <v>10</v>
      </c>
      <c r="P190" s="135">
        <v>0</v>
      </c>
      <c r="Q190" s="136" t="s">
        <v>38</v>
      </c>
      <c r="R190" s="136" t="s">
        <v>38</v>
      </c>
      <c r="S190" s="137" t="s">
        <v>38</v>
      </c>
      <c r="T190" s="136"/>
      <c r="U190" s="594"/>
      <c r="V190" s="599"/>
      <c r="W190" s="581" t="s">
        <v>25</v>
      </c>
      <c r="X190" s="135">
        <v>1000</v>
      </c>
      <c r="Y190" s="135">
        <f t="shared" si="18"/>
        <v>110</v>
      </c>
      <c r="Z190" s="135">
        <v>0</v>
      </c>
      <c r="AA190" s="136" t="s">
        <v>38</v>
      </c>
      <c r="AB190" s="136" t="s">
        <v>38</v>
      </c>
      <c r="AC190" s="137" t="s">
        <v>38</v>
      </c>
      <c r="AD190" s="634"/>
      <c r="AE190" s="644"/>
      <c r="AF190" s="581" t="s">
        <v>25</v>
      </c>
      <c r="AG190" s="135"/>
      <c r="AH190" s="135"/>
      <c r="AI190" s="135"/>
      <c r="AJ190" s="136"/>
      <c r="AK190" s="136"/>
      <c r="AL190" s="137"/>
      <c r="AM190" s="180"/>
      <c r="AN190" s="179"/>
    </row>
    <row r="191" spans="1:40" x14ac:dyDescent="0.25">
      <c r="A191" s="170"/>
      <c r="B191" s="879"/>
      <c r="C191" s="134" t="s">
        <v>26</v>
      </c>
      <c r="D191" s="135">
        <v>1000</v>
      </c>
      <c r="E191" s="135">
        <f t="shared" si="16"/>
        <v>120</v>
      </c>
      <c r="F191" s="135">
        <v>0</v>
      </c>
      <c r="G191" s="136" t="s">
        <v>38</v>
      </c>
      <c r="H191" s="136" t="s">
        <v>38</v>
      </c>
      <c r="I191" s="137" t="s">
        <v>38</v>
      </c>
      <c r="J191" s="136"/>
      <c r="K191" s="594"/>
      <c r="L191" s="599"/>
      <c r="M191" s="581" t="s">
        <v>26</v>
      </c>
      <c r="N191" s="135">
        <v>1000</v>
      </c>
      <c r="O191" s="135">
        <v>0</v>
      </c>
      <c r="P191" s="135">
        <v>20120</v>
      </c>
      <c r="Q191" s="136" t="s">
        <v>38</v>
      </c>
      <c r="R191" s="136">
        <v>1180</v>
      </c>
      <c r="S191" s="137">
        <v>44410</v>
      </c>
      <c r="T191" s="136"/>
      <c r="U191" s="594"/>
      <c r="V191" s="599"/>
      <c r="W191" s="581" t="s">
        <v>26</v>
      </c>
      <c r="X191" s="135">
        <v>1000</v>
      </c>
      <c r="Y191" s="135">
        <v>100</v>
      </c>
      <c r="Z191" s="135">
        <v>0</v>
      </c>
      <c r="AA191" s="136" t="s">
        <v>38</v>
      </c>
      <c r="AB191" s="136" t="s">
        <v>38</v>
      </c>
      <c r="AC191" s="137" t="s">
        <v>38</v>
      </c>
      <c r="AD191" s="634"/>
      <c r="AE191" s="644"/>
      <c r="AF191" s="581" t="s">
        <v>26</v>
      </c>
      <c r="AG191" s="135"/>
      <c r="AH191" s="135"/>
      <c r="AI191" s="135"/>
      <c r="AJ191" s="136"/>
      <c r="AK191" s="136"/>
      <c r="AL191" s="137"/>
      <c r="AM191" s="180"/>
      <c r="AN191" s="179"/>
    </row>
    <row r="192" spans="1:40" x14ac:dyDescent="0.25">
      <c r="A192" s="170"/>
      <c r="B192" s="879"/>
      <c r="C192" s="134" t="s">
        <v>27</v>
      </c>
      <c r="D192" s="135">
        <v>1000</v>
      </c>
      <c r="E192" s="135">
        <f t="shared" si="16"/>
        <v>110</v>
      </c>
      <c r="F192" s="135">
        <v>0</v>
      </c>
      <c r="G192" s="136" t="s">
        <v>38</v>
      </c>
      <c r="H192" s="136" t="s">
        <v>38</v>
      </c>
      <c r="I192" s="137" t="s">
        <v>38</v>
      </c>
      <c r="J192" s="136"/>
      <c r="K192" s="594"/>
      <c r="L192" s="599"/>
      <c r="M192" s="581" t="s">
        <v>27</v>
      </c>
      <c r="N192" s="135">
        <v>1000</v>
      </c>
      <c r="O192" s="135">
        <f>O193+10</f>
        <v>20</v>
      </c>
      <c r="P192" s="135">
        <v>0</v>
      </c>
      <c r="Q192" s="136" t="s">
        <v>38</v>
      </c>
      <c r="R192" s="136" t="s">
        <v>38</v>
      </c>
      <c r="S192" s="137" t="s">
        <v>38</v>
      </c>
      <c r="T192" s="136"/>
      <c r="U192" s="594"/>
      <c r="V192" s="599"/>
      <c r="W192" s="581" t="s">
        <v>27</v>
      </c>
      <c r="X192" s="135">
        <v>1000</v>
      </c>
      <c r="Y192" s="135">
        <v>90</v>
      </c>
      <c r="Z192" s="135">
        <v>0</v>
      </c>
      <c r="AA192" s="136" t="s">
        <v>38</v>
      </c>
      <c r="AB192" s="136" t="s">
        <v>38</v>
      </c>
      <c r="AC192" s="137" t="s">
        <v>38</v>
      </c>
      <c r="AD192" s="634"/>
      <c r="AE192" s="644"/>
      <c r="AF192" s="581" t="s">
        <v>27</v>
      </c>
      <c r="AG192" s="135"/>
      <c r="AH192" s="135"/>
      <c r="AI192" s="135"/>
      <c r="AJ192" s="136"/>
      <c r="AK192" s="136"/>
      <c r="AL192" s="137"/>
      <c r="AM192" s="180"/>
      <c r="AN192" s="179"/>
    </row>
    <row r="193" spans="1:40" x14ac:dyDescent="0.25">
      <c r="A193" s="170"/>
      <c r="B193" s="879"/>
      <c r="C193" s="134" t="s">
        <v>28</v>
      </c>
      <c r="D193" s="135">
        <v>1000</v>
      </c>
      <c r="E193" s="135">
        <f t="shared" si="16"/>
        <v>100</v>
      </c>
      <c r="F193" s="135">
        <v>0</v>
      </c>
      <c r="G193" s="136" t="s">
        <v>38</v>
      </c>
      <c r="H193" s="136" t="s">
        <v>38</v>
      </c>
      <c r="I193" s="137" t="s">
        <v>38</v>
      </c>
      <c r="J193" s="136"/>
      <c r="K193" s="594"/>
      <c r="L193" s="599"/>
      <c r="M193" s="581" t="s">
        <v>28</v>
      </c>
      <c r="N193" s="135">
        <v>1000</v>
      </c>
      <c r="O193" s="135">
        <f>O194+10</f>
        <v>10</v>
      </c>
      <c r="P193" s="135">
        <v>0</v>
      </c>
      <c r="Q193" s="136" t="s">
        <v>38</v>
      </c>
      <c r="R193" s="136" t="s">
        <v>38</v>
      </c>
      <c r="S193" s="137" t="s">
        <v>38</v>
      </c>
      <c r="T193" s="136"/>
      <c r="U193" s="594"/>
      <c r="V193" s="599"/>
      <c r="W193" s="581" t="s">
        <v>28</v>
      </c>
      <c r="X193" s="135">
        <v>1000</v>
      </c>
      <c r="Y193" s="135">
        <v>80</v>
      </c>
      <c r="Z193" s="135">
        <v>0</v>
      </c>
      <c r="AA193" s="136" t="s">
        <v>38</v>
      </c>
      <c r="AB193" s="136" t="s">
        <v>38</v>
      </c>
      <c r="AC193" s="137" t="s">
        <v>38</v>
      </c>
      <c r="AD193" s="634"/>
      <c r="AE193" s="644"/>
      <c r="AF193" s="581" t="s">
        <v>28</v>
      </c>
      <c r="AG193" s="135"/>
      <c r="AH193" s="135"/>
      <c r="AI193" s="135"/>
      <c r="AJ193" s="136"/>
      <c r="AK193" s="136"/>
      <c r="AL193" s="137"/>
      <c r="AM193" s="180"/>
      <c r="AN193" s="179"/>
    </row>
    <row r="194" spans="1:40" x14ac:dyDescent="0.25">
      <c r="A194" s="170"/>
      <c r="B194" s="879"/>
      <c r="C194" s="134" t="s">
        <v>29</v>
      </c>
      <c r="D194" s="135">
        <v>1000</v>
      </c>
      <c r="E194" s="135">
        <f>E195+10</f>
        <v>90</v>
      </c>
      <c r="F194" s="135">
        <v>0</v>
      </c>
      <c r="G194" s="136" t="s">
        <v>38</v>
      </c>
      <c r="H194" s="136" t="s">
        <v>38</v>
      </c>
      <c r="I194" s="137" t="s">
        <v>38</v>
      </c>
      <c r="J194" s="136"/>
      <c r="K194" s="594"/>
      <c r="L194" s="599"/>
      <c r="M194" s="581" t="s">
        <v>29</v>
      </c>
      <c r="N194" s="135">
        <v>1000</v>
      </c>
      <c r="O194" s="135">
        <v>0</v>
      </c>
      <c r="P194" s="135">
        <v>3000</v>
      </c>
      <c r="Q194" s="136" t="s">
        <v>38</v>
      </c>
      <c r="R194" s="136">
        <v>1548</v>
      </c>
      <c r="S194" s="137">
        <v>44515</v>
      </c>
      <c r="T194" s="136"/>
      <c r="U194" s="594"/>
      <c r="V194" s="599"/>
      <c r="W194" s="581" t="s">
        <v>29</v>
      </c>
      <c r="X194" s="135">
        <v>1000</v>
      </c>
      <c r="Y194" s="135">
        <v>70</v>
      </c>
      <c r="Z194" s="135">
        <v>0</v>
      </c>
      <c r="AA194" s="136" t="s">
        <v>38</v>
      </c>
      <c r="AB194" s="136" t="s">
        <v>38</v>
      </c>
      <c r="AC194" s="137" t="s">
        <v>38</v>
      </c>
      <c r="AD194" s="634"/>
      <c r="AE194" s="644"/>
      <c r="AF194" s="581" t="s">
        <v>29</v>
      </c>
      <c r="AG194" s="135"/>
      <c r="AH194" s="135"/>
      <c r="AI194" s="135"/>
      <c r="AJ194" s="136"/>
      <c r="AK194" s="136"/>
      <c r="AL194" s="137"/>
      <c r="AM194" s="180"/>
      <c r="AN194" s="179"/>
    </row>
    <row r="195" spans="1:40" x14ac:dyDescent="0.25">
      <c r="A195" s="170"/>
      <c r="B195" s="879"/>
      <c r="C195" s="191" t="s">
        <v>30</v>
      </c>
      <c r="D195" s="149">
        <v>1000</v>
      </c>
      <c r="E195" s="135">
        <f>O184+10</f>
        <v>80</v>
      </c>
      <c r="F195" s="135">
        <v>0</v>
      </c>
      <c r="G195" s="136" t="s">
        <v>38</v>
      </c>
      <c r="H195" s="136" t="s">
        <v>38</v>
      </c>
      <c r="I195" s="137" t="s">
        <v>38</v>
      </c>
      <c r="J195" s="136"/>
      <c r="K195" s="594"/>
      <c r="L195" s="600"/>
      <c r="M195" s="643" t="s">
        <v>30</v>
      </c>
      <c r="N195" s="149">
        <v>1000</v>
      </c>
      <c r="O195" s="135">
        <f>Y184+10</f>
        <v>180</v>
      </c>
      <c r="P195" s="135">
        <v>0</v>
      </c>
      <c r="Q195" s="136" t="s">
        <v>38</v>
      </c>
      <c r="R195" s="136" t="s">
        <v>38</v>
      </c>
      <c r="S195" s="137" t="s">
        <v>38</v>
      </c>
      <c r="T195" s="136"/>
      <c r="U195" s="594"/>
      <c r="V195" s="600"/>
      <c r="W195" s="643" t="s">
        <v>30</v>
      </c>
      <c r="X195" s="135">
        <v>1000</v>
      </c>
      <c r="Y195" s="135">
        <v>60</v>
      </c>
      <c r="Z195" s="135">
        <v>0</v>
      </c>
      <c r="AA195" s="136" t="s">
        <v>38</v>
      </c>
      <c r="AB195" s="136" t="s">
        <v>38</v>
      </c>
      <c r="AC195" s="137" t="s">
        <v>38</v>
      </c>
      <c r="AD195" s="634"/>
      <c r="AE195" s="644"/>
      <c r="AF195" s="643" t="s">
        <v>30</v>
      </c>
      <c r="AG195" s="135"/>
      <c r="AH195" s="135"/>
      <c r="AI195" s="135"/>
      <c r="AJ195" s="136"/>
      <c r="AK195" s="136"/>
      <c r="AL195" s="137"/>
      <c r="AM195" s="181"/>
      <c r="AN195" s="182"/>
    </row>
    <row r="196" spans="1:40" ht="21" x14ac:dyDescent="0.25">
      <c r="A196" s="171"/>
      <c r="B196" s="880"/>
      <c r="C196" s="150"/>
      <c r="D196" s="151">
        <f>SUM(D184:D195)</f>
        <v>12000</v>
      </c>
      <c r="E196" s="151">
        <f>SUM(E184:E195)</f>
        <v>1620</v>
      </c>
      <c r="F196" s="151">
        <f>SUM(F184:F195)</f>
        <v>0</v>
      </c>
      <c r="G196" s="152"/>
      <c r="H196" s="152"/>
      <c r="I196" s="197"/>
      <c r="J196" s="152"/>
      <c r="K196" s="572"/>
      <c r="L196" s="587"/>
      <c r="M196" s="566"/>
      <c r="N196" s="151">
        <f>SUM(N183:N195)</f>
        <v>24000</v>
      </c>
      <c r="O196" s="151">
        <f>SUM(O183:O195)</f>
        <v>2110</v>
      </c>
      <c r="P196" s="151">
        <f>SUM(P183:P195)</f>
        <v>23120</v>
      </c>
      <c r="Q196" s="152"/>
      <c r="R196" s="152"/>
      <c r="S196" s="152"/>
      <c r="T196" s="152"/>
      <c r="U196" s="572"/>
      <c r="V196" s="587"/>
      <c r="W196" s="566"/>
      <c r="X196" s="151">
        <f>SUM(X183:X195)</f>
        <v>36000</v>
      </c>
      <c r="Y196" s="151">
        <f>SUM(Y183:Y195)</f>
        <v>3490</v>
      </c>
      <c r="Z196" s="151">
        <f>SUM(Z183:Z195)</f>
        <v>23120</v>
      </c>
      <c r="AA196" s="152"/>
      <c r="AB196" s="152"/>
      <c r="AC196" s="152"/>
      <c r="AD196" s="572"/>
      <c r="AE196" s="587"/>
      <c r="AF196" s="566"/>
      <c r="AG196" s="151">
        <f>SUM(AG183:AG195)</f>
        <v>42000</v>
      </c>
      <c r="AH196" s="151">
        <f>SUM(AH183:AH195)</f>
        <v>3640</v>
      </c>
      <c r="AI196" s="151">
        <f>SUM(AI183:AI195)</f>
        <v>23120</v>
      </c>
      <c r="AJ196" s="152"/>
      <c r="AK196" s="152"/>
      <c r="AL196" s="152"/>
      <c r="AM196" s="90"/>
      <c r="AN196" s="91"/>
    </row>
    <row r="197" spans="1:40" x14ac:dyDescent="0.25">
      <c r="A197" s="168"/>
      <c r="B197" s="192"/>
      <c r="C197" s="161"/>
      <c r="D197" s="155"/>
      <c r="E197" s="155"/>
      <c r="F197" s="155"/>
      <c r="G197" s="154"/>
      <c r="H197" s="154"/>
      <c r="I197" s="162"/>
      <c r="J197" s="154"/>
      <c r="K197" s="154"/>
      <c r="L197" s="588"/>
      <c r="M197" s="154"/>
      <c r="N197" s="155"/>
      <c r="O197" s="155"/>
      <c r="P197" s="155"/>
      <c r="Q197" s="154"/>
      <c r="R197" s="154"/>
      <c r="S197" s="154"/>
      <c r="T197" s="154"/>
      <c r="U197" s="154"/>
      <c r="V197" s="588"/>
      <c r="W197" s="154"/>
      <c r="X197" s="155"/>
      <c r="Y197" s="155"/>
      <c r="Z197" s="155"/>
      <c r="AA197" s="154"/>
      <c r="AB197" s="154"/>
      <c r="AC197" s="154"/>
      <c r="AD197" s="154"/>
      <c r="AE197" s="588"/>
      <c r="AF197" s="154"/>
      <c r="AG197" s="155"/>
      <c r="AH197" s="155"/>
      <c r="AI197" s="155"/>
      <c r="AJ197" s="154"/>
      <c r="AK197" s="154"/>
      <c r="AL197" s="154"/>
      <c r="AM197" s="777"/>
      <c r="AN197" s="123"/>
    </row>
    <row r="198" spans="1:40" ht="21" x14ac:dyDescent="0.25">
      <c r="A198" s="168"/>
      <c r="B198" s="193"/>
      <c r="C198" s="163"/>
      <c r="D198" s="164"/>
      <c r="E198" s="159"/>
      <c r="F198" s="160"/>
      <c r="G198" s="159"/>
      <c r="H198" s="160"/>
      <c r="I198" s="160"/>
      <c r="J198" s="160"/>
      <c r="K198" s="165"/>
      <c r="L198" s="598"/>
      <c r="M198" s="157" t="s">
        <v>42</v>
      </c>
      <c r="N198" s="158">
        <f>D211</f>
        <v>12000</v>
      </c>
      <c r="O198" s="158">
        <f>E211</f>
        <v>1870</v>
      </c>
      <c r="P198" s="158">
        <f>F211</f>
        <v>4500</v>
      </c>
      <c r="Q198" s="159"/>
      <c r="R198" s="160"/>
      <c r="S198" s="160"/>
      <c r="T198" s="160"/>
      <c r="U198" s="165"/>
      <c r="V198" s="598"/>
      <c r="W198" s="157" t="s">
        <v>42</v>
      </c>
      <c r="X198" s="158">
        <f>N211</f>
        <v>24000</v>
      </c>
      <c r="Y198" s="158">
        <f>O211</f>
        <v>4690</v>
      </c>
      <c r="Z198" s="158">
        <f>P211</f>
        <v>4500</v>
      </c>
      <c r="AA198" s="159"/>
      <c r="AB198" s="160"/>
      <c r="AC198" s="160"/>
      <c r="AD198" s="160"/>
      <c r="AE198" s="584"/>
      <c r="AF198" s="157" t="s">
        <v>42</v>
      </c>
      <c r="AG198" s="158">
        <f>X211</f>
        <v>36000</v>
      </c>
      <c r="AH198" s="158">
        <f>Y211</f>
        <v>6070</v>
      </c>
      <c r="AI198" s="158">
        <f>Z211</f>
        <v>22500</v>
      </c>
      <c r="AJ198" s="159"/>
      <c r="AK198" s="160"/>
      <c r="AL198" s="160"/>
      <c r="AM198" s="776" t="s">
        <v>221</v>
      </c>
      <c r="AN198" s="183" t="s">
        <v>36</v>
      </c>
    </row>
    <row r="199" spans="1:40" x14ac:dyDescent="0.25">
      <c r="A199" s="169" t="s">
        <v>5</v>
      </c>
      <c r="B199" s="194">
        <v>174</v>
      </c>
      <c r="C199" s="134" t="s">
        <v>19</v>
      </c>
      <c r="D199" s="135">
        <v>1000</v>
      </c>
      <c r="E199" s="135">
        <f>E200+10</f>
        <v>70</v>
      </c>
      <c r="F199" s="135">
        <v>0</v>
      </c>
      <c r="G199" s="136" t="s">
        <v>38</v>
      </c>
      <c r="H199" s="136" t="s">
        <v>38</v>
      </c>
      <c r="I199" s="137" t="s">
        <v>38</v>
      </c>
      <c r="J199" s="136"/>
      <c r="K199" s="594"/>
      <c r="L199" s="599"/>
      <c r="M199" s="581" t="s">
        <v>19</v>
      </c>
      <c r="N199" s="135">
        <v>1000</v>
      </c>
      <c r="O199" s="135">
        <f t="shared" ref="O199:O208" si="19">O200+10</f>
        <v>290</v>
      </c>
      <c r="P199" s="135">
        <v>0</v>
      </c>
      <c r="Q199" s="136" t="s">
        <v>38</v>
      </c>
      <c r="R199" s="136" t="s">
        <v>38</v>
      </c>
      <c r="S199" s="137" t="s">
        <v>38</v>
      </c>
      <c r="T199" s="136"/>
      <c r="U199" s="594"/>
      <c r="V199" s="599"/>
      <c r="W199" s="581" t="s">
        <v>19</v>
      </c>
      <c r="X199" s="135">
        <v>1000</v>
      </c>
      <c r="Y199" s="135">
        <f t="shared" ref="Y199:Y204" si="20">Y200+10</f>
        <v>170</v>
      </c>
      <c r="Z199" s="135">
        <v>0</v>
      </c>
      <c r="AA199" s="136" t="s">
        <v>38</v>
      </c>
      <c r="AB199" s="136" t="s">
        <v>38</v>
      </c>
      <c r="AC199" s="137" t="s">
        <v>38</v>
      </c>
      <c r="AD199" s="633"/>
      <c r="AE199" s="586"/>
      <c r="AF199" s="581" t="s">
        <v>19</v>
      </c>
      <c r="AG199" s="135">
        <v>1000</v>
      </c>
      <c r="AH199" s="135">
        <v>50</v>
      </c>
      <c r="AI199" s="135"/>
      <c r="AJ199" s="136"/>
      <c r="AK199" s="136"/>
      <c r="AL199" s="137"/>
      <c r="AM199" s="177">
        <f>AG211+AH211-AI211</f>
        <v>25720</v>
      </c>
      <c r="AN199" s="178" t="s">
        <v>961</v>
      </c>
    </row>
    <row r="200" spans="1:40" x14ac:dyDescent="0.25">
      <c r="A200" s="170"/>
      <c r="B200" s="881" t="s">
        <v>857</v>
      </c>
      <c r="C200" s="134" t="s">
        <v>20</v>
      </c>
      <c r="D200" s="135">
        <v>1000</v>
      </c>
      <c r="E200" s="135">
        <f>E201+10</f>
        <v>60</v>
      </c>
      <c r="F200" s="135">
        <v>0</v>
      </c>
      <c r="G200" s="136" t="s">
        <v>38</v>
      </c>
      <c r="H200" s="136" t="s">
        <v>38</v>
      </c>
      <c r="I200" s="137" t="s">
        <v>38</v>
      </c>
      <c r="J200" s="136"/>
      <c r="K200" s="594"/>
      <c r="L200" s="599"/>
      <c r="M200" s="581" t="s">
        <v>20</v>
      </c>
      <c r="N200" s="135">
        <v>1000</v>
      </c>
      <c r="O200" s="135">
        <f t="shared" si="19"/>
        <v>280</v>
      </c>
      <c r="P200" s="135">
        <v>0</v>
      </c>
      <c r="Q200" s="136" t="s">
        <v>38</v>
      </c>
      <c r="R200" s="136" t="s">
        <v>38</v>
      </c>
      <c r="S200" s="137" t="s">
        <v>38</v>
      </c>
      <c r="T200" s="136"/>
      <c r="U200" s="594"/>
      <c r="V200" s="599"/>
      <c r="W200" s="581" t="s">
        <v>20</v>
      </c>
      <c r="X200" s="135">
        <v>1000</v>
      </c>
      <c r="Y200" s="135">
        <f t="shared" si="20"/>
        <v>160</v>
      </c>
      <c r="Z200" s="135">
        <v>0</v>
      </c>
      <c r="AA200" s="136" t="s">
        <v>38</v>
      </c>
      <c r="AB200" s="136" t="s">
        <v>38</v>
      </c>
      <c r="AC200" s="137" t="s">
        <v>38</v>
      </c>
      <c r="AD200" s="634"/>
      <c r="AE200" s="644"/>
      <c r="AF200" s="581" t="s">
        <v>20</v>
      </c>
      <c r="AG200" s="135">
        <v>1000</v>
      </c>
      <c r="AH200" s="135">
        <v>40</v>
      </c>
      <c r="AI200" s="135"/>
      <c r="AJ200" s="136"/>
      <c r="AK200" s="136"/>
      <c r="AL200" s="137"/>
      <c r="AM200" s="277"/>
      <c r="AN200" s="179"/>
    </row>
    <row r="201" spans="1:40" ht="30" x14ac:dyDescent="0.25">
      <c r="A201" s="170"/>
      <c r="B201" s="879"/>
      <c r="C201" s="134" t="s">
        <v>21</v>
      </c>
      <c r="D201" s="135">
        <v>1000</v>
      </c>
      <c r="E201" s="184">
        <v>50</v>
      </c>
      <c r="F201" s="135">
        <v>3000</v>
      </c>
      <c r="G201" s="136" t="s">
        <v>38</v>
      </c>
      <c r="H201" s="136">
        <v>431</v>
      </c>
      <c r="I201" s="166">
        <v>44073</v>
      </c>
      <c r="J201" s="136" t="s">
        <v>832</v>
      </c>
      <c r="K201" s="594"/>
      <c r="L201" s="599"/>
      <c r="M201" s="581" t="s">
        <v>21</v>
      </c>
      <c r="N201" s="135">
        <v>1000</v>
      </c>
      <c r="O201" s="135">
        <f t="shared" si="19"/>
        <v>270</v>
      </c>
      <c r="P201" s="135">
        <v>0</v>
      </c>
      <c r="Q201" s="136" t="s">
        <v>38</v>
      </c>
      <c r="R201" s="136" t="s">
        <v>38</v>
      </c>
      <c r="S201" s="137" t="s">
        <v>38</v>
      </c>
      <c r="T201" s="136"/>
      <c r="U201" s="594"/>
      <c r="V201" s="599"/>
      <c r="W201" s="581" t="s">
        <v>21</v>
      </c>
      <c r="X201" s="135">
        <v>1000</v>
      </c>
      <c r="Y201" s="135">
        <f t="shared" si="20"/>
        <v>150</v>
      </c>
      <c r="Z201" s="184">
        <v>5000</v>
      </c>
      <c r="AA201" s="220" t="s">
        <v>859</v>
      </c>
      <c r="AB201" s="136"/>
      <c r="AC201" s="137">
        <v>44636</v>
      </c>
      <c r="AD201" s="637" t="s">
        <v>860</v>
      </c>
      <c r="AE201" s="647"/>
      <c r="AF201" s="581" t="s">
        <v>21</v>
      </c>
      <c r="AG201" s="135">
        <v>1000</v>
      </c>
      <c r="AH201" s="135">
        <v>30</v>
      </c>
      <c r="AI201" s="184"/>
      <c r="AJ201" s="220"/>
      <c r="AK201" s="136"/>
      <c r="AL201" s="137"/>
      <c r="AM201" s="277"/>
      <c r="AN201" s="179"/>
    </row>
    <row r="202" spans="1:40" x14ac:dyDescent="0.25">
      <c r="A202" s="170"/>
      <c r="B202" s="879"/>
      <c r="C202" s="134" t="s">
        <v>22</v>
      </c>
      <c r="D202" s="135">
        <v>1000</v>
      </c>
      <c r="E202" s="184">
        <v>40</v>
      </c>
      <c r="F202" s="135">
        <v>0</v>
      </c>
      <c r="G202" s="136" t="s">
        <v>38</v>
      </c>
      <c r="H202" s="136" t="s">
        <v>38</v>
      </c>
      <c r="I202" s="137" t="s">
        <v>38</v>
      </c>
      <c r="J202" s="136"/>
      <c r="K202" s="594"/>
      <c r="L202" s="599"/>
      <c r="M202" s="581" t="s">
        <v>22</v>
      </c>
      <c r="N202" s="135">
        <v>1000</v>
      </c>
      <c r="O202" s="135">
        <f t="shared" si="19"/>
        <v>260</v>
      </c>
      <c r="P202" s="135">
        <v>0</v>
      </c>
      <c r="Q202" s="136" t="s">
        <v>38</v>
      </c>
      <c r="R202" s="136" t="s">
        <v>38</v>
      </c>
      <c r="S202" s="137" t="s">
        <v>38</v>
      </c>
      <c r="T202" s="136"/>
      <c r="U202" s="594"/>
      <c r="V202" s="599"/>
      <c r="W202" s="581" t="s">
        <v>22</v>
      </c>
      <c r="X202" s="135">
        <v>1000</v>
      </c>
      <c r="Y202" s="135">
        <f t="shared" si="20"/>
        <v>140</v>
      </c>
      <c r="Z202" s="184">
        <v>0</v>
      </c>
      <c r="AA202" s="136" t="s">
        <v>38</v>
      </c>
      <c r="AB202" s="136" t="s">
        <v>38</v>
      </c>
      <c r="AC202" s="137" t="s">
        <v>38</v>
      </c>
      <c r="AD202" s="637"/>
      <c r="AE202" s="647"/>
      <c r="AF202" s="581" t="s">
        <v>22</v>
      </c>
      <c r="AG202" s="135">
        <v>1000</v>
      </c>
      <c r="AH202" s="135">
        <v>20</v>
      </c>
      <c r="AI202" s="184"/>
      <c r="AJ202" s="136"/>
      <c r="AK202" s="136"/>
      <c r="AL202" s="137"/>
      <c r="AM202" s="180">
        <v>20000</v>
      </c>
      <c r="AN202" s="179" t="s">
        <v>949</v>
      </c>
    </row>
    <row r="203" spans="1:40" x14ac:dyDescent="0.25">
      <c r="A203" s="170"/>
      <c r="B203" s="879"/>
      <c r="C203" s="134" t="s">
        <v>23</v>
      </c>
      <c r="D203" s="135">
        <v>1000</v>
      </c>
      <c r="E203" s="135">
        <f t="shared" ref="E203:E208" si="21">E204+10</f>
        <v>230</v>
      </c>
      <c r="F203" s="135">
        <v>1500</v>
      </c>
      <c r="G203" s="136" t="s">
        <v>38</v>
      </c>
      <c r="H203" s="136">
        <v>1118</v>
      </c>
      <c r="I203" s="137">
        <v>43980</v>
      </c>
      <c r="J203" s="233">
        <v>43922</v>
      </c>
      <c r="K203" s="594"/>
      <c r="L203" s="599"/>
      <c r="M203" s="581" t="s">
        <v>23</v>
      </c>
      <c r="N203" s="135">
        <v>1000</v>
      </c>
      <c r="O203" s="135">
        <f t="shared" si="19"/>
        <v>250</v>
      </c>
      <c r="P203" s="135">
        <v>0</v>
      </c>
      <c r="Q203" s="136" t="s">
        <v>38</v>
      </c>
      <c r="R203" s="136" t="s">
        <v>38</v>
      </c>
      <c r="S203" s="137" t="s">
        <v>38</v>
      </c>
      <c r="T203" s="136"/>
      <c r="U203" s="594"/>
      <c r="V203" s="599"/>
      <c r="W203" s="581" t="s">
        <v>23</v>
      </c>
      <c r="X203" s="135">
        <v>1000</v>
      </c>
      <c r="Y203" s="135">
        <f t="shared" si="20"/>
        <v>130</v>
      </c>
      <c r="Z203" s="184">
        <v>0</v>
      </c>
      <c r="AA203" s="136" t="s">
        <v>38</v>
      </c>
      <c r="AB203" s="136" t="s">
        <v>38</v>
      </c>
      <c r="AC203" s="137" t="s">
        <v>38</v>
      </c>
      <c r="AD203" s="638"/>
      <c r="AE203" s="591"/>
      <c r="AF203" s="581" t="s">
        <v>23</v>
      </c>
      <c r="AG203" s="135">
        <v>1000</v>
      </c>
      <c r="AH203" s="135">
        <v>10</v>
      </c>
      <c r="AI203" s="184"/>
      <c r="AJ203" s="136"/>
      <c r="AK203" s="136"/>
      <c r="AL203" s="137"/>
      <c r="AM203" s="180">
        <v>5720</v>
      </c>
      <c r="AN203" s="179" t="s">
        <v>952</v>
      </c>
    </row>
    <row r="204" spans="1:40" x14ac:dyDescent="0.25">
      <c r="A204" s="170"/>
      <c r="B204" s="879"/>
      <c r="C204" s="190" t="s">
        <v>24</v>
      </c>
      <c r="D204" s="135">
        <v>1000</v>
      </c>
      <c r="E204" s="135">
        <f t="shared" si="21"/>
        <v>220</v>
      </c>
      <c r="F204" s="135">
        <v>0</v>
      </c>
      <c r="G204" s="136" t="s">
        <v>38</v>
      </c>
      <c r="H204" s="136" t="s">
        <v>38</v>
      </c>
      <c r="I204" s="137" t="s">
        <v>38</v>
      </c>
      <c r="J204" s="136"/>
      <c r="K204" s="594"/>
      <c r="L204" s="599"/>
      <c r="M204" s="642" t="s">
        <v>24</v>
      </c>
      <c r="N204" s="135">
        <v>1000</v>
      </c>
      <c r="O204" s="135">
        <f t="shared" si="19"/>
        <v>240</v>
      </c>
      <c r="P204" s="135">
        <v>0</v>
      </c>
      <c r="Q204" s="136" t="s">
        <v>38</v>
      </c>
      <c r="R204" s="136" t="s">
        <v>38</v>
      </c>
      <c r="S204" s="137" t="s">
        <v>38</v>
      </c>
      <c r="T204" s="136"/>
      <c r="U204" s="594"/>
      <c r="V204" s="599"/>
      <c r="W204" s="642" t="s">
        <v>24</v>
      </c>
      <c r="X204" s="135">
        <v>1000</v>
      </c>
      <c r="Y204" s="135">
        <f t="shared" si="20"/>
        <v>120</v>
      </c>
      <c r="Z204" s="184">
        <v>0</v>
      </c>
      <c r="AA204" s="136" t="s">
        <v>38</v>
      </c>
      <c r="AB204" s="136" t="s">
        <v>38</v>
      </c>
      <c r="AC204" s="137" t="s">
        <v>38</v>
      </c>
      <c r="AD204" s="637"/>
      <c r="AE204" s="647"/>
      <c r="AF204" s="642" t="s">
        <v>24</v>
      </c>
      <c r="AG204" s="135">
        <v>1000</v>
      </c>
      <c r="AH204" s="135"/>
      <c r="AI204" s="184"/>
      <c r="AJ204" s="136"/>
      <c r="AK204" s="136"/>
      <c r="AL204" s="137"/>
      <c r="AM204" s="277"/>
      <c r="AN204" s="179"/>
    </row>
    <row r="205" spans="1:40" ht="30" x14ac:dyDescent="0.25">
      <c r="A205" s="170"/>
      <c r="B205" s="879"/>
      <c r="C205" s="134" t="s">
        <v>25</v>
      </c>
      <c r="D205" s="135">
        <v>1000</v>
      </c>
      <c r="E205" s="135">
        <f t="shared" si="21"/>
        <v>210</v>
      </c>
      <c r="F205" s="135">
        <v>0</v>
      </c>
      <c r="G205" s="136" t="s">
        <v>38</v>
      </c>
      <c r="H205" s="136" t="s">
        <v>38</v>
      </c>
      <c r="I205" s="137" t="s">
        <v>38</v>
      </c>
      <c r="J205" s="136"/>
      <c r="K205" s="594"/>
      <c r="L205" s="599"/>
      <c r="M205" s="581" t="s">
        <v>25</v>
      </c>
      <c r="N205" s="135">
        <v>1000</v>
      </c>
      <c r="O205" s="135">
        <f t="shared" si="19"/>
        <v>230</v>
      </c>
      <c r="P205" s="135">
        <v>0</v>
      </c>
      <c r="Q205" s="136" t="s">
        <v>38</v>
      </c>
      <c r="R205" s="136" t="s">
        <v>38</v>
      </c>
      <c r="S205" s="137" t="s">
        <v>38</v>
      </c>
      <c r="T205" s="136"/>
      <c r="U205" s="594"/>
      <c r="V205" s="599"/>
      <c r="W205" s="581" t="s">
        <v>25</v>
      </c>
      <c r="X205" s="135">
        <v>1000</v>
      </c>
      <c r="Y205" s="135">
        <v>110</v>
      </c>
      <c r="Z205" s="184">
        <v>3000</v>
      </c>
      <c r="AA205" s="220" t="s">
        <v>859</v>
      </c>
      <c r="AB205" s="136">
        <v>2542</v>
      </c>
      <c r="AC205" s="137">
        <v>44760</v>
      </c>
      <c r="AD205" s="638" t="s">
        <v>835</v>
      </c>
      <c r="AE205" s="591"/>
      <c r="AF205" s="581" t="s">
        <v>25</v>
      </c>
      <c r="AG205" s="135"/>
      <c r="AH205" s="135"/>
      <c r="AI205" s="184"/>
      <c r="AJ205" s="220"/>
      <c r="AK205" s="136"/>
      <c r="AL205" s="137"/>
      <c r="AM205" s="277"/>
      <c r="AN205" s="179"/>
    </row>
    <row r="206" spans="1:40" x14ac:dyDescent="0.25">
      <c r="A206" s="170"/>
      <c r="B206" s="879"/>
      <c r="C206" s="134" t="s">
        <v>26</v>
      </c>
      <c r="D206" s="135">
        <v>1000</v>
      </c>
      <c r="E206" s="135">
        <f t="shared" si="21"/>
        <v>200</v>
      </c>
      <c r="F206" s="135">
        <v>0</v>
      </c>
      <c r="G206" s="136" t="s">
        <v>38</v>
      </c>
      <c r="H206" s="136" t="s">
        <v>38</v>
      </c>
      <c r="I206" s="137" t="s">
        <v>38</v>
      </c>
      <c r="J206" s="136"/>
      <c r="K206" s="594"/>
      <c r="L206" s="599"/>
      <c r="M206" s="581" t="s">
        <v>26</v>
      </c>
      <c r="N206" s="135">
        <v>1000</v>
      </c>
      <c r="O206" s="135">
        <f t="shared" si="19"/>
        <v>220</v>
      </c>
      <c r="P206" s="135">
        <v>0</v>
      </c>
      <c r="Q206" s="136" t="s">
        <v>38</v>
      </c>
      <c r="R206" s="136" t="s">
        <v>38</v>
      </c>
      <c r="S206" s="137" t="s">
        <v>38</v>
      </c>
      <c r="T206" s="136"/>
      <c r="U206" s="594"/>
      <c r="V206" s="599"/>
      <c r="W206" s="581" t="s">
        <v>26</v>
      </c>
      <c r="X206" s="135">
        <v>1000</v>
      </c>
      <c r="Y206" s="135">
        <v>100</v>
      </c>
      <c r="Z206" s="184">
        <v>10000</v>
      </c>
      <c r="AA206" s="136" t="s">
        <v>41</v>
      </c>
      <c r="AB206" s="136">
        <v>2632</v>
      </c>
      <c r="AC206" s="137">
        <v>44789</v>
      </c>
      <c r="AD206" s="638" t="s">
        <v>861</v>
      </c>
      <c r="AE206" s="591"/>
      <c r="AF206" s="581" t="s">
        <v>26</v>
      </c>
      <c r="AG206" s="135"/>
      <c r="AH206" s="135"/>
      <c r="AI206" s="184"/>
      <c r="AJ206" s="136"/>
      <c r="AK206" s="136"/>
      <c r="AL206" s="137"/>
      <c r="AM206" s="277"/>
      <c r="AN206" s="179"/>
    </row>
    <row r="207" spans="1:40" x14ac:dyDescent="0.25">
      <c r="A207" s="170"/>
      <c r="B207" s="879"/>
      <c r="C207" s="134" t="s">
        <v>27</v>
      </c>
      <c r="D207" s="135">
        <v>1000</v>
      </c>
      <c r="E207" s="184">
        <v>190</v>
      </c>
      <c r="F207" s="135">
        <v>0</v>
      </c>
      <c r="G207" s="136" t="s">
        <v>38</v>
      </c>
      <c r="H207" s="136" t="s">
        <v>38</v>
      </c>
      <c r="I207" s="137" t="s">
        <v>38</v>
      </c>
      <c r="J207" s="136"/>
      <c r="K207" s="594"/>
      <c r="L207" s="599"/>
      <c r="M207" s="581" t="s">
        <v>27</v>
      </c>
      <c r="N207" s="135">
        <v>1000</v>
      </c>
      <c r="O207" s="135">
        <f t="shared" si="19"/>
        <v>210</v>
      </c>
      <c r="P207" s="135">
        <v>0</v>
      </c>
      <c r="Q207" s="136" t="s">
        <v>38</v>
      </c>
      <c r="R207" s="136" t="s">
        <v>38</v>
      </c>
      <c r="S207" s="137" t="s">
        <v>38</v>
      </c>
      <c r="T207" s="136"/>
      <c r="U207" s="594"/>
      <c r="V207" s="599"/>
      <c r="W207" s="581" t="s">
        <v>27</v>
      </c>
      <c r="X207" s="135">
        <v>1000</v>
      </c>
      <c r="Y207" s="135">
        <v>90</v>
      </c>
      <c r="Z207" s="135">
        <v>0</v>
      </c>
      <c r="AA207" s="136" t="s">
        <v>38</v>
      </c>
      <c r="AB207" s="136" t="s">
        <v>38</v>
      </c>
      <c r="AC207" s="137" t="s">
        <v>38</v>
      </c>
      <c r="AD207" s="638"/>
      <c r="AE207" s="591"/>
      <c r="AF207" s="581" t="s">
        <v>27</v>
      </c>
      <c r="AG207" s="135"/>
      <c r="AH207" s="135"/>
      <c r="AI207" s="135"/>
      <c r="AJ207" s="136"/>
      <c r="AK207" s="136"/>
      <c r="AL207" s="137"/>
      <c r="AM207" s="277"/>
      <c r="AN207" s="179"/>
    </row>
    <row r="208" spans="1:40" x14ac:dyDescent="0.25">
      <c r="A208" s="170"/>
      <c r="B208" s="879"/>
      <c r="C208" s="134" t="s">
        <v>28</v>
      </c>
      <c r="D208" s="135">
        <v>1000</v>
      </c>
      <c r="E208" s="135">
        <f t="shared" si="21"/>
        <v>210</v>
      </c>
      <c r="F208" s="135">
        <v>0</v>
      </c>
      <c r="G208" s="136" t="s">
        <v>38</v>
      </c>
      <c r="H208" s="136" t="s">
        <v>38</v>
      </c>
      <c r="I208" s="137" t="s">
        <v>38</v>
      </c>
      <c r="J208" s="136"/>
      <c r="K208" s="594"/>
      <c r="L208" s="599"/>
      <c r="M208" s="581" t="s">
        <v>28</v>
      </c>
      <c r="N208" s="135">
        <v>1000</v>
      </c>
      <c r="O208" s="135">
        <f t="shared" si="19"/>
        <v>200</v>
      </c>
      <c r="P208" s="135">
        <v>0</v>
      </c>
      <c r="Q208" s="136" t="s">
        <v>38</v>
      </c>
      <c r="R208" s="136" t="s">
        <v>38</v>
      </c>
      <c r="S208" s="137" t="s">
        <v>38</v>
      </c>
      <c r="T208" s="136"/>
      <c r="U208" s="594"/>
      <c r="V208" s="599"/>
      <c r="W208" s="581" t="s">
        <v>28</v>
      </c>
      <c r="X208" s="135">
        <v>1000</v>
      </c>
      <c r="Y208" s="135">
        <v>80</v>
      </c>
      <c r="Z208" s="135">
        <v>0</v>
      </c>
      <c r="AA208" s="136" t="s">
        <v>38</v>
      </c>
      <c r="AB208" s="136" t="s">
        <v>38</v>
      </c>
      <c r="AC208" s="137" t="s">
        <v>38</v>
      </c>
      <c r="AD208" s="638"/>
      <c r="AE208" s="591"/>
      <c r="AF208" s="581" t="s">
        <v>28</v>
      </c>
      <c r="AG208" s="135"/>
      <c r="AH208" s="135"/>
      <c r="AI208" s="135"/>
      <c r="AJ208" s="136"/>
      <c r="AK208" s="136"/>
      <c r="AL208" s="137"/>
      <c r="AM208" s="277"/>
      <c r="AN208" s="179"/>
    </row>
    <row r="209" spans="1:40" x14ac:dyDescent="0.25">
      <c r="A209" s="170"/>
      <c r="B209" s="879"/>
      <c r="C209" s="134" t="s">
        <v>29</v>
      </c>
      <c r="D209" s="135">
        <v>1000</v>
      </c>
      <c r="E209" s="135">
        <f>E210+10</f>
        <v>200</v>
      </c>
      <c r="F209" s="135">
        <v>0</v>
      </c>
      <c r="G209" s="136" t="s">
        <v>38</v>
      </c>
      <c r="H209" s="136" t="s">
        <v>38</v>
      </c>
      <c r="I209" s="137" t="s">
        <v>38</v>
      </c>
      <c r="J209" s="136"/>
      <c r="K209" s="594"/>
      <c r="L209" s="599"/>
      <c r="M209" s="581" t="s">
        <v>29</v>
      </c>
      <c r="N209" s="135">
        <v>1000</v>
      </c>
      <c r="O209" s="135">
        <f>O210+10</f>
        <v>190</v>
      </c>
      <c r="P209" s="135">
        <v>0</v>
      </c>
      <c r="Q209" s="136" t="s">
        <v>38</v>
      </c>
      <c r="R209" s="136" t="s">
        <v>38</v>
      </c>
      <c r="S209" s="137" t="s">
        <v>38</v>
      </c>
      <c r="T209" s="136"/>
      <c r="U209" s="594"/>
      <c r="V209" s="599"/>
      <c r="W209" s="581" t="s">
        <v>29</v>
      </c>
      <c r="X209" s="135">
        <v>1000</v>
      </c>
      <c r="Y209" s="135">
        <v>70</v>
      </c>
      <c r="Z209" s="135">
        <v>0</v>
      </c>
      <c r="AA209" s="136" t="s">
        <v>38</v>
      </c>
      <c r="AB209" s="136" t="s">
        <v>38</v>
      </c>
      <c r="AC209" s="137" t="s">
        <v>38</v>
      </c>
      <c r="AD209" s="634"/>
      <c r="AE209" s="644"/>
      <c r="AF209" s="581" t="s">
        <v>29</v>
      </c>
      <c r="AG209" s="135"/>
      <c r="AH209" s="135"/>
      <c r="AI209" s="135"/>
      <c r="AJ209" s="136"/>
      <c r="AK209" s="136"/>
      <c r="AL209" s="137"/>
      <c r="AM209" s="277"/>
      <c r="AN209" s="179"/>
    </row>
    <row r="210" spans="1:40" x14ac:dyDescent="0.25">
      <c r="A210" s="170"/>
      <c r="B210" s="879"/>
      <c r="C210" s="191" t="s">
        <v>30</v>
      </c>
      <c r="D210" s="149">
        <v>1000</v>
      </c>
      <c r="E210" s="184">
        <v>190</v>
      </c>
      <c r="F210" s="135">
        <v>0</v>
      </c>
      <c r="G210" s="136" t="s">
        <v>38</v>
      </c>
      <c r="H210" s="136" t="s">
        <v>38</v>
      </c>
      <c r="I210" s="137" t="s">
        <v>38</v>
      </c>
      <c r="J210" s="136"/>
      <c r="K210" s="594"/>
      <c r="L210" s="600"/>
      <c r="M210" s="643" t="s">
        <v>30</v>
      </c>
      <c r="N210" s="149">
        <v>1000</v>
      </c>
      <c r="O210" s="135">
        <f>Y199+10</f>
        <v>180</v>
      </c>
      <c r="P210" s="135">
        <v>0</v>
      </c>
      <c r="Q210" s="136" t="s">
        <v>38</v>
      </c>
      <c r="R210" s="136" t="s">
        <v>38</v>
      </c>
      <c r="S210" s="137" t="s">
        <v>38</v>
      </c>
      <c r="T210" s="136"/>
      <c r="U210" s="594"/>
      <c r="V210" s="600"/>
      <c r="W210" s="643" t="s">
        <v>30</v>
      </c>
      <c r="X210" s="135">
        <v>1000</v>
      </c>
      <c r="Y210" s="135">
        <v>60</v>
      </c>
      <c r="Z210" s="135">
        <v>0</v>
      </c>
      <c r="AA210" s="136" t="s">
        <v>38</v>
      </c>
      <c r="AB210" s="136" t="s">
        <v>38</v>
      </c>
      <c r="AC210" s="137" t="s">
        <v>38</v>
      </c>
      <c r="AD210" s="634"/>
      <c r="AE210" s="644"/>
      <c r="AF210" s="643" t="s">
        <v>30</v>
      </c>
      <c r="AG210" s="135"/>
      <c r="AH210" s="135"/>
      <c r="AI210" s="135"/>
      <c r="AJ210" s="136"/>
      <c r="AK210" s="136"/>
      <c r="AL210" s="137"/>
      <c r="AM210" s="234"/>
      <c r="AN210" s="182"/>
    </row>
    <row r="211" spans="1:40" ht="21" x14ac:dyDescent="0.25">
      <c r="A211" s="171"/>
      <c r="B211" s="880"/>
      <c r="C211" s="150"/>
      <c r="D211" s="151">
        <f>SUM(D199:D210)</f>
        <v>12000</v>
      </c>
      <c r="E211" s="151">
        <f>SUM(E199:E210)</f>
        <v>1870</v>
      </c>
      <c r="F211" s="151">
        <f>SUM(F199:F210)</f>
        <v>4500</v>
      </c>
      <c r="G211" s="152"/>
      <c r="H211" s="152"/>
      <c r="I211" s="197"/>
      <c r="J211" s="152"/>
      <c r="K211" s="572"/>
      <c r="L211" s="587"/>
      <c r="M211" s="566"/>
      <c r="N211" s="151">
        <f>SUM(N198:N210)</f>
        <v>24000</v>
      </c>
      <c r="O211" s="151">
        <f>SUM(O198:O210)</f>
        <v>4690</v>
      </c>
      <c r="P211" s="151">
        <f>SUM(P198:P210)</f>
        <v>4500</v>
      </c>
      <c r="Q211" s="152"/>
      <c r="R211" s="152"/>
      <c r="S211" s="152"/>
      <c r="T211" s="152"/>
      <c r="U211" s="572"/>
      <c r="V211" s="587"/>
      <c r="W211" s="566"/>
      <c r="X211" s="151">
        <f>SUM(X198:X210)</f>
        <v>36000</v>
      </c>
      <c r="Y211" s="151">
        <f>SUM(Y198:Y210)</f>
        <v>6070</v>
      </c>
      <c r="Z211" s="151">
        <f>SUM(Z198:Z210)</f>
        <v>22500</v>
      </c>
      <c r="AA211" s="152"/>
      <c r="AB211" s="152"/>
      <c r="AC211" s="152"/>
      <c r="AD211" s="572"/>
      <c r="AE211" s="587"/>
      <c r="AF211" s="566"/>
      <c r="AG211" s="151">
        <f>SUM(AG198:AG210)</f>
        <v>42000</v>
      </c>
      <c r="AH211" s="151">
        <f>SUM(AH198:AH210)</f>
        <v>6220</v>
      </c>
      <c r="AI211" s="151">
        <f>SUM(AI198:AI210)</f>
        <v>22500</v>
      </c>
      <c r="AJ211" s="152"/>
      <c r="AK211" s="152"/>
      <c r="AL211" s="152"/>
      <c r="AM211" s="90"/>
      <c r="AN211" s="91"/>
    </row>
    <row r="212" spans="1:40" x14ac:dyDescent="0.25">
      <c r="B212" s="106"/>
      <c r="C212" s="65"/>
      <c r="D212" s="66"/>
      <c r="E212" s="66"/>
      <c r="F212" s="66"/>
      <c r="G212" s="67"/>
      <c r="H212" s="67"/>
      <c r="I212" s="68"/>
      <c r="J212" s="67"/>
      <c r="K212" s="67"/>
      <c r="L212" s="588"/>
      <c r="M212" s="67"/>
      <c r="N212" s="66"/>
      <c r="O212" s="66"/>
      <c r="P212" s="66"/>
      <c r="Q212" s="67"/>
      <c r="R212" s="67"/>
      <c r="S212" s="67"/>
      <c r="T212" s="67"/>
      <c r="U212" s="67"/>
      <c r="V212" s="588"/>
      <c r="W212" s="67"/>
      <c r="X212" s="66"/>
      <c r="Y212" s="66"/>
      <c r="Z212" s="66"/>
      <c r="AA212" s="67"/>
      <c r="AB212" s="67"/>
      <c r="AC212" s="67"/>
      <c r="AD212" s="67" t="s">
        <v>250</v>
      </c>
      <c r="AE212" s="588"/>
      <c r="AF212" s="67"/>
      <c r="AG212" s="66"/>
      <c r="AH212" s="66"/>
      <c r="AI212" s="66"/>
      <c r="AJ212" s="67"/>
      <c r="AK212" s="67"/>
      <c r="AL212" s="67"/>
      <c r="AM212" s="777"/>
      <c r="AN212" s="123"/>
    </row>
    <row r="213" spans="1:40" ht="21" x14ac:dyDescent="0.25">
      <c r="B213" s="107"/>
      <c r="C213" s="163"/>
      <c r="D213" s="164"/>
      <c r="E213" s="159"/>
      <c r="F213" s="160"/>
      <c r="G213" s="159"/>
      <c r="H213" s="160"/>
      <c r="I213" s="160"/>
      <c r="J213" s="160"/>
      <c r="K213" s="165"/>
      <c r="L213" s="598"/>
      <c r="M213" s="157" t="s">
        <v>42</v>
      </c>
      <c r="N213" s="158">
        <f>D226</f>
        <v>12000</v>
      </c>
      <c r="O213" s="158">
        <f>E226</f>
        <v>1860</v>
      </c>
      <c r="P213" s="158">
        <f>F226</f>
        <v>0</v>
      </c>
      <c r="Q213" s="159"/>
      <c r="R213" s="160"/>
      <c r="S213" s="160"/>
      <c r="T213" s="160"/>
      <c r="U213" s="165"/>
      <c r="V213" s="598"/>
      <c r="W213" s="157" t="s">
        <v>42</v>
      </c>
      <c r="X213" s="158">
        <f>N226</f>
        <v>24000</v>
      </c>
      <c r="Y213" s="158">
        <f>O226</f>
        <v>2340</v>
      </c>
      <c r="Z213" s="158">
        <f>P226</f>
        <v>24310</v>
      </c>
      <c r="AA213" s="159"/>
      <c r="AB213" s="160"/>
      <c r="AC213" s="160"/>
      <c r="AD213" s="160"/>
      <c r="AE213" s="584"/>
      <c r="AF213" s="157" t="s">
        <v>42</v>
      </c>
      <c r="AG213" s="158">
        <f>X226</f>
        <v>36000</v>
      </c>
      <c r="AH213" s="158">
        <f>Y226</f>
        <v>2400</v>
      </c>
      <c r="AI213" s="158">
        <f>Z226</f>
        <v>38310</v>
      </c>
      <c r="AJ213" s="159"/>
      <c r="AK213" s="160"/>
      <c r="AL213" s="160"/>
      <c r="AM213" s="776" t="s">
        <v>221</v>
      </c>
      <c r="AN213" s="183" t="s">
        <v>36</v>
      </c>
    </row>
    <row r="214" spans="1:40" x14ac:dyDescent="0.25">
      <c r="A214" s="97" t="s">
        <v>5</v>
      </c>
      <c r="B214" s="108">
        <v>175</v>
      </c>
      <c r="C214" s="134" t="s">
        <v>19</v>
      </c>
      <c r="D214" s="135">
        <v>1000</v>
      </c>
      <c r="E214" s="135">
        <f t="shared" ref="E214:E223" si="22">E215+10</f>
        <v>210</v>
      </c>
      <c r="F214" s="135">
        <v>0</v>
      </c>
      <c r="G214" s="136" t="s">
        <v>38</v>
      </c>
      <c r="H214" s="136" t="s">
        <v>38</v>
      </c>
      <c r="I214" s="137" t="s">
        <v>38</v>
      </c>
      <c r="J214" s="136"/>
      <c r="K214" s="594"/>
      <c r="L214" s="599"/>
      <c r="M214" s="581" t="s">
        <v>19</v>
      </c>
      <c r="N214" s="135">
        <v>1000</v>
      </c>
      <c r="O214" s="135">
        <f t="shared" ref="O214:O221" si="23">O215+10</f>
        <v>90</v>
      </c>
      <c r="P214" s="135">
        <v>0</v>
      </c>
      <c r="Q214" s="136" t="s">
        <v>38</v>
      </c>
      <c r="R214" s="136" t="s">
        <v>38</v>
      </c>
      <c r="S214" s="137" t="s">
        <v>38</v>
      </c>
      <c r="T214" s="136"/>
      <c r="U214" s="594"/>
      <c r="V214" s="599"/>
      <c r="W214" s="581" t="s">
        <v>19</v>
      </c>
      <c r="X214" s="135">
        <v>1000</v>
      </c>
      <c r="Y214" s="135">
        <v>0</v>
      </c>
      <c r="Z214" s="135">
        <v>4000</v>
      </c>
      <c r="AA214" s="136" t="s">
        <v>38</v>
      </c>
      <c r="AB214" s="136">
        <v>1862</v>
      </c>
      <c r="AC214" s="137">
        <v>44577</v>
      </c>
      <c r="AD214" s="633"/>
      <c r="AE214" s="586"/>
      <c r="AF214" s="581" t="s">
        <v>19</v>
      </c>
      <c r="AG214" s="135">
        <v>1000</v>
      </c>
      <c r="AH214" s="135"/>
      <c r="AI214" s="135">
        <v>1000</v>
      </c>
      <c r="AJ214" s="136" t="s">
        <v>47</v>
      </c>
      <c r="AK214" s="136">
        <v>3291</v>
      </c>
      <c r="AL214" s="137">
        <v>44935</v>
      </c>
      <c r="AM214" s="177">
        <f>AG226+AH226-AI226</f>
        <v>90</v>
      </c>
      <c r="AN214" s="178" t="s">
        <v>1028</v>
      </c>
    </row>
    <row r="215" spans="1:40" x14ac:dyDescent="0.25">
      <c r="A215" s="82"/>
      <c r="B215" s="879" t="s">
        <v>225</v>
      </c>
      <c r="C215" s="134" t="s">
        <v>20</v>
      </c>
      <c r="D215" s="135">
        <v>1000</v>
      </c>
      <c r="E215" s="135">
        <f t="shared" si="22"/>
        <v>200</v>
      </c>
      <c r="F215" s="135">
        <v>0</v>
      </c>
      <c r="G215" s="136" t="s">
        <v>38</v>
      </c>
      <c r="H215" s="136" t="s">
        <v>38</v>
      </c>
      <c r="I215" s="137" t="s">
        <v>38</v>
      </c>
      <c r="J215" s="136"/>
      <c r="K215" s="594"/>
      <c r="L215" s="599"/>
      <c r="M215" s="581" t="s">
        <v>20</v>
      </c>
      <c r="N215" s="135">
        <v>1000</v>
      </c>
      <c r="O215" s="135">
        <f t="shared" si="23"/>
        <v>80</v>
      </c>
      <c r="P215" s="135">
        <v>0</v>
      </c>
      <c r="Q215" s="136" t="s">
        <v>38</v>
      </c>
      <c r="R215" s="136" t="s">
        <v>38</v>
      </c>
      <c r="S215" s="137" t="s">
        <v>38</v>
      </c>
      <c r="T215" s="136"/>
      <c r="U215" s="594"/>
      <c r="V215" s="599"/>
      <c r="W215" s="581" t="s">
        <v>20</v>
      </c>
      <c r="X215" s="135">
        <v>1000</v>
      </c>
      <c r="Y215" s="135">
        <v>0</v>
      </c>
      <c r="Z215" s="135">
        <v>0</v>
      </c>
      <c r="AA215" s="136" t="s">
        <v>38</v>
      </c>
      <c r="AB215" s="136" t="s">
        <v>38</v>
      </c>
      <c r="AC215" s="137" t="s">
        <v>38</v>
      </c>
      <c r="AD215" s="634"/>
      <c r="AE215" s="644"/>
      <c r="AF215" s="581" t="s">
        <v>20</v>
      </c>
      <c r="AG215" s="135">
        <v>1000</v>
      </c>
      <c r="AH215" s="135"/>
      <c r="AI215" s="135">
        <v>1000</v>
      </c>
      <c r="AJ215" s="136" t="s">
        <v>47</v>
      </c>
      <c r="AK215" s="136">
        <v>3417</v>
      </c>
      <c r="AL215" s="137">
        <v>44969</v>
      </c>
      <c r="AM215" s="180"/>
      <c r="AN215" s="179"/>
    </row>
    <row r="216" spans="1:40" x14ac:dyDescent="0.25">
      <c r="A216" s="82"/>
      <c r="B216" s="879"/>
      <c r="C216" s="134" t="s">
        <v>21</v>
      </c>
      <c r="D216" s="135">
        <v>1000</v>
      </c>
      <c r="E216" s="135">
        <f t="shared" si="22"/>
        <v>190</v>
      </c>
      <c r="F216" s="135">
        <v>0</v>
      </c>
      <c r="G216" s="136" t="s">
        <v>38</v>
      </c>
      <c r="H216" s="136" t="s">
        <v>38</v>
      </c>
      <c r="I216" s="137" t="s">
        <v>38</v>
      </c>
      <c r="J216" s="136"/>
      <c r="K216" s="594"/>
      <c r="L216" s="599"/>
      <c r="M216" s="581" t="s">
        <v>21</v>
      </c>
      <c r="N216" s="135">
        <v>1000</v>
      </c>
      <c r="O216" s="135">
        <f t="shared" si="23"/>
        <v>70</v>
      </c>
      <c r="P216" s="135">
        <v>0</v>
      </c>
      <c r="Q216" s="136" t="s">
        <v>38</v>
      </c>
      <c r="R216" s="136" t="s">
        <v>38</v>
      </c>
      <c r="S216" s="137" t="s">
        <v>38</v>
      </c>
      <c r="T216" s="136"/>
      <c r="U216" s="594"/>
      <c r="V216" s="599"/>
      <c r="W216" s="581" t="s">
        <v>21</v>
      </c>
      <c r="X216" s="135">
        <v>1000</v>
      </c>
      <c r="Y216" s="135">
        <f>Y217+10</f>
        <v>30</v>
      </c>
      <c r="Z216" s="135">
        <v>0</v>
      </c>
      <c r="AA216" s="136" t="s">
        <v>38</v>
      </c>
      <c r="AB216" s="136" t="s">
        <v>38</v>
      </c>
      <c r="AC216" s="137" t="s">
        <v>38</v>
      </c>
      <c r="AD216" s="634"/>
      <c r="AE216" s="644"/>
      <c r="AF216" s="581" t="s">
        <v>21</v>
      </c>
      <c r="AG216" s="135">
        <v>1000</v>
      </c>
      <c r="AH216" s="135"/>
      <c r="AI216" s="135">
        <v>1000</v>
      </c>
      <c r="AJ216" s="136" t="s">
        <v>47</v>
      </c>
      <c r="AK216" s="136">
        <v>3498</v>
      </c>
      <c r="AL216" s="137">
        <v>44995</v>
      </c>
      <c r="AM216" s="180"/>
      <c r="AN216" s="179" t="s">
        <v>846</v>
      </c>
    </row>
    <row r="217" spans="1:40" x14ac:dyDescent="0.25">
      <c r="A217" s="82"/>
      <c r="B217" s="879"/>
      <c r="C217" s="134" t="s">
        <v>22</v>
      </c>
      <c r="D217" s="135">
        <v>1000</v>
      </c>
      <c r="E217" s="135">
        <f t="shared" si="22"/>
        <v>180</v>
      </c>
      <c r="F217" s="135">
        <v>0</v>
      </c>
      <c r="G217" s="136" t="s">
        <v>38</v>
      </c>
      <c r="H217" s="136" t="s">
        <v>38</v>
      </c>
      <c r="I217" s="137" t="s">
        <v>38</v>
      </c>
      <c r="J217" s="136"/>
      <c r="K217" s="594"/>
      <c r="L217" s="599"/>
      <c r="M217" s="581" t="s">
        <v>22</v>
      </c>
      <c r="N217" s="135">
        <v>1000</v>
      </c>
      <c r="O217" s="135">
        <f t="shared" si="23"/>
        <v>60</v>
      </c>
      <c r="P217" s="135">
        <v>0</v>
      </c>
      <c r="Q217" s="136" t="s">
        <v>38</v>
      </c>
      <c r="R217" s="136" t="s">
        <v>38</v>
      </c>
      <c r="S217" s="137" t="s">
        <v>38</v>
      </c>
      <c r="T217" s="136"/>
      <c r="U217" s="594"/>
      <c r="V217" s="599"/>
      <c r="W217" s="581" t="s">
        <v>22</v>
      </c>
      <c r="X217" s="135">
        <v>1000</v>
      </c>
      <c r="Y217" s="135">
        <f>Y218+10</f>
        <v>20</v>
      </c>
      <c r="Z217" s="135">
        <v>0</v>
      </c>
      <c r="AA217" s="136" t="s">
        <v>38</v>
      </c>
      <c r="AB217" s="136" t="s">
        <v>38</v>
      </c>
      <c r="AC217" s="137" t="s">
        <v>38</v>
      </c>
      <c r="AD217" s="634"/>
      <c r="AE217" s="644"/>
      <c r="AF217" s="581" t="s">
        <v>22</v>
      </c>
      <c r="AG217" s="135">
        <v>1000</v>
      </c>
      <c r="AH217" s="135"/>
      <c r="AI217" s="135">
        <v>1000</v>
      </c>
      <c r="AJ217" s="136" t="s">
        <v>47</v>
      </c>
      <c r="AK217" s="136">
        <v>3567</v>
      </c>
      <c r="AL217" s="137">
        <v>45018</v>
      </c>
      <c r="AM217" s="180"/>
      <c r="AN217" s="179"/>
    </row>
    <row r="218" spans="1:40" x14ac:dyDescent="0.25">
      <c r="A218" s="82"/>
      <c r="B218" s="879"/>
      <c r="C218" s="134" t="s">
        <v>23</v>
      </c>
      <c r="D218" s="135">
        <v>1000</v>
      </c>
      <c r="E218" s="135">
        <f t="shared" si="22"/>
        <v>170</v>
      </c>
      <c r="F218" s="135">
        <v>0</v>
      </c>
      <c r="G218" s="136" t="s">
        <v>38</v>
      </c>
      <c r="H218" s="136" t="s">
        <v>38</v>
      </c>
      <c r="I218" s="137" t="s">
        <v>38</v>
      </c>
      <c r="J218" s="136"/>
      <c r="K218" s="594"/>
      <c r="L218" s="599"/>
      <c r="M218" s="581" t="s">
        <v>23</v>
      </c>
      <c r="N218" s="135">
        <v>1000</v>
      </c>
      <c r="O218" s="135">
        <f t="shared" si="23"/>
        <v>50</v>
      </c>
      <c r="P218" s="135">
        <v>0</v>
      </c>
      <c r="Q218" s="136" t="s">
        <v>38</v>
      </c>
      <c r="R218" s="136" t="s">
        <v>38</v>
      </c>
      <c r="S218" s="137" t="s">
        <v>38</v>
      </c>
      <c r="T218" s="136"/>
      <c r="U218" s="594"/>
      <c r="V218" s="599"/>
      <c r="W218" s="581" t="s">
        <v>23</v>
      </c>
      <c r="X218" s="135">
        <v>1000</v>
      </c>
      <c r="Y218" s="135">
        <f>Y219+10</f>
        <v>10</v>
      </c>
      <c r="Z218" s="135">
        <v>0</v>
      </c>
      <c r="AA218" s="136" t="s">
        <v>38</v>
      </c>
      <c r="AB218" s="136" t="s">
        <v>38</v>
      </c>
      <c r="AC218" s="137" t="s">
        <v>38</v>
      </c>
      <c r="AD218" s="634"/>
      <c r="AE218" s="644"/>
      <c r="AF218" s="581" t="s">
        <v>23</v>
      </c>
      <c r="AG218" s="135">
        <v>1000</v>
      </c>
      <c r="AH218" s="135"/>
      <c r="AI218" s="135">
        <v>1000</v>
      </c>
      <c r="AJ218" s="136" t="s">
        <v>47</v>
      </c>
      <c r="AK218" s="136">
        <v>3763</v>
      </c>
      <c r="AL218" s="137">
        <v>45058</v>
      </c>
      <c r="AM218" s="180"/>
      <c r="AN218" s="179"/>
    </row>
    <row r="219" spans="1:40" x14ac:dyDescent="0.25">
      <c r="A219" s="82"/>
      <c r="B219" s="879"/>
      <c r="C219" s="190" t="s">
        <v>24</v>
      </c>
      <c r="D219" s="135">
        <v>1000</v>
      </c>
      <c r="E219" s="135">
        <f t="shared" si="22"/>
        <v>160</v>
      </c>
      <c r="F219" s="135">
        <v>0</v>
      </c>
      <c r="G219" s="136" t="s">
        <v>38</v>
      </c>
      <c r="H219" s="136" t="s">
        <v>38</v>
      </c>
      <c r="I219" s="137" t="s">
        <v>38</v>
      </c>
      <c r="J219" s="136"/>
      <c r="K219" s="594"/>
      <c r="L219" s="599"/>
      <c r="M219" s="642" t="s">
        <v>24</v>
      </c>
      <c r="N219" s="135">
        <v>1000</v>
      </c>
      <c r="O219" s="135">
        <f t="shared" si="23"/>
        <v>40</v>
      </c>
      <c r="P219" s="135">
        <v>0</v>
      </c>
      <c r="Q219" s="136" t="s">
        <v>38</v>
      </c>
      <c r="R219" s="136" t="s">
        <v>38</v>
      </c>
      <c r="S219" s="137" t="s">
        <v>38</v>
      </c>
      <c r="T219" s="136"/>
      <c r="U219" s="594"/>
      <c r="V219" s="599"/>
      <c r="W219" s="642" t="s">
        <v>24</v>
      </c>
      <c r="X219" s="135">
        <v>1000</v>
      </c>
      <c r="Y219" s="135">
        <v>0</v>
      </c>
      <c r="Z219" s="135">
        <v>4000</v>
      </c>
      <c r="AA219" s="136" t="s">
        <v>47</v>
      </c>
      <c r="AB219" s="220">
        <v>2442</v>
      </c>
      <c r="AC219" s="137">
        <v>44721</v>
      </c>
      <c r="AD219" s="634"/>
      <c r="AE219" s="644"/>
      <c r="AF219" s="642" t="s">
        <v>24</v>
      </c>
      <c r="AG219" s="135">
        <v>1000</v>
      </c>
      <c r="AH219" s="135"/>
      <c r="AI219" s="135">
        <v>1000</v>
      </c>
      <c r="AJ219" s="136" t="s">
        <v>47</v>
      </c>
      <c r="AK219" s="220">
        <v>3836</v>
      </c>
      <c r="AL219" s="137">
        <v>45085</v>
      </c>
      <c r="AM219" s="180"/>
      <c r="AN219" s="179"/>
    </row>
    <row r="220" spans="1:40" x14ac:dyDescent="0.25">
      <c r="A220" s="82"/>
      <c r="B220" s="879"/>
      <c r="C220" s="134" t="s">
        <v>25</v>
      </c>
      <c r="D220" s="135">
        <v>1000</v>
      </c>
      <c r="E220" s="135">
        <f t="shared" si="22"/>
        <v>150</v>
      </c>
      <c r="F220" s="135">
        <v>0</v>
      </c>
      <c r="G220" s="136" t="s">
        <v>38</v>
      </c>
      <c r="H220" s="136" t="s">
        <v>38</v>
      </c>
      <c r="I220" s="137" t="s">
        <v>38</v>
      </c>
      <c r="J220" s="136"/>
      <c r="K220" s="594"/>
      <c r="L220" s="599"/>
      <c r="M220" s="581" t="s">
        <v>25</v>
      </c>
      <c r="N220" s="135">
        <v>1000</v>
      </c>
      <c r="O220" s="135">
        <f t="shared" si="23"/>
        <v>30</v>
      </c>
      <c r="P220" s="135">
        <v>0</v>
      </c>
      <c r="Q220" s="136" t="s">
        <v>38</v>
      </c>
      <c r="R220" s="136" t="s">
        <v>38</v>
      </c>
      <c r="S220" s="137" t="s">
        <v>38</v>
      </c>
      <c r="T220" s="136"/>
      <c r="U220" s="594"/>
      <c r="V220" s="599"/>
      <c r="W220" s="581" t="s">
        <v>25</v>
      </c>
      <c r="X220" s="135">
        <v>1000</v>
      </c>
      <c r="Y220" s="135">
        <v>0</v>
      </c>
      <c r="Z220" s="135">
        <v>1000</v>
      </c>
      <c r="AA220" s="136" t="s">
        <v>47</v>
      </c>
      <c r="AB220" s="136">
        <v>2534</v>
      </c>
      <c r="AC220" s="137">
        <v>44756</v>
      </c>
      <c r="AD220" s="634"/>
      <c r="AE220" s="644"/>
      <c r="AF220" s="581" t="s">
        <v>25</v>
      </c>
      <c r="AG220" s="135">
        <v>1000</v>
      </c>
      <c r="AH220" s="135"/>
      <c r="AI220" s="135">
        <v>1000</v>
      </c>
      <c r="AJ220" s="136" t="s">
        <v>47</v>
      </c>
      <c r="AK220" s="136">
        <v>3974</v>
      </c>
      <c r="AL220" s="137">
        <v>45120</v>
      </c>
      <c r="AM220" s="180"/>
      <c r="AN220" s="179"/>
    </row>
    <row r="221" spans="1:40" x14ac:dyDescent="0.25">
      <c r="A221" s="82"/>
      <c r="B221" s="879"/>
      <c r="C221" s="134" t="s">
        <v>26</v>
      </c>
      <c r="D221" s="135">
        <v>1000</v>
      </c>
      <c r="E221" s="135">
        <f t="shared" si="22"/>
        <v>140</v>
      </c>
      <c r="F221" s="135">
        <v>0</v>
      </c>
      <c r="G221" s="136" t="s">
        <v>38</v>
      </c>
      <c r="H221" s="136" t="s">
        <v>38</v>
      </c>
      <c r="I221" s="137" t="s">
        <v>38</v>
      </c>
      <c r="J221" s="136"/>
      <c r="K221" s="594"/>
      <c r="L221" s="599"/>
      <c r="M221" s="581" t="s">
        <v>26</v>
      </c>
      <c r="N221" s="135">
        <v>1000</v>
      </c>
      <c r="O221" s="135">
        <f t="shared" si="23"/>
        <v>20</v>
      </c>
      <c r="P221" s="135">
        <v>0</v>
      </c>
      <c r="Q221" s="136" t="s">
        <v>38</v>
      </c>
      <c r="R221" s="136" t="s">
        <v>38</v>
      </c>
      <c r="S221" s="137" t="s">
        <v>38</v>
      </c>
      <c r="T221" s="136"/>
      <c r="U221" s="594"/>
      <c r="V221" s="599"/>
      <c r="W221" s="581" t="s">
        <v>26</v>
      </c>
      <c r="X221" s="135">
        <v>1000</v>
      </c>
      <c r="Y221" s="135">
        <v>0</v>
      </c>
      <c r="Z221" s="135">
        <v>1000</v>
      </c>
      <c r="AA221" s="136" t="s">
        <v>47</v>
      </c>
      <c r="AB221" s="136">
        <v>2638</v>
      </c>
      <c r="AC221" s="137">
        <v>44787</v>
      </c>
      <c r="AD221" s="634"/>
      <c r="AE221" s="644"/>
      <c r="AF221" s="581" t="s">
        <v>26</v>
      </c>
      <c r="AG221" s="135">
        <v>1000</v>
      </c>
      <c r="AH221" s="135"/>
      <c r="AI221" s="135">
        <v>1000</v>
      </c>
      <c r="AJ221" s="136" t="s">
        <v>47</v>
      </c>
      <c r="AK221" s="136">
        <v>4045</v>
      </c>
      <c r="AL221" s="137">
        <v>45142</v>
      </c>
      <c r="AM221" s="180"/>
      <c r="AN221" s="179"/>
    </row>
    <row r="222" spans="1:40" x14ac:dyDescent="0.25">
      <c r="A222" s="82"/>
      <c r="B222" s="879"/>
      <c r="C222" s="134" t="s">
        <v>27</v>
      </c>
      <c r="D222" s="135">
        <v>1000</v>
      </c>
      <c r="E222" s="135">
        <f t="shared" si="22"/>
        <v>130</v>
      </c>
      <c r="F222" s="135">
        <v>0</v>
      </c>
      <c r="G222" s="136" t="s">
        <v>38</v>
      </c>
      <c r="H222" s="136" t="s">
        <v>38</v>
      </c>
      <c r="I222" s="137" t="s">
        <v>38</v>
      </c>
      <c r="J222" s="136"/>
      <c r="K222" s="594"/>
      <c r="L222" s="599"/>
      <c r="M222" s="581" t="s">
        <v>27</v>
      </c>
      <c r="N222" s="135">
        <v>1000</v>
      </c>
      <c r="O222" s="135">
        <f>O223+10</f>
        <v>10</v>
      </c>
      <c r="P222" s="135">
        <v>0</v>
      </c>
      <c r="Q222" s="136" t="s">
        <v>38</v>
      </c>
      <c r="R222" s="136" t="s">
        <v>38</v>
      </c>
      <c r="S222" s="137" t="s">
        <v>38</v>
      </c>
      <c r="T222" s="136"/>
      <c r="U222" s="594"/>
      <c r="V222" s="599"/>
      <c r="W222" s="581" t="s">
        <v>27</v>
      </c>
      <c r="X222" s="135">
        <v>1000</v>
      </c>
      <c r="Y222" s="135">
        <v>0</v>
      </c>
      <c r="Z222" s="135">
        <v>1000</v>
      </c>
      <c r="AA222" s="136" t="s">
        <v>47</v>
      </c>
      <c r="AB222" s="136">
        <v>2851</v>
      </c>
      <c r="AC222" s="137">
        <v>44820</v>
      </c>
      <c r="AD222" s="634"/>
      <c r="AE222" s="644"/>
      <c r="AF222" s="581" t="s">
        <v>27</v>
      </c>
      <c r="AG222" s="135"/>
      <c r="AH222" s="135"/>
      <c r="AI222" s="135"/>
      <c r="AJ222" s="136"/>
      <c r="AK222" s="136"/>
      <c r="AL222" s="137"/>
      <c r="AM222" s="180"/>
      <c r="AN222" s="179"/>
    </row>
    <row r="223" spans="1:40" x14ac:dyDescent="0.25">
      <c r="A223" s="82"/>
      <c r="B223" s="879"/>
      <c r="C223" s="134" t="s">
        <v>28</v>
      </c>
      <c r="D223" s="135">
        <v>1000</v>
      </c>
      <c r="E223" s="135">
        <f t="shared" si="22"/>
        <v>120</v>
      </c>
      <c r="F223" s="135">
        <v>0</v>
      </c>
      <c r="G223" s="136" t="s">
        <v>38</v>
      </c>
      <c r="H223" s="136" t="s">
        <v>38</v>
      </c>
      <c r="I223" s="137" t="s">
        <v>38</v>
      </c>
      <c r="J223" s="136"/>
      <c r="K223" s="594"/>
      <c r="L223" s="599"/>
      <c r="M223" s="581" t="s">
        <v>28</v>
      </c>
      <c r="N223" s="135">
        <v>1000</v>
      </c>
      <c r="O223" s="135">
        <v>0</v>
      </c>
      <c r="P223" s="135">
        <v>24310</v>
      </c>
      <c r="Q223" s="136" t="s">
        <v>38</v>
      </c>
      <c r="R223" s="136">
        <v>1392</v>
      </c>
      <c r="S223" s="137">
        <v>44499</v>
      </c>
      <c r="T223" s="136"/>
      <c r="U223" s="594"/>
      <c r="V223" s="599"/>
      <c r="W223" s="581" t="s">
        <v>28</v>
      </c>
      <c r="X223" s="135">
        <v>1000</v>
      </c>
      <c r="Y223" s="135">
        <v>0</v>
      </c>
      <c r="Z223" s="135">
        <v>1000</v>
      </c>
      <c r="AA223" s="136" t="s">
        <v>47</v>
      </c>
      <c r="AB223" s="136">
        <v>2944</v>
      </c>
      <c r="AC223" s="137">
        <v>44844</v>
      </c>
      <c r="AD223" s="634"/>
      <c r="AE223" s="644"/>
      <c r="AF223" s="581" t="s">
        <v>28</v>
      </c>
      <c r="AG223" s="135"/>
      <c r="AH223" s="135"/>
      <c r="AI223" s="135"/>
      <c r="AJ223" s="136"/>
      <c r="AK223" s="136"/>
      <c r="AL223" s="137"/>
      <c r="AM223" s="180"/>
      <c r="AN223" s="179"/>
    </row>
    <row r="224" spans="1:40" x14ac:dyDescent="0.25">
      <c r="A224" s="82"/>
      <c r="B224" s="879"/>
      <c r="C224" s="134" t="s">
        <v>29</v>
      </c>
      <c r="D224" s="135">
        <v>1000</v>
      </c>
      <c r="E224" s="135">
        <f>E225+10</f>
        <v>110</v>
      </c>
      <c r="F224" s="135">
        <v>0</v>
      </c>
      <c r="G224" s="136" t="s">
        <v>38</v>
      </c>
      <c r="H224" s="136" t="s">
        <v>38</v>
      </c>
      <c r="I224" s="137" t="s">
        <v>38</v>
      </c>
      <c r="J224" s="136"/>
      <c r="K224" s="594"/>
      <c r="L224" s="599"/>
      <c r="M224" s="581" t="s">
        <v>29</v>
      </c>
      <c r="N224" s="135">
        <v>1000</v>
      </c>
      <c r="O224" s="135">
        <f>O225+10</f>
        <v>20</v>
      </c>
      <c r="P224" s="135">
        <v>0</v>
      </c>
      <c r="Q224" s="136" t="s">
        <v>38</v>
      </c>
      <c r="R224" s="136" t="s">
        <v>38</v>
      </c>
      <c r="S224" s="137" t="s">
        <v>38</v>
      </c>
      <c r="T224" s="136"/>
      <c r="U224" s="594"/>
      <c r="V224" s="599"/>
      <c r="W224" s="581" t="s">
        <v>29</v>
      </c>
      <c r="X224" s="135">
        <v>1000</v>
      </c>
      <c r="Y224" s="135">
        <v>0</v>
      </c>
      <c r="Z224" s="135">
        <v>1000</v>
      </c>
      <c r="AA224" s="136" t="s">
        <v>47</v>
      </c>
      <c r="AB224" s="136">
        <v>2987</v>
      </c>
      <c r="AC224" s="137">
        <v>44866</v>
      </c>
      <c r="AD224" s="634"/>
      <c r="AE224" s="644"/>
      <c r="AF224" s="581" t="s">
        <v>29</v>
      </c>
      <c r="AG224" s="135"/>
      <c r="AH224" s="135"/>
      <c r="AI224" s="135"/>
      <c r="AJ224" s="136"/>
      <c r="AK224" s="136"/>
      <c r="AL224" s="137"/>
      <c r="AM224" s="180"/>
      <c r="AN224" s="179"/>
    </row>
    <row r="225" spans="1:40" x14ac:dyDescent="0.25">
      <c r="A225" s="82"/>
      <c r="B225" s="879"/>
      <c r="C225" s="191" t="s">
        <v>30</v>
      </c>
      <c r="D225" s="149">
        <v>1000</v>
      </c>
      <c r="E225" s="135">
        <f>O214+10</f>
        <v>100</v>
      </c>
      <c r="F225" s="135">
        <v>0</v>
      </c>
      <c r="G225" s="136" t="s">
        <v>38</v>
      </c>
      <c r="H225" s="136" t="s">
        <v>38</v>
      </c>
      <c r="I225" s="137" t="s">
        <v>38</v>
      </c>
      <c r="J225" s="195"/>
      <c r="K225" s="605"/>
      <c r="L225" s="600"/>
      <c r="M225" s="643" t="s">
        <v>30</v>
      </c>
      <c r="N225" s="149">
        <v>1000</v>
      </c>
      <c r="O225" s="135">
        <v>10</v>
      </c>
      <c r="P225" s="135">
        <v>0</v>
      </c>
      <c r="Q225" s="136" t="s">
        <v>38</v>
      </c>
      <c r="R225" s="136" t="s">
        <v>38</v>
      </c>
      <c r="S225" s="137" t="s">
        <v>38</v>
      </c>
      <c r="T225" s="136"/>
      <c r="U225" s="594"/>
      <c r="V225" s="600"/>
      <c r="W225" s="643" t="s">
        <v>30</v>
      </c>
      <c r="X225" s="149">
        <v>1000</v>
      </c>
      <c r="Y225" s="135">
        <v>0</v>
      </c>
      <c r="Z225" s="135">
        <v>1000</v>
      </c>
      <c r="AA225" s="136" t="s">
        <v>47</v>
      </c>
      <c r="AB225" s="136">
        <v>3136</v>
      </c>
      <c r="AC225" s="137">
        <v>44906</v>
      </c>
      <c r="AD225" s="634"/>
      <c r="AE225" s="644"/>
      <c r="AF225" s="643" t="s">
        <v>30</v>
      </c>
      <c r="AG225" s="149"/>
      <c r="AH225" s="135"/>
      <c r="AI225" s="135"/>
      <c r="AJ225" s="136"/>
      <c r="AK225" s="136"/>
      <c r="AL225" s="137"/>
      <c r="AM225" s="181"/>
      <c r="AN225" s="182"/>
    </row>
    <row r="226" spans="1:40" ht="21" x14ac:dyDescent="0.25">
      <c r="A226" s="88"/>
      <c r="B226" s="880"/>
      <c r="C226" s="89"/>
      <c r="D226" s="90">
        <f>SUM(D214:D225)</f>
        <v>12000</v>
      </c>
      <c r="E226" s="90">
        <f>SUM(E214:E225)</f>
        <v>1860</v>
      </c>
      <c r="F226" s="90">
        <f>SUM(F214:F225)</f>
        <v>0</v>
      </c>
      <c r="G226" s="91"/>
      <c r="H226" s="91"/>
      <c r="I226" s="92"/>
      <c r="J226" s="91"/>
      <c r="K226" s="176"/>
      <c r="L226" s="587"/>
      <c r="M226" s="564"/>
      <c r="N226" s="90">
        <f>SUM(N213:N225)</f>
        <v>24000</v>
      </c>
      <c r="O226" s="90">
        <f>SUM(O213:O225)</f>
        <v>2340</v>
      </c>
      <c r="P226" s="90">
        <f>SUM(P213:P225)</f>
        <v>24310</v>
      </c>
      <c r="Q226" s="91"/>
      <c r="R226" s="91"/>
      <c r="S226" s="91"/>
      <c r="T226" s="91"/>
      <c r="U226" s="176"/>
      <c r="V226" s="587"/>
      <c r="W226" s="564"/>
      <c r="X226" s="90">
        <f>SUM(X213:X225)</f>
        <v>36000</v>
      </c>
      <c r="Y226" s="90">
        <f>SUM(Y213:Y225)</f>
        <v>2400</v>
      </c>
      <c r="Z226" s="90">
        <f>SUM(Z213:Z225)</f>
        <v>38310</v>
      </c>
      <c r="AA226" s="91"/>
      <c r="AB226" s="91"/>
      <c r="AC226" s="91"/>
      <c r="AD226" s="176"/>
      <c r="AE226" s="587"/>
      <c r="AF226" s="564"/>
      <c r="AG226" s="90">
        <f>SUM(AG213:AG225)</f>
        <v>44000</v>
      </c>
      <c r="AH226" s="90">
        <f>SUM(AH213:AH225)</f>
        <v>2400</v>
      </c>
      <c r="AI226" s="90">
        <f>SUM(AI213:AI225)</f>
        <v>46310</v>
      </c>
      <c r="AJ226" s="91"/>
      <c r="AK226" s="91"/>
      <c r="AL226" s="91"/>
      <c r="AM226" s="90"/>
      <c r="AN226" s="91"/>
    </row>
    <row r="227" spans="1:40" x14ac:dyDescent="0.25">
      <c r="A227" s="337"/>
      <c r="B227" s="330"/>
      <c r="C227" s="344"/>
      <c r="D227" s="345"/>
      <c r="E227" s="345"/>
      <c r="F227" s="345"/>
      <c r="G227" s="346"/>
      <c r="H227" s="346"/>
      <c r="I227" s="347"/>
      <c r="J227" s="346"/>
      <c r="K227" s="346"/>
      <c r="L227" s="588"/>
      <c r="M227" s="346"/>
      <c r="N227" s="345"/>
      <c r="O227" s="345"/>
      <c r="P227" s="345"/>
      <c r="Q227" s="346"/>
      <c r="R227" s="346"/>
      <c r="S227" s="346"/>
      <c r="T227" s="346"/>
      <c r="U227" s="346"/>
      <c r="V227" s="588"/>
      <c r="W227" s="346"/>
      <c r="X227" s="345"/>
      <c r="Y227" s="345"/>
      <c r="Z227" s="345"/>
      <c r="AA227" s="346"/>
      <c r="AB227" s="346"/>
      <c r="AC227" s="346"/>
      <c r="AD227" s="346"/>
      <c r="AE227" s="588"/>
      <c r="AF227" s="346"/>
      <c r="AG227" s="345"/>
      <c r="AH227" s="345"/>
      <c r="AI227" s="345"/>
      <c r="AJ227" s="346"/>
      <c r="AK227" s="346"/>
      <c r="AL227" s="346"/>
      <c r="AM227" s="778"/>
      <c r="AN227" s="348"/>
    </row>
    <row r="228" spans="1:40" ht="21" x14ac:dyDescent="0.25">
      <c r="A228" s="337"/>
      <c r="B228" s="331"/>
      <c r="C228" s="350"/>
      <c r="D228" s="351"/>
      <c r="E228" s="352"/>
      <c r="F228" s="353"/>
      <c r="G228" s="352"/>
      <c r="H228" s="353"/>
      <c r="I228" s="353"/>
      <c r="J228" s="353"/>
      <c r="K228" s="354"/>
      <c r="L228" s="598"/>
      <c r="M228" s="355" t="s">
        <v>42</v>
      </c>
      <c r="N228" s="356">
        <f>D241</f>
        <v>12000</v>
      </c>
      <c r="O228" s="356">
        <f>E241</f>
        <v>30</v>
      </c>
      <c r="P228" s="356">
        <f>F241</f>
        <v>10000</v>
      </c>
      <c r="Q228" s="352"/>
      <c r="R228" s="353"/>
      <c r="S228" s="353"/>
      <c r="T228" s="353"/>
      <c r="U228" s="354"/>
      <c r="V228" s="598"/>
      <c r="W228" s="355" t="s">
        <v>42</v>
      </c>
      <c r="X228" s="356">
        <f>N241</f>
        <v>24000</v>
      </c>
      <c r="Y228" s="356">
        <f>O241</f>
        <v>140</v>
      </c>
      <c r="Z228" s="356">
        <f>P241</f>
        <v>24100</v>
      </c>
      <c r="AA228" s="352"/>
      <c r="AB228" s="353"/>
      <c r="AC228" s="353"/>
      <c r="AD228" s="353"/>
      <c r="AE228" s="584"/>
      <c r="AF228" s="355" t="s">
        <v>42</v>
      </c>
      <c r="AG228" s="356">
        <f>X241</f>
        <v>36000</v>
      </c>
      <c r="AH228" s="356">
        <f>Y241</f>
        <v>140</v>
      </c>
      <c r="AI228" s="356">
        <f>Z241</f>
        <v>36140</v>
      </c>
      <c r="AJ228" s="352"/>
      <c r="AK228" s="353"/>
      <c r="AL228" s="353"/>
      <c r="AM228" s="776" t="s">
        <v>221</v>
      </c>
      <c r="AN228" s="183" t="s">
        <v>36</v>
      </c>
    </row>
    <row r="229" spans="1:40" x14ac:dyDescent="0.25">
      <c r="A229" s="368" t="s">
        <v>5</v>
      </c>
      <c r="B229" s="332">
        <v>176</v>
      </c>
      <c r="C229" s="357" t="s">
        <v>19</v>
      </c>
      <c r="D229" s="124">
        <v>1000</v>
      </c>
      <c r="E229" s="124">
        <v>0</v>
      </c>
      <c r="F229" s="124">
        <v>1000</v>
      </c>
      <c r="G229" s="125" t="s">
        <v>38</v>
      </c>
      <c r="H229" s="125">
        <v>6</v>
      </c>
      <c r="I229" s="129">
        <v>43849</v>
      </c>
      <c r="J229" s="125"/>
      <c r="K229" s="595"/>
      <c r="L229" s="599"/>
      <c r="M229" s="579" t="s">
        <v>19</v>
      </c>
      <c r="N229" s="124">
        <v>1000</v>
      </c>
      <c r="O229" s="167">
        <v>10</v>
      </c>
      <c r="P229" s="124">
        <v>2000</v>
      </c>
      <c r="Q229" s="125" t="s">
        <v>38</v>
      </c>
      <c r="R229" s="125">
        <v>784</v>
      </c>
      <c r="S229" s="127">
        <v>44225</v>
      </c>
      <c r="T229" s="125"/>
      <c r="U229" s="595"/>
      <c r="V229" s="599"/>
      <c r="W229" s="579" t="s">
        <v>19</v>
      </c>
      <c r="X229" s="124">
        <v>1000</v>
      </c>
      <c r="Y229" s="124">
        <v>0</v>
      </c>
      <c r="Z229" s="124">
        <v>1000</v>
      </c>
      <c r="AA229" s="125" t="s">
        <v>38</v>
      </c>
      <c r="AB229" s="125">
        <v>1889</v>
      </c>
      <c r="AC229" s="129">
        <v>44588</v>
      </c>
      <c r="AD229" s="631"/>
      <c r="AE229" s="586"/>
      <c r="AF229" s="579" t="s">
        <v>19</v>
      </c>
      <c r="AG229" s="124">
        <v>1000</v>
      </c>
      <c r="AH229" s="124"/>
      <c r="AI229" s="124">
        <v>1000</v>
      </c>
      <c r="AJ229" s="125" t="s">
        <v>44</v>
      </c>
      <c r="AK229" s="125">
        <v>3208</v>
      </c>
      <c r="AL229" s="129">
        <v>44938</v>
      </c>
      <c r="AM229" s="341">
        <f>AG241+AH241-AI241</f>
        <v>0</v>
      </c>
      <c r="AN229" s="342" t="s">
        <v>1028</v>
      </c>
    </row>
    <row r="230" spans="1:40" x14ac:dyDescent="0.25">
      <c r="A230" s="369"/>
      <c r="B230" s="877" t="s">
        <v>235</v>
      </c>
      <c r="C230" s="357" t="s">
        <v>20</v>
      </c>
      <c r="D230" s="124">
        <v>1000</v>
      </c>
      <c r="E230" s="124">
        <v>0</v>
      </c>
      <c r="F230" s="124">
        <v>1000</v>
      </c>
      <c r="G230" s="125" t="s">
        <v>38</v>
      </c>
      <c r="H230" s="125">
        <v>64</v>
      </c>
      <c r="I230" s="129">
        <v>43867</v>
      </c>
      <c r="J230" s="125"/>
      <c r="K230" s="595"/>
      <c r="L230" s="599"/>
      <c r="M230" s="579" t="s">
        <v>20</v>
      </c>
      <c r="N230" s="124">
        <v>1000</v>
      </c>
      <c r="O230" s="124">
        <v>0</v>
      </c>
      <c r="P230" s="124">
        <v>2000</v>
      </c>
      <c r="Q230" s="125" t="s">
        <v>38</v>
      </c>
      <c r="R230" s="125">
        <v>848</v>
      </c>
      <c r="S230" s="403">
        <v>44252</v>
      </c>
      <c r="T230" s="125"/>
      <c r="U230" s="595"/>
      <c r="V230" s="599"/>
      <c r="W230" s="579" t="s">
        <v>20</v>
      </c>
      <c r="X230" s="124">
        <v>1000</v>
      </c>
      <c r="Y230" s="124">
        <v>0</v>
      </c>
      <c r="Z230" s="124">
        <v>1000</v>
      </c>
      <c r="AA230" s="125" t="s">
        <v>38</v>
      </c>
      <c r="AB230" s="125">
        <v>2066</v>
      </c>
      <c r="AC230" s="129">
        <v>44610</v>
      </c>
      <c r="AD230" s="632"/>
      <c r="AE230" s="644"/>
      <c r="AF230" s="579" t="s">
        <v>20</v>
      </c>
      <c r="AG230" s="124">
        <v>1000</v>
      </c>
      <c r="AH230" s="124"/>
      <c r="AI230" s="124">
        <v>1000</v>
      </c>
      <c r="AJ230" s="125" t="s">
        <v>44</v>
      </c>
      <c r="AK230" s="125">
        <v>3409</v>
      </c>
      <c r="AL230" s="129">
        <v>44967</v>
      </c>
      <c r="AM230" s="336"/>
      <c r="AN230" s="335"/>
    </row>
    <row r="231" spans="1:40" x14ac:dyDescent="0.25">
      <c r="A231" s="369"/>
      <c r="B231" s="877"/>
      <c r="C231" s="357" t="s">
        <v>21</v>
      </c>
      <c r="D231" s="124">
        <v>1000</v>
      </c>
      <c r="E231" s="124">
        <v>0</v>
      </c>
      <c r="F231" s="124">
        <v>1000</v>
      </c>
      <c r="G231" s="125" t="s">
        <v>38</v>
      </c>
      <c r="H231" s="125">
        <v>143</v>
      </c>
      <c r="I231" s="129">
        <v>43899</v>
      </c>
      <c r="J231" s="125"/>
      <c r="K231" s="595"/>
      <c r="L231" s="599"/>
      <c r="M231" s="579" t="s">
        <v>21</v>
      </c>
      <c r="N231" s="124">
        <v>1000</v>
      </c>
      <c r="O231" s="167">
        <v>10</v>
      </c>
      <c r="P231" s="124">
        <v>1000</v>
      </c>
      <c r="Q231" s="125" t="s">
        <v>38</v>
      </c>
      <c r="R231" s="125">
        <v>952</v>
      </c>
      <c r="S231" s="127">
        <v>44305</v>
      </c>
      <c r="T231" s="125"/>
      <c r="U231" s="595"/>
      <c r="V231" s="599"/>
      <c r="W231" s="579" t="s">
        <v>21</v>
      </c>
      <c r="X231" s="124">
        <v>1000</v>
      </c>
      <c r="Y231" s="124">
        <v>0</v>
      </c>
      <c r="Z231" s="124">
        <v>1000</v>
      </c>
      <c r="AA231" s="125" t="s">
        <v>38</v>
      </c>
      <c r="AB231" s="125">
        <v>2177</v>
      </c>
      <c r="AC231" s="129">
        <v>44641</v>
      </c>
      <c r="AD231" s="632"/>
      <c r="AE231" s="644"/>
      <c r="AF231" s="579" t="s">
        <v>21</v>
      </c>
      <c r="AG231" s="124">
        <v>1000</v>
      </c>
      <c r="AH231" s="124"/>
      <c r="AI231" s="124">
        <v>1000</v>
      </c>
      <c r="AJ231" s="125" t="s">
        <v>44</v>
      </c>
      <c r="AK231" s="125">
        <v>3492</v>
      </c>
      <c r="AL231" s="129">
        <v>44995</v>
      </c>
      <c r="AM231" s="336"/>
      <c r="AN231" s="335"/>
    </row>
    <row r="232" spans="1:40" x14ac:dyDescent="0.25">
      <c r="A232" s="369"/>
      <c r="B232" s="877"/>
      <c r="C232" s="357" t="s">
        <v>22</v>
      </c>
      <c r="D232" s="124">
        <v>1000</v>
      </c>
      <c r="E232" s="124">
        <v>0</v>
      </c>
      <c r="F232" s="124">
        <v>1000</v>
      </c>
      <c r="G232" s="125" t="s">
        <v>38</v>
      </c>
      <c r="H232" s="125">
        <v>190</v>
      </c>
      <c r="I232" s="129">
        <v>43937</v>
      </c>
      <c r="J232" s="125"/>
      <c r="K232" s="595"/>
      <c r="L232" s="599"/>
      <c r="M232" s="579" t="s">
        <v>22</v>
      </c>
      <c r="N232" s="124">
        <v>1000</v>
      </c>
      <c r="O232" s="124">
        <f>O233+10</f>
        <v>30</v>
      </c>
      <c r="P232" s="124">
        <v>0</v>
      </c>
      <c r="Q232" s="125" t="s">
        <v>38</v>
      </c>
      <c r="R232" s="125" t="s">
        <v>38</v>
      </c>
      <c r="S232" s="129" t="s">
        <v>38</v>
      </c>
      <c r="T232" s="125"/>
      <c r="U232" s="595"/>
      <c r="V232" s="599"/>
      <c r="W232" s="579" t="s">
        <v>22</v>
      </c>
      <c r="X232" s="124">
        <v>1000</v>
      </c>
      <c r="Y232" s="124">
        <v>0</v>
      </c>
      <c r="Z232" s="124">
        <v>1000</v>
      </c>
      <c r="AA232" s="125" t="s">
        <v>38</v>
      </c>
      <c r="AB232" s="125">
        <v>2261</v>
      </c>
      <c r="AC232" s="129">
        <v>44672</v>
      </c>
      <c r="AD232" s="632"/>
      <c r="AE232" s="644"/>
      <c r="AF232" s="579" t="s">
        <v>22</v>
      </c>
      <c r="AG232" s="124">
        <v>1000</v>
      </c>
      <c r="AH232" s="124"/>
      <c r="AI232" s="124">
        <v>1000</v>
      </c>
      <c r="AJ232" s="125" t="s">
        <v>44</v>
      </c>
      <c r="AK232" s="125">
        <v>3635</v>
      </c>
      <c r="AL232" s="129">
        <v>45029</v>
      </c>
      <c r="AM232" s="336"/>
      <c r="AN232" s="335"/>
    </row>
    <row r="233" spans="1:40" x14ac:dyDescent="0.25">
      <c r="A233" s="369"/>
      <c r="B233" s="877"/>
      <c r="C233" s="357" t="s">
        <v>23</v>
      </c>
      <c r="D233" s="124">
        <v>1000</v>
      </c>
      <c r="E233" s="124">
        <v>0</v>
      </c>
      <c r="F233" s="124">
        <v>1000</v>
      </c>
      <c r="G233" s="125" t="s">
        <v>38</v>
      </c>
      <c r="H233" s="125">
        <v>246</v>
      </c>
      <c r="I233" s="129">
        <v>43978</v>
      </c>
      <c r="J233" s="125"/>
      <c r="K233" s="595"/>
      <c r="L233" s="599"/>
      <c r="M233" s="579" t="s">
        <v>23</v>
      </c>
      <c r="N233" s="124">
        <v>1000</v>
      </c>
      <c r="O233" s="167">
        <v>20</v>
      </c>
      <c r="P233" s="124">
        <v>2000</v>
      </c>
      <c r="Q233" s="125" t="s">
        <v>38</v>
      </c>
      <c r="R233" s="125">
        <v>1089</v>
      </c>
      <c r="S233" s="127" t="s">
        <v>236</v>
      </c>
      <c r="T233" s="125"/>
      <c r="U233" s="595"/>
      <c r="V233" s="599"/>
      <c r="W233" s="579" t="s">
        <v>23</v>
      </c>
      <c r="X233" s="124">
        <v>1000</v>
      </c>
      <c r="Y233" s="124">
        <v>0</v>
      </c>
      <c r="Z233" s="124">
        <v>1000</v>
      </c>
      <c r="AA233" s="125" t="s">
        <v>38</v>
      </c>
      <c r="AB233" s="125">
        <v>2338</v>
      </c>
      <c r="AC233" s="129">
        <v>44702</v>
      </c>
      <c r="AD233" s="632"/>
      <c r="AE233" s="644"/>
      <c r="AF233" s="579" t="s">
        <v>23</v>
      </c>
      <c r="AG233" s="124">
        <v>1000</v>
      </c>
      <c r="AH233" s="124"/>
      <c r="AI233" s="124">
        <v>1000</v>
      </c>
      <c r="AJ233" s="125" t="s">
        <v>44</v>
      </c>
      <c r="AK233" s="125">
        <v>3757</v>
      </c>
      <c r="AL233" s="129">
        <v>45056</v>
      </c>
      <c r="AM233" s="336"/>
      <c r="AN233" s="335"/>
    </row>
    <row r="234" spans="1:40" x14ac:dyDescent="0.25">
      <c r="A234" s="369"/>
      <c r="B234" s="877"/>
      <c r="C234" s="420" t="s">
        <v>24</v>
      </c>
      <c r="D234" s="124">
        <v>1000</v>
      </c>
      <c r="E234" s="124">
        <v>0</v>
      </c>
      <c r="F234" s="124">
        <v>1000</v>
      </c>
      <c r="G234" s="125" t="s">
        <v>38</v>
      </c>
      <c r="H234" s="125">
        <v>311</v>
      </c>
      <c r="I234" s="129">
        <v>44008</v>
      </c>
      <c r="J234" s="125"/>
      <c r="K234" s="595"/>
      <c r="L234" s="599"/>
      <c r="M234" s="640" t="s">
        <v>24</v>
      </c>
      <c r="N234" s="124">
        <v>1000</v>
      </c>
      <c r="O234" s="124">
        <f>O235+10</f>
        <v>20</v>
      </c>
      <c r="P234" s="124">
        <v>0</v>
      </c>
      <c r="Q234" s="125" t="s">
        <v>38</v>
      </c>
      <c r="R234" s="125" t="s">
        <v>38</v>
      </c>
      <c r="S234" s="129" t="s">
        <v>38</v>
      </c>
      <c r="T234" s="125"/>
      <c r="U234" s="595"/>
      <c r="V234" s="599"/>
      <c r="W234" s="640" t="s">
        <v>24</v>
      </c>
      <c r="X234" s="124">
        <v>1000</v>
      </c>
      <c r="Y234" s="124">
        <v>0</v>
      </c>
      <c r="Z234" s="124">
        <v>1000</v>
      </c>
      <c r="AA234" s="125" t="s">
        <v>44</v>
      </c>
      <c r="AB234" s="125">
        <v>2439</v>
      </c>
      <c r="AC234" s="129">
        <v>44734</v>
      </c>
      <c r="AD234" s="632"/>
      <c r="AE234" s="644"/>
      <c r="AF234" s="640" t="s">
        <v>24</v>
      </c>
      <c r="AG234" s="124">
        <v>1000</v>
      </c>
      <c r="AH234" s="124"/>
      <c r="AI234" s="124">
        <v>1000</v>
      </c>
      <c r="AJ234" s="125" t="s">
        <v>44</v>
      </c>
      <c r="AK234" s="125">
        <v>3880</v>
      </c>
      <c r="AL234" s="129">
        <v>45105</v>
      </c>
      <c r="AM234" s="336"/>
      <c r="AN234" s="335"/>
    </row>
    <row r="235" spans="1:40" x14ac:dyDescent="0.25">
      <c r="A235" s="369"/>
      <c r="B235" s="877"/>
      <c r="C235" s="357" t="s">
        <v>25</v>
      </c>
      <c r="D235" s="124">
        <v>1000</v>
      </c>
      <c r="E235" s="124">
        <v>0</v>
      </c>
      <c r="F235" s="124">
        <v>1000</v>
      </c>
      <c r="G235" s="125" t="s">
        <v>38</v>
      </c>
      <c r="H235" s="125">
        <v>379</v>
      </c>
      <c r="I235" s="129">
        <v>44041</v>
      </c>
      <c r="J235" s="125"/>
      <c r="K235" s="595"/>
      <c r="L235" s="599"/>
      <c r="M235" s="579" t="s">
        <v>25</v>
      </c>
      <c r="N235" s="124">
        <v>1000</v>
      </c>
      <c r="O235" s="124">
        <v>10</v>
      </c>
      <c r="P235" s="124">
        <v>0</v>
      </c>
      <c r="Q235" s="125" t="s">
        <v>38</v>
      </c>
      <c r="R235" s="125" t="s">
        <v>38</v>
      </c>
      <c r="S235" s="129" t="s">
        <v>38</v>
      </c>
      <c r="T235" s="125"/>
      <c r="U235" s="595"/>
      <c r="V235" s="599"/>
      <c r="W235" s="579" t="s">
        <v>25</v>
      </c>
      <c r="X235" s="124">
        <v>1000</v>
      </c>
      <c r="Y235" s="124">
        <v>0</v>
      </c>
      <c r="Z235" s="124">
        <v>1000</v>
      </c>
      <c r="AA235" s="125" t="s">
        <v>44</v>
      </c>
      <c r="AB235" s="125">
        <v>2536</v>
      </c>
      <c r="AC235" s="129">
        <v>44757</v>
      </c>
      <c r="AD235" s="632"/>
      <c r="AE235" s="644"/>
      <c r="AF235" s="579" t="s">
        <v>25</v>
      </c>
      <c r="AG235" s="124">
        <v>1000</v>
      </c>
      <c r="AH235" s="124"/>
      <c r="AI235" s="124">
        <v>1000</v>
      </c>
      <c r="AJ235" s="125" t="s">
        <v>44</v>
      </c>
      <c r="AK235" s="125">
        <v>3976</v>
      </c>
      <c r="AL235" s="129">
        <v>45122</v>
      </c>
      <c r="AM235" s="336"/>
      <c r="AN235" s="335"/>
    </row>
    <row r="236" spans="1:40" x14ac:dyDescent="0.25">
      <c r="A236" s="369"/>
      <c r="B236" s="877"/>
      <c r="C236" s="357" t="s">
        <v>26</v>
      </c>
      <c r="D236" s="124">
        <v>1000</v>
      </c>
      <c r="E236" s="124">
        <v>0</v>
      </c>
      <c r="F236" s="124">
        <v>1000</v>
      </c>
      <c r="G236" s="125" t="s">
        <v>38</v>
      </c>
      <c r="H236" s="125">
        <v>421</v>
      </c>
      <c r="I236" s="129">
        <v>44064</v>
      </c>
      <c r="J236" s="125"/>
      <c r="K236" s="595"/>
      <c r="L236" s="599"/>
      <c r="M236" s="579" t="s">
        <v>26</v>
      </c>
      <c r="N236" s="124">
        <v>1000</v>
      </c>
      <c r="O236" s="124">
        <v>0</v>
      </c>
      <c r="P236" s="124">
        <v>3000</v>
      </c>
      <c r="Q236" s="125" t="s">
        <v>38</v>
      </c>
      <c r="R236" s="125">
        <v>1313</v>
      </c>
      <c r="S236" s="403">
        <v>44457</v>
      </c>
      <c r="T236" s="125"/>
      <c r="U236" s="595"/>
      <c r="V236" s="599"/>
      <c r="W236" s="579" t="s">
        <v>26</v>
      </c>
      <c r="X236" s="124">
        <v>1000</v>
      </c>
      <c r="Y236" s="124">
        <v>0</v>
      </c>
      <c r="Z236" s="124">
        <v>1000</v>
      </c>
      <c r="AA236" s="125" t="s">
        <v>44</v>
      </c>
      <c r="AB236" s="125">
        <v>2640</v>
      </c>
      <c r="AC236" s="129">
        <v>44789</v>
      </c>
      <c r="AD236" s="632"/>
      <c r="AE236" s="644"/>
      <c r="AF236" s="579" t="s">
        <v>26</v>
      </c>
      <c r="AG236" s="124">
        <v>1000</v>
      </c>
      <c r="AH236" s="124"/>
      <c r="AI236" s="124">
        <v>1000</v>
      </c>
      <c r="AJ236" s="125" t="s">
        <v>44</v>
      </c>
      <c r="AK236" s="125">
        <v>4077</v>
      </c>
      <c r="AL236" s="129">
        <v>45151</v>
      </c>
      <c r="AM236" s="336"/>
      <c r="AN236" s="335"/>
    </row>
    <row r="237" spans="1:40" x14ac:dyDescent="0.25">
      <c r="A237" s="369"/>
      <c r="B237" s="877"/>
      <c r="C237" s="357" t="s">
        <v>27</v>
      </c>
      <c r="D237" s="124">
        <v>1000</v>
      </c>
      <c r="E237" s="124">
        <v>0</v>
      </c>
      <c r="F237" s="124">
        <v>1000</v>
      </c>
      <c r="G237" s="125" t="s">
        <v>38</v>
      </c>
      <c r="H237" s="125">
        <v>494</v>
      </c>
      <c r="I237" s="129">
        <v>44103</v>
      </c>
      <c r="J237" s="125"/>
      <c r="K237" s="595"/>
      <c r="L237" s="599"/>
      <c r="M237" s="579" t="s">
        <v>27</v>
      </c>
      <c r="N237" s="124">
        <v>1000</v>
      </c>
      <c r="O237" s="124">
        <v>10</v>
      </c>
      <c r="P237" s="124">
        <v>0</v>
      </c>
      <c r="Q237" s="125" t="s">
        <v>38</v>
      </c>
      <c r="R237" s="125" t="s">
        <v>38</v>
      </c>
      <c r="S237" s="129" t="s">
        <v>38</v>
      </c>
      <c r="T237" s="125"/>
      <c r="U237" s="595"/>
      <c r="V237" s="599"/>
      <c r="W237" s="579" t="s">
        <v>27</v>
      </c>
      <c r="X237" s="124">
        <v>1000</v>
      </c>
      <c r="Y237" s="124">
        <v>0</v>
      </c>
      <c r="Z237" s="124">
        <v>1040</v>
      </c>
      <c r="AA237" s="125" t="s">
        <v>44</v>
      </c>
      <c r="AB237" s="125">
        <v>2841</v>
      </c>
      <c r="AC237" s="129">
        <v>44816</v>
      </c>
      <c r="AD237" s="632"/>
      <c r="AE237" s="644"/>
      <c r="AF237" s="579" t="s">
        <v>27</v>
      </c>
      <c r="AG237" s="124"/>
      <c r="AH237" s="124"/>
      <c r="AI237" s="124"/>
      <c r="AJ237" s="125"/>
      <c r="AK237" s="125"/>
      <c r="AL237" s="129"/>
      <c r="AM237" s="336"/>
      <c r="AN237" s="335"/>
    </row>
    <row r="238" spans="1:40" x14ac:dyDescent="0.25">
      <c r="A238" s="369"/>
      <c r="B238" s="877"/>
      <c r="C238" s="357" t="s">
        <v>28</v>
      </c>
      <c r="D238" s="124">
        <v>1000</v>
      </c>
      <c r="E238" s="124">
        <v>0</v>
      </c>
      <c r="F238" s="124">
        <v>1000</v>
      </c>
      <c r="G238" s="125" t="s">
        <v>38</v>
      </c>
      <c r="H238" s="125">
        <v>568</v>
      </c>
      <c r="I238" s="129">
        <v>44131</v>
      </c>
      <c r="J238" s="125"/>
      <c r="K238" s="595"/>
      <c r="L238" s="599"/>
      <c r="M238" s="579" t="s">
        <v>28</v>
      </c>
      <c r="N238" s="124">
        <v>1000</v>
      </c>
      <c r="O238" s="124">
        <v>0</v>
      </c>
      <c r="P238" s="124">
        <v>2100</v>
      </c>
      <c r="Q238" s="125" t="s">
        <v>38</v>
      </c>
      <c r="R238" s="125">
        <v>1368</v>
      </c>
      <c r="S238" s="129">
        <v>44481</v>
      </c>
      <c r="T238" s="125"/>
      <c r="U238" s="595"/>
      <c r="V238" s="599"/>
      <c r="W238" s="579" t="s">
        <v>28</v>
      </c>
      <c r="X238" s="124">
        <v>1000</v>
      </c>
      <c r="Y238" s="124">
        <v>0</v>
      </c>
      <c r="Z238" s="124">
        <v>1000</v>
      </c>
      <c r="AA238" s="125" t="s">
        <v>44</v>
      </c>
      <c r="AB238" s="125">
        <v>2946</v>
      </c>
      <c r="AC238" s="129">
        <v>44845</v>
      </c>
      <c r="AD238" s="632"/>
      <c r="AE238" s="644"/>
      <c r="AF238" s="579" t="s">
        <v>28</v>
      </c>
      <c r="AG238" s="124"/>
      <c r="AH238" s="124"/>
      <c r="AI238" s="124"/>
      <c r="AJ238" s="125"/>
      <c r="AK238" s="125"/>
      <c r="AL238" s="129"/>
      <c r="AM238" s="336"/>
      <c r="AN238" s="335"/>
    </row>
    <row r="239" spans="1:40" x14ac:dyDescent="0.25">
      <c r="A239" s="369"/>
      <c r="B239" s="877"/>
      <c r="C239" s="357" t="s">
        <v>29</v>
      </c>
      <c r="D239" s="124">
        <v>1000</v>
      </c>
      <c r="E239" s="124">
        <f>E240+10</f>
        <v>20</v>
      </c>
      <c r="F239" s="124">
        <v>0</v>
      </c>
      <c r="G239" s="125" t="s">
        <v>38</v>
      </c>
      <c r="H239" s="125" t="s">
        <v>38</v>
      </c>
      <c r="I239" s="129" t="s">
        <v>38</v>
      </c>
      <c r="J239" s="125"/>
      <c r="K239" s="595"/>
      <c r="L239" s="599"/>
      <c r="M239" s="579" t="s">
        <v>29</v>
      </c>
      <c r="N239" s="124">
        <v>1000</v>
      </c>
      <c r="O239" s="124">
        <v>0</v>
      </c>
      <c r="P239" s="124">
        <v>1000</v>
      </c>
      <c r="Q239" s="125" t="s">
        <v>38</v>
      </c>
      <c r="R239" s="125">
        <v>1563</v>
      </c>
      <c r="S239" s="129">
        <v>44522</v>
      </c>
      <c r="T239" s="125"/>
      <c r="U239" s="595"/>
      <c r="V239" s="599"/>
      <c r="W239" s="579" t="s">
        <v>29</v>
      </c>
      <c r="X239" s="124">
        <v>1000</v>
      </c>
      <c r="Y239" s="124">
        <v>0</v>
      </c>
      <c r="Z239" s="124">
        <v>1000</v>
      </c>
      <c r="AA239" s="125" t="s">
        <v>44</v>
      </c>
      <c r="AB239" s="125">
        <v>3027</v>
      </c>
      <c r="AC239" s="129">
        <v>44874</v>
      </c>
      <c r="AD239" s="632"/>
      <c r="AE239" s="644"/>
      <c r="AF239" s="579" t="s">
        <v>29</v>
      </c>
      <c r="AG239" s="124"/>
      <c r="AH239" s="124"/>
      <c r="AI239" s="124"/>
      <c r="AJ239" s="125"/>
      <c r="AK239" s="125"/>
      <c r="AL239" s="129"/>
      <c r="AM239" s="336"/>
      <c r="AN239" s="335"/>
    </row>
    <row r="240" spans="1:40" x14ac:dyDescent="0.25">
      <c r="A240" s="369"/>
      <c r="B240" s="877"/>
      <c r="C240" s="421" t="s">
        <v>30</v>
      </c>
      <c r="D240" s="278">
        <v>1000</v>
      </c>
      <c r="E240" s="167">
        <v>10</v>
      </c>
      <c r="F240" s="124">
        <v>0</v>
      </c>
      <c r="G240" s="125" t="s">
        <v>38</v>
      </c>
      <c r="H240" s="125" t="s">
        <v>38</v>
      </c>
      <c r="I240" s="129" t="s">
        <v>38</v>
      </c>
      <c r="J240" s="125"/>
      <c r="K240" s="595"/>
      <c r="L240" s="600"/>
      <c r="M240" s="641" t="s">
        <v>30</v>
      </c>
      <c r="N240" s="278">
        <v>1000</v>
      </c>
      <c r="O240" s="124">
        <v>0</v>
      </c>
      <c r="P240" s="124">
        <v>1000</v>
      </c>
      <c r="Q240" s="125" t="s">
        <v>38</v>
      </c>
      <c r="R240" s="125">
        <v>1653</v>
      </c>
      <c r="S240" s="129">
        <v>44533</v>
      </c>
      <c r="T240" s="125"/>
      <c r="U240" s="595"/>
      <c r="V240" s="600"/>
      <c r="W240" s="641" t="s">
        <v>30</v>
      </c>
      <c r="X240" s="278">
        <v>1000</v>
      </c>
      <c r="Y240" s="124">
        <v>0</v>
      </c>
      <c r="Z240" s="124">
        <v>1000</v>
      </c>
      <c r="AA240" s="125" t="s">
        <v>44</v>
      </c>
      <c r="AB240" s="125">
        <v>3142</v>
      </c>
      <c r="AC240" s="129">
        <v>44907</v>
      </c>
      <c r="AD240" s="632"/>
      <c r="AE240" s="644"/>
      <c r="AF240" s="641" t="s">
        <v>30</v>
      </c>
      <c r="AG240" s="278"/>
      <c r="AH240" s="124"/>
      <c r="AI240" s="124"/>
      <c r="AJ240" s="125"/>
      <c r="AK240" s="125"/>
      <c r="AL240" s="129"/>
      <c r="AM240" s="338"/>
      <c r="AN240" s="339"/>
    </row>
    <row r="241" spans="1:40" ht="21.75" thickBot="1" x14ac:dyDescent="0.3">
      <c r="A241" s="370"/>
      <c r="B241" s="878"/>
      <c r="C241" s="364"/>
      <c r="D241" s="365">
        <f>SUM(D229:D240)</f>
        <v>12000</v>
      </c>
      <c r="E241" s="365">
        <f>SUM(E229:E240)</f>
        <v>30</v>
      </c>
      <c r="F241" s="365">
        <f>SUM(F229:F240)</f>
        <v>10000</v>
      </c>
      <c r="G241" s="340"/>
      <c r="H241" s="340"/>
      <c r="I241" s="366"/>
      <c r="J241" s="340"/>
      <c r="K241" s="569"/>
      <c r="L241" s="612"/>
      <c r="M241" s="565"/>
      <c r="N241" s="365">
        <f>SUM(N228:N240)</f>
        <v>24000</v>
      </c>
      <c r="O241" s="365">
        <f>SUM(O228:O240)</f>
        <v>140</v>
      </c>
      <c r="P241" s="365">
        <f>SUM(P228:P240)</f>
        <v>24100</v>
      </c>
      <c r="Q241" s="340"/>
      <c r="R241" s="340"/>
      <c r="S241" s="340"/>
      <c r="T241" s="340"/>
      <c r="U241" s="569"/>
      <c r="V241" s="612"/>
      <c r="W241" s="565"/>
      <c r="X241" s="365">
        <f>SUM(X228:X240)</f>
        <v>36000</v>
      </c>
      <c r="Y241" s="365">
        <f>SUM(Y228:Y240)</f>
        <v>140</v>
      </c>
      <c r="Z241" s="365">
        <f>SUM(Z228:Z240)</f>
        <v>36140</v>
      </c>
      <c r="AA241" s="340"/>
      <c r="AB241" s="340"/>
      <c r="AC241" s="340"/>
      <c r="AD241" s="569"/>
      <c r="AE241" s="612"/>
      <c r="AF241" s="565"/>
      <c r="AG241" s="365">
        <f>SUM(AG228:AG240)</f>
        <v>44000</v>
      </c>
      <c r="AH241" s="365">
        <f>SUM(AH228:AH240)</f>
        <v>140</v>
      </c>
      <c r="AI241" s="365">
        <f>SUM(AI228:AI240)</f>
        <v>44140</v>
      </c>
      <c r="AJ241" s="340"/>
      <c r="AK241" s="340"/>
      <c r="AL241" s="340"/>
      <c r="AM241" s="365"/>
      <c r="AN241" s="340"/>
    </row>
    <row r="242" spans="1:40" x14ac:dyDescent="0.25">
      <c r="AM242" s="781"/>
      <c r="AN242" s="109"/>
    </row>
    <row r="243" spans="1:40" x14ac:dyDescent="0.25">
      <c r="AM243" s="781"/>
      <c r="AN243" s="109"/>
    </row>
  </sheetData>
  <sheetProtection algorithmName="SHA-512" hashValue="cdQyoUtk2SU8v88gc0xx/Ztvqbw8XH3O3X6jEbGQ7+RP5VvRCdbjLiXLg86gpzHn25O2oGum3951F/3jQBmDMg==" saltValue="nW6qjxb9OvqQJHxQUxJFrQ==" spinCount="100000" sheet="1" objects="1" scenarios="1" selectLockedCells="1" selectUnlockedCells="1"/>
  <mergeCells count="16">
    <mergeCell ref="B185:B196"/>
    <mergeCell ref="B200:B211"/>
    <mergeCell ref="B215:B226"/>
    <mergeCell ref="B230:B241"/>
    <mergeCell ref="B95:B106"/>
    <mergeCell ref="B110:B121"/>
    <mergeCell ref="B125:B136"/>
    <mergeCell ref="B140:B151"/>
    <mergeCell ref="B155:B166"/>
    <mergeCell ref="B170:B181"/>
    <mergeCell ref="B80:B91"/>
    <mergeCell ref="B5:B16"/>
    <mergeCell ref="B20:B31"/>
    <mergeCell ref="B35:B46"/>
    <mergeCell ref="B50:B61"/>
    <mergeCell ref="B65:B76"/>
  </mergeCells>
  <pageMargins left="0.19685039370078741" right="0" top="0.11811023622047245" bottom="0.11811023622047245" header="0" footer="0"/>
  <pageSetup paperSize="9" scale="29" orientation="landscape" r:id="rId1"/>
  <rowBreaks count="3" manualBreakCount="3">
    <brk id="61" max="16383" man="1"/>
    <brk id="121" max="16383" man="1"/>
    <brk id="18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O244"/>
  <sheetViews>
    <sheetView view="pageBreakPreview" topLeftCell="K1" zoomScale="60" zoomScaleNormal="62" workbookViewId="0">
      <pane ySplit="1" topLeftCell="A225" activePane="bottomLeft" state="frozen"/>
      <selection pane="bottomLeft" activeCell="AO217" sqref="AO217"/>
    </sheetView>
  </sheetViews>
  <sheetFormatPr defaultRowHeight="23.25" x14ac:dyDescent="0.25"/>
  <cols>
    <col min="1" max="1" width="8.42578125" style="111" bestFit="1" customWidth="1"/>
    <col min="2" max="2" width="9.140625" style="111" customWidth="1"/>
    <col min="3" max="3" width="7.7109375" style="1" bestFit="1" customWidth="1"/>
    <col min="4" max="4" width="16.28515625" style="7" bestFit="1" customWidth="1"/>
    <col min="5" max="5" width="14.85546875" style="1" bestFit="1" customWidth="1"/>
    <col min="6" max="6" width="16.28515625" style="1" bestFit="1" customWidth="1"/>
    <col min="7" max="7" width="7" style="1" bestFit="1" customWidth="1"/>
    <col min="8" max="8" width="7.5703125" style="1" bestFit="1" customWidth="1"/>
    <col min="9" max="9" width="11.7109375" style="1" bestFit="1" customWidth="1"/>
    <col min="10" max="10" width="12.140625" style="1" bestFit="1" customWidth="1"/>
    <col min="11" max="11" width="12.28515625" style="1" customWidth="1"/>
    <col min="12" max="12" width="1.28515625" style="1" customWidth="1"/>
    <col min="13" max="13" width="7.7109375" style="1" bestFit="1" customWidth="1"/>
    <col min="14" max="14" width="16.7109375" style="7" bestFit="1" customWidth="1"/>
    <col min="15" max="15" width="14.85546875" style="1" bestFit="1" customWidth="1"/>
    <col min="16" max="16" width="16.7109375" style="7" customWidth="1"/>
    <col min="17" max="17" width="7" style="1" customWidth="1"/>
    <col min="18" max="18" width="7.5703125" style="1" bestFit="1" customWidth="1"/>
    <col min="19" max="19" width="13" style="1" bestFit="1" customWidth="1"/>
    <col min="20" max="20" width="12.140625" style="1" bestFit="1" customWidth="1"/>
    <col min="21" max="21" width="12.28515625" style="1" bestFit="1" customWidth="1"/>
    <col min="22" max="22" width="0.85546875" style="1" customWidth="1"/>
    <col min="23" max="23" width="7.7109375" style="1" bestFit="1" customWidth="1"/>
    <col min="24" max="24" width="16.7109375" style="7" bestFit="1" customWidth="1"/>
    <col min="25" max="25" width="14.85546875" style="1" bestFit="1" customWidth="1"/>
    <col min="26" max="26" width="16.7109375" style="1" bestFit="1" customWidth="1"/>
    <col min="27" max="27" width="7.28515625" style="1" bestFit="1" customWidth="1"/>
    <col min="28" max="28" width="7.7109375" style="1" bestFit="1" customWidth="1"/>
    <col min="29" max="29" width="14.140625" style="1" bestFit="1" customWidth="1"/>
    <col min="30" max="30" width="14.140625" style="1" customWidth="1"/>
    <col min="31" max="31" width="1.140625" style="1" customWidth="1"/>
    <col min="32" max="32" width="7.7109375" style="1" bestFit="1" customWidth="1"/>
    <col min="33" max="33" width="16.7109375" style="7" bestFit="1" customWidth="1"/>
    <col min="34" max="34" width="14.85546875" style="1" bestFit="1" customWidth="1"/>
    <col min="35" max="35" width="16.7109375" style="1" bestFit="1" customWidth="1"/>
    <col min="36" max="36" width="7.28515625" style="1" bestFit="1" customWidth="1"/>
    <col min="37" max="37" width="7.7109375" style="1" bestFit="1" customWidth="1"/>
    <col min="38" max="38" width="14.140625" style="1" bestFit="1" customWidth="1"/>
    <col min="39" max="39" width="14.140625" style="1" customWidth="1"/>
    <col min="40" max="40" width="20.42578125" style="7" bestFit="1" customWidth="1"/>
    <col min="41" max="41" width="23.42578125" style="1" customWidth="1"/>
    <col min="42" max="16384" width="9.140625" style="1"/>
  </cols>
  <sheetData>
    <row r="1" spans="1:41" ht="93" thickBot="1" x14ac:dyDescent="0.3">
      <c r="A1" s="314" t="s">
        <v>0</v>
      </c>
      <c r="B1" s="315" t="s">
        <v>1</v>
      </c>
      <c r="C1" s="316">
        <v>2020</v>
      </c>
      <c r="D1" s="317" t="s">
        <v>37</v>
      </c>
      <c r="E1" s="318" t="s">
        <v>39</v>
      </c>
      <c r="F1" s="319" t="s">
        <v>31</v>
      </c>
      <c r="G1" s="318" t="s">
        <v>34</v>
      </c>
      <c r="H1" s="318" t="s">
        <v>32</v>
      </c>
      <c r="I1" s="319" t="s">
        <v>33</v>
      </c>
      <c r="J1" s="319" t="s">
        <v>35</v>
      </c>
      <c r="K1" s="320" t="s">
        <v>36</v>
      </c>
      <c r="L1" s="681"/>
      <c r="M1" s="316">
        <v>2021</v>
      </c>
      <c r="N1" s="317" t="s">
        <v>37</v>
      </c>
      <c r="O1" s="318" t="s">
        <v>39</v>
      </c>
      <c r="P1" s="321" t="s">
        <v>31</v>
      </c>
      <c r="Q1" s="318" t="s">
        <v>34</v>
      </c>
      <c r="R1" s="318" t="s">
        <v>32</v>
      </c>
      <c r="S1" s="319" t="s">
        <v>33</v>
      </c>
      <c r="T1" s="319" t="s">
        <v>35</v>
      </c>
      <c r="U1" s="320" t="s">
        <v>36</v>
      </c>
      <c r="V1" s="681"/>
      <c r="W1" s="316">
        <v>2022</v>
      </c>
      <c r="X1" s="317" t="s">
        <v>48</v>
      </c>
      <c r="Y1" s="318" t="s">
        <v>39</v>
      </c>
      <c r="Z1" s="319" t="s">
        <v>31</v>
      </c>
      <c r="AA1" s="318" t="s">
        <v>34</v>
      </c>
      <c r="AB1" s="318" t="s">
        <v>32</v>
      </c>
      <c r="AC1" s="319" t="s">
        <v>33</v>
      </c>
      <c r="AD1" s="655"/>
      <c r="AE1" s="681"/>
      <c r="AF1" s="673">
        <v>2023</v>
      </c>
      <c r="AG1" s="317" t="s">
        <v>48</v>
      </c>
      <c r="AH1" s="318" t="s">
        <v>39</v>
      </c>
      <c r="AI1" s="319" t="s">
        <v>31</v>
      </c>
      <c r="AJ1" s="318" t="s">
        <v>34</v>
      </c>
      <c r="AK1" s="318" t="s">
        <v>32</v>
      </c>
      <c r="AL1" s="319" t="s">
        <v>33</v>
      </c>
      <c r="AM1" s="319"/>
      <c r="AN1" s="321" t="s">
        <v>35</v>
      </c>
      <c r="AO1" s="322" t="s">
        <v>36</v>
      </c>
    </row>
    <row r="2" spans="1:41" x14ac:dyDescent="0.25">
      <c r="A2" s="306"/>
      <c r="B2" s="142"/>
      <c r="C2" s="307"/>
      <c r="D2" s="308"/>
      <c r="E2" s="309"/>
      <c r="F2" s="310"/>
      <c r="G2" s="309"/>
      <c r="H2" s="309"/>
      <c r="I2" s="310"/>
      <c r="J2" s="310"/>
      <c r="K2" s="311"/>
      <c r="L2" s="682"/>
      <c r="M2" s="312"/>
      <c r="N2" s="308"/>
      <c r="O2" s="309"/>
      <c r="P2" s="313"/>
      <c r="Q2" s="309"/>
      <c r="R2" s="309"/>
      <c r="S2" s="310"/>
      <c r="T2" s="310"/>
      <c r="U2" s="311"/>
      <c r="V2" s="682"/>
      <c r="W2" s="312"/>
      <c r="X2" s="308"/>
      <c r="Y2" s="309"/>
      <c r="Z2" s="310"/>
      <c r="AA2" s="309"/>
      <c r="AB2" s="309"/>
      <c r="AC2" s="310"/>
      <c r="AD2" s="650"/>
      <c r="AE2" s="682"/>
      <c r="AF2" s="312"/>
      <c r="AG2" s="308"/>
      <c r="AH2" s="309"/>
      <c r="AI2" s="310"/>
      <c r="AJ2" s="309"/>
      <c r="AK2" s="309"/>
      <c r="AL2" s="310"/>
      <c r="AM2" s="650"/>
      <c r="AN2" s="775"/>
      <c r="AO2" s="119"/>
    </row>
    <row r="3" spans="1:41" x14ac:dyDescent="0.25">
      <c r="A3" s="112"/>
      <c r="B3" s="114"/>
      <c r="C3" s="19"/>
      <c r="D3" s="20"/>
      <c r="E3" s="21"/>
      <c r="F3" s="22"/>
      <c r="G3" s="21"/>
      <c r="H3" s="22"/>
      <c r="I3" s="22"/>
      <c r="J3" s="22"/>
      <c r="K3" s="23"/>
      <c r="L3" s="683"/>
      <c r="M3" s="24" t="s">
        <v>42</v>
      </c>
      <c r="N3" s="25">
        <f>D16</f>
        <v>12000</v>
      </c>
      <c r="O3" s="25">
        <f>E16</f>
        <v>570</v>
      </c>
      <c r="P3" s="25">
        <f>F16</f>
        <v>9000</v>
      </c>
      <c r="Q3" s="21"/>
      <c r="R3" s="22"/>
      <c r="S3" s="22"/>
      <c r="T3" s="22"/>
      <c r="U3" s="23"/>
      <c r="V3" s="683"/>
      <c r="W3" s="24" t="s">
        <v>42</v>
      </c>
      <c r="X3" s="25">
        <f>N16</f>
        <v>24000</v>
      </c>
      <c r="Y3" s="25">
        <f>O16</f>
        <v>1050</v>
      </c>
      <c r="Z3" s="25">
        <f>P16</f>
        <v>24780</v>
      </c>
      <c r="AA3" s="21"/>
      <c r="AB3" s="22"/>
      <c r="AC3" s="22"/>
      <c r="AD3" s="656"/>
      <c r="AE3" s="683"/>
      <c r="AF3" s="674" t="s">
        <v>42</v>
      </c>
      <c r="AG3" s="25">
        <f>X16</f>
        <v>36000</v>
      </c>
      <c r="AH3" s="25">
        <f>Y16</f>
        <v>1060</v>
      </c>
      <c r="AI3" s="25">
        <f>Z16</f>
        <v>36790</v>
      </c>
      <c r="AJ3" s="21"/>
      <c r="AK3" s="22"/>
      <c r="AL3" s="22"/>
      <c r="AM3" s="22"/>
      <c r="AN3" s="776" t="s">
        <v>221</v>
      </c>
      <c r="AO3" s="183" t="s">
        <v>36</v>
      </c>
    </row>
    <row r="4" spans="1:41" x14ac:dyDescent="0.25">
      <c r="A4" s="112" t="s">
        <v>6</v>
      </c>
      <c r="B4" s="115">
        <v>177</v>
      </c>
      <c r="C4" s="10" t="s">
        <v>19</v>
      </c>
      <c r="D4" s="9">
        <v>1000</v>
      </c>
      <c r="E4" s="9">
        <f t="shared" ref="E4:E10" si="0">E5+10</f>
        <v>80</v>
      </c>
      <c r="F4" s="9">
        <v>0</v>
      </c>
      <c r="G4" s="8" t="s">
        <v>38</v>
      </c>
      <c r="H4" s="8" t="s">
        <v>38</v>
      </c>
      <c r="I4" s="13" t="s">
        <v>38</v>
      </c>
      <c r="J4" s="8"/>
      <c r="K4" s="11"/>
      <c r="L4" s="684"/>
      <c r="M4" s="10" t="s">
        <v>19</v>
      </c>
      <c r="N4" s="9">
        <v>1000</v>
      </c>
      <c r="O4" s="9">
        <f t="shared" ref="O4:O11" si="1">O5+10</f>
        <v>90</v>
      </c>
      <c r="P4" s="9">
        <v>0</v>
      </c>
      <c r="Q4" s="8" t="s">
        <v>38</v>
      </c>
      <c r="R4" s="8" t="s">
        <v>38</v>
      </c>
      <c r="S4" s="13" t="s">
        <v>38</v>
      </c>
      <c r="T4" s="8"/>
      <c r="U4" s="11"/>
      <c r="V4" s="684"/>
      <c r="W4" s="10" t="s">
        <v>19</v>
      </c>
      <c r="X4" s="9">
        <v>1000</v>
      </c>
      <c r="Y4" s="9">
        <v>0</v>
      </c>
      <c r="Z4" s="9">
        <v>6000</v>
      </c>
      <c r="AA4" s="8" t="s">
        <v>38</v>
      </c>
      <c r="AB4" s="8">
        <v>1646</v>
      </c>
      <c r="AC4" s="13">
        <v>44573</v>
      </c>
      <c r="AD4" s="657"/>
      <c r="AE4" s="684"/>
      <c r="AF4" s="675" t="s">
        <v>19</v>
      </c>
      <c r="AG4" s="9">
        <v>1000</v>
      </c>
      <c r="AH4" s="9"/>
      <c r="AI4" s="9">
        <v>1000</v>
      </c>
      <c r="AJ4" s="8" t="s">
        <v>924</v>
      </c>
      <c r="AK4" s="8">
        <v>3171</v>
      </c>
      <c r="AL4" s="13">
        <v>44936</v>
      </c>
      <c r="AM4" s="18"/>
      <c r="AN4" s="177">
        <f>AG16+AH16-AI16</f>
        <v>270</v>
      </c>
      <c r="AO4" s="178" t="s">
        <v>1028</v>
      </c>
    </row>
    <row r="5" spans="1:41" x14ac:dyDescent="0.25">
      <c r="A5" s="112"/>
      <c r="B5" s="900" t="s">
        <v>40</v>
      </c>
      <c r="C5" s="10" t="s">
        <v>20</v>
      </c>
      <c r="D5" s="9">
        <v>1000</v>
      </c>
      <c r="E5" s="9">
        <f t="shared" si="0"/>
        <v>70</v>
      </c>
      <c r="F5" s="9">
        <v>0</v>
      </c>
      <c r="G5" s="8" t="s">
        <v>38</v>
      </c>
      <c r="H5" s="8" t="s">
        <v>38</v>
      </c>
      <c r="I5" s="13" t="s">
        <v>38</v>
      </c>
      <c r="J5" s="8"/>
      <c r="K5" s="11"/>
      <c r="L5" s="685"/>
      <c r="M5" s="10" t="s">
        <v>20</v>
      </c>
      <c r="N5" s="9">
        <v>1000</v>
      </c>
      <c r="O5" s="9">
        <f t="shared" si="1"/>
        <v>80</v>
      </c>
      <c r="P5" s="9">
        <v>0</v>
      </c>
      <c r="Q5" s="8" t="s">
        <v>38</v>
      </c>
      <c r="R5" s="8" t="s">
        <v>38</v>
      </c>
      <c r="S5" s="13" t="s">
        <v>38</v>
      </c>
      <c r="T5" s="8"/>
      <c r="U5" s="11"/>
      <c r="V5" s="685"/>
      <c r="W5" s="10" t="s">
        <v>20</v>
      </c>
      <c r="X5" s="9">
        <v>1000</v>
      </c>
      <c r="Y5" s="8"/>
      <c r="Z5" s="9">
        <v>0</v>
      </c>
      <c r="AA5" s="8" t="s">
        <v>38</v>
      </c>
      <c r="AB5" s="8" t="s">
        <v>38</v>
      </c>
      <c r="AC5" s="13" t="s">
        <v>38</v>
      </c>
      <c r="AD5" s="658"/>
      <c r="AE5" s="685"/>
      <c r="AF5" s="675" t="s">
        <v>20</v>
      </c>
      <c r="AG5" s="9">
        <v>1000</v>
      </c>
      <c r="AH5" s="9"/>
      <c r="AI5" s="9">
        <v>1000</v>
      </c>
      <c r="AJ5" s="8" t="s">
        <v>924</v>
      </c>
      <c r="AK5" s="8">
        <v>3429</v>
      </c>
      <c r="AL5" s="13">
        <v>44965</v>
      </c>
      <c r="AM5" s="759"/>
      <c r="AN5" s="180"/>
      <c r="AO5" s="179"/>
    </row>
    <row r="6" spans="1:41" x14ac:dyDescent="0.25">
      <c r="A6" s="112"/>
      <c r="B6" s="900"/>
      <c r="C6" s="10" t="s">
        <v>21</v>
      </c>
      <c r="D6" s="9">
        <v>1000</v>
      </c>
      <c r="E6" s="9">
        <f t="shared" si="0"/>
        <v>60</v>
      </c>
      <c r="F6" s="9">
        <v>0</v>
      </c>
      <c r="G6" s="8" t="s">
        <v>38</v>
      </c>
      <c r="H6" s="8" t="s">
        <v>38</v>
      </c>
      <c r="I6" s="13" t="s">
        <v>38</v>
      </c>
      <c r="J6" s="8"/>
      <c r="K6" s="11"/>
      <c r="L6" s="685"/>
      <c r="M6" s="10" t="s">
        <v>21</v>
      </c>
      <c r="N6" s="9">
        <v>1000</v>
      </c>
      <c r="O6" s="9">
        <f t="shared" si="1"/>
        <v>70</v>
      </c>
      <c r="P6" s="9">
        <v>0</v>
      </c>
      <c r="Q6" s="8" t="s">
        <v>38</v>
      </c>
      <c r="R6" s="8" t="s">
        <v>38</v>
      </c>
      <c r="S6" s="13" t="s">
        <v>38</v>
      </c>
      <c r="T6" s="8"/>
      <c r="U6" s="11"/>
      <c r="V6" s="685"/>
      <c r="W6" s="10" t="s">
        <v>21</v>
      </c>
      <c r="X6" s="9">
        <v>1000</v>
      </c>
      <c r="Y6" s="8"/>
      <c r="Z6" s="9">
        <v>0</v>
      </c>
      <c r="AA6" s="8" t="s">
        <v>38</v>
      </c>
      <c r="AB6" s="8" t="s">
        <v>38</v>
      </c>
      <c r="AC6" s="13" t="s">
        <v>38</v>
      </c>
      <c r="AD6" s="658"/>
      <c r="AE6" s="685"/>
      <c r="AF6" s="675" t="s">
        <v>21</v>
      </c>
      <c r="AG6" s="9">
        <v>1000</v>
      </c>
      <c r="AH6" s="9"/>
      <c r="AI6" s="9">
        <v>1000</v>
      </c>
      <c r="AJ6" s="8" t="s">
        <v>924</v>
      </c>
      <c r="AK6" s="8">
        <v>3561</v>
      </c>
      <c r="AL6" s="13">
        <v>45016</v>
      </c>
      <c r="AM6" s="759"/>
      <c r="AN6" s="180"/>
      <c r="AO6" s="179" t="s">
        <v>846</v>
      </c>
    </row>
    <row r="7" spans="1:41" x14ac:dyDescent="0.25">
      <c r="A7" s="112"/>
      <c r="B7" s="900"/>
      <c r="C7" s="10" t="s">
        <v>22</v>
      </c>
      <c r="D7" s="9">
        <v>1000</v>
      </c>
      <c r="E7" s="9">
        <f t="shared" si="0"/>
        <v>50</v>
      </c>
      <c r="F7" s="9">
        <v>0</v>
      </c>
      <c r="G7" s="8" t="s">
        <v>38</v>
      </c>
      <c r="H7" s="8" t="s">
        <v>38</v>
      </c>
      <c r="I7" s="13" t="s">
        <v>38</v>
      </c>
      <c r="J7" s="8"/>
      <c r="K7" s="11"/>
      <c r="L7" s="685"/>
      <c r="M7" s="10" t="s">
        <v>22</v>
      </c>
      <c r="N7" s="9">
        <v>1000</v>
      </c>
      <c r="O7" s="9">
        <f t="shared" si="1"/>
        <v>60</v>
      </c>
      <c r="P7" s="9">
        <v>0</v>
      </c>
      <c r="Q7" s="8" t="s">
        <v>38</v>
      </c>
      <c r="R7" s="8" t="s">
        <v>38</v>
      </c>
      <c r="S7" s="13" t="s">
        <v>38</v>
      </c>
      <c r="T7" s="8"/>
      <c r="U7" s="11"/>
      <c r="V7" s="685"/>
      <c r="W7" s="10" t="s">
        <v>22</v>
      </c>
      <c r="X7" s="9">
        <v>1000</v>
      </c>
      <c r="Y7" s="8"/>
      <c r="Z7" s="9">
        <v>0</v>
      </c>
      <c r="AA7" s="8" t="s">
        <v>38</v>
      </c>
      <c r="AB7" s="8" t="s">
        <v>38</v>
      </c>
      <c r="AC7" s="13" t="s">
        <v>38</v>
      </c>
      <c r="AD7" s="658"/>
      <c r="AE7" s="685"/>
      <c r="AF7" s="675" t="s">
        <v>22</v>
      </c>
      <c r="AG7" s="9">
        <v>1000</v>
      </c>
      <c r="AH7" s="9"/>
      <c r="AI7" s="9">
        <v>1000</v>
      </c>
      <c r="AJ7" s="8" t="s">
        <v>924</v>
      </c>
      <c r="AK7" s="8">
        <v>3646</v>
      </c>
      <c r="AL7" s="13">
        <v>45042</v>
      </c>
      <c r="AM7" s="759"/>
      <c r="AN7" s="180"/>
      <c r="AO7" s="179"/>
    </row>
    <row r="8" spans="1:41" x14ac:dyDescent="0.25">
      <c r="A8" s="112"/>
      <c r="B8" s="900"/>
      <c r="C8" s="10" t="s">
        <v>23</v>
      </c>
      <c r="D8" s="9">
        <v>1000</v>
      </c>
      <c r="E8" s="9">
        <f t="shared" si="0"/>
        <v>40</v>
      </c>
      <c r="F8" s="9">
        <v>0</v>
      </c>
      <c r="G8" s="8" t="s">
        <v>38</v>
      </c>
      <c r="H8" s="8" t="s">
        <v>38</v>
      </c>
      <c r="I8" s="13" t="s">
        <v>38</v>
      </c>
      <c r="J8" s="8"/>
      <c r="K8" s="11"/>
      <c r="L8" s="685"/>
      <c r="M8" s="10" t="s">
        <v>23</v>
      </c>
      <c r="N8" s="9">
        <v>1000</v>
      </c>
      <c r="O8" s="9">
        <f t="shared" si="1"/>
        <v>50</v>
      </c>
      <c r="P8" s="9">
        <v>0</v>
      </c>
      <c r="Q8" s="8" t="s">
        <v>38</v>
      </c>
      <c r="R8" s="8" t="s">
        <v>38</v>
      </c>
      <c r="S8" s="13" t="s">
        <v>38</v>
      </c>
      <c r="T8" s="8"/>
      <c r="U8" s="11"/>
      <c r="V8" s="685"/>
      <c r="W8" s="10" t="s">
        <v>23</v>
      </c>
      <c r="X8" s="9">
        <v>1000</v>
      </c>
      <c r="Y8" s="8"/>
      <c r="Z8" s="9">
        <v>0</v>
      </c>
      <c r="AA8" s="8" t="s">
        <v>38</v>
      </c>
      <c r="AB8" s="8" t="s">
        <v>38</v>
      </c>
      <c r="AC8" s="13" t="s">
        <v>38</v>
      </c>
      <c r="AD8" s="658"/>
      <c r="AE8" s="685"/>
      <c r="AF8" s="675" t="s">
        <v>23</v>
      </c>
      <c r="AG8" s="9">
        <v>1000</v>
      </c>
      <c r="AH8" s="9">
        <v>10</v>
      </c>
      <c r="AI8" s="9"/>
      <c r="AJ8" s="8" t="s">
        <v>924</v>
      </c>
      <c r="AK8" s="8"/>
      <c r="AL8" s="13"/>
      <c r="AM8" s="759"/>
      <c r="AN8" s="180"/>
      <c r="AO8" s="179"/>
    </row>
    <row r="9" spans="1:41" x14ac:dyDescent="0.25">
      <c r="A9" s="112"/>
      <c r="B9" s="900"/>
      <c r="C9" s="10" t="s">
        <v>24</v>
      </c>
      <c r="D9" s="9">
        <v>1000</v>
      </c>
      <c r="E9" s="9">
        <f t="shared" si="0"/>
        <v>30</v>
      </c>
      <c r="F9" s="9">
        <v>0</v>
      </c>
      <c r="G9" s="8" t="s">
        <v>38</v>
      </c>
      <c r="H9" s="8" t="s">
        <v>38</v>
      </c>
      <c r="I9" s="13" t="s">
        <v>38</v>
      </c>
      <c r="J9" s="8"/>
      <c r="K9" s="11"/>
      <c r="L9" s="685"/>
      <c r="M9" s="10" t="s">
        <v>24</v>
      </c>
      <c r="N9" s="9">
        <v>1000</v>
      </c>
      <c r="O9" s="9">
        <f t="shared" si="1"/>
        <v>40</v>
      </c>
      <c r="P9" s="9">
        <v>0</v>
      </c>
      <c r="Q9" s="8" t="s">
        <v>38</v>
      </c>
      <c r="R9" s="8" t="s">
        <v>38</v>
      </c>
      <c r="S9" s="13" t="s">
        <v>38</v>
      </c>
      <c r="T9" s="8"/>
      <c r="U9" s="11"/>
      <c r="V9" s="685"/>
      <c r="W9" s="10" t="s">
        <v>24</v>
      </c>
      <c r="X9" s="9">
        <v>1000</v>
      </c>
      <c r="Y9" s="8"/>
      <c r="Z9" s="9">
        <v>0</v>
      </c>
      <c r="AA9" s="8" t="s">
        <v>38</v>
      </c>
      <c r="AB9" s="8" t="s">
        <v>38</v>
      </c>
      <c r="AC9" s="13" t="s">
        <v>38</v>
      </c>
      <c r="AD9" s="658"/>
      <c r="AE9" s="685"/>
      <c r="AF9" s="675" t="s">
        <v>24</v>
      </c>
      <c r="AG9" s="9">
        <v>1000</v>
      </c>
      <c r="AH9" s="9"/>
      <c r="AI9" s="9">
        <v>2010</v>
      </c>
      <c r="AJ9" s="8" t="s">
        <v>924</v>
      </c>
      <c r="AK9" s="8">
        <v>3803</v>
      </c>
      <c r="AL9" s="13">
        <v>45078</v>
      </c>
      <c r="AM9" s="759"/>
      <c r="AN9" s="180"/>
      <c r="AO9" s="179"/>
    </row>
    <row r="10" spans="1:41" x14ac:dyDescent="0.25">
      <c r="A10" s="112"/>
      <c r="B10" s="900"/>
      <c r="C10" s="10" t="s">
        <v>25</v>
      </c>
      <c r="D10" s="9">
        <v>1000</v>
      </c>
      <c r="E10" s="9">
        <f t="shared" si="0"/>
        <v>20</v>
      </c>
      <c r="F10" s="9">
        <v>0</v>
      </c>
      <c r="G10" s="8" t="s">
        <v>38</v>
      </c>
      <c r="H10" s="8" t="s">
        <v>38</v>
      </c>
      <c r="I10" s="13" t="s">
        <v>38</v>
      </c>
      <c r="J10" s="8"/>
      <c r="K10" s="11"/>
      <c r="L10" s="685"/>
      <c r="M10" s="10" t="s">
        <v>25</v>
      </c>
      <c r="N10" s="9">
        <v>1000</v>
      </c>
      <c r="O10" s="9">
        <f t="shared" si="1"/>
        <v>30</v>
      </c>
      <c r="P10" s="9">
        <v>0</v>
      </c>
      <c r="Q10" s="8" t="s">
        <v>38</v>
      </c>
      <c r="R10" s="8" t="s">
        <v>38</v>
      </c>
      <c r="S10" s="13" t="s">
        <v>38</v>
      </c>
      <c r="T10" s="8"/>
      <c r="U10" s="11"/>
      <c r="V10" s="685"/>
      <c r="W10" s="10" t="s">
        <v>25</v>
      </c>
      <c r="X10" s="9">
        <v>1000</v>
      </c>
      <c r="Y10" s="8"/>
      <c r="Z10" s="9">
        <v>2000</v>
      </c>
      <c r="AA10" s="8" t="s">
        <v>41</v>
      </c>
      <c r="AB10" s="8">
        <v>2568</v>
      </c>
      <c r="AC10" s="13">
        <v>44773</v>
      </c>
      <c r="AD10" s="658"/>
      <c r="AE10" s="685"/>
      <c r="AF10" s="675" t="s">
        <v>25</v>
      </c>
      <c r="AG10" s="9">
        <v>1000</v>
      </c>
      <c r="AH10" s="8"/>
      <c r="AI10" s="9">
        <v>1000</v>
      </c>
      <c r="AJ10" s="8" t="s">
        <v>924</v>
      </c>
      <c r="AK10" s="8">
        <v>3897</v>
      </c>
      <c r="AL10" s="13">
        <v>45117</v>
      </c>
      <c r="AM10" s="759"/>
      <c r="AN10" s="180"/>
      <c r="AO10" s="179"/>
    </row>
    <row r="11" spans="1:41" x14ac:dyDescent="0.25">
      <c r="A11" s="112"/>
      <c r="B11" s="900"/>
      <c r="C11" s="10" t="s">
        <v>26</v>
      </c>
      <c r="D11" s="9">
        <v>1000</v>
      </c>
      <c r="E11" s="9">
        <f>E12+10</f>
        <v>10</v>
      </c>
      <c r="F11" s="9">
        <v>0</v>
      </c>
      <c r="G11" s="8" t="s">
        <v>38</v>
      </c>
      <c r="H11" s="8" t="s">
        <v>38</v>
      </c>
      <c r="I11" s="13" t="s">
        <v>38</v>
      </c>
      <c r="J11" s="8"/>
      <c r="K11" s="11"/>
      <c r="L11" s="685"/>
      <c r="M11" s="10" t="s">
        <v>26</v>
      </c>
      <c r="N11" s="9">
        <v>1000</v>
      </c>
      <c r="O11" s="9">
        <f t="shared" si="1"/>
        <v>20</v>
      </c>
      <c r="P11" s="9">
        <v>0</v>
      </c>
      <c r="Q11" s="8" t="s">
        <v>38</v>
      </c>
      <c r="R11" s="8" t="s">
        <v>38</v>
      </c>
      <c r="S11" s="13" t="s">
        <v>38</v>
      </c>
      <c r="T11" s="8"/>
      <c r="U11" s="11"/>
      <c r="V11" s="685"/>
      <c r="W11" s="10" t="s">
        <v>26</v>
      </c>
      <c r="X11" s="9">
        <v>1000</v>
      </c>
      <c r="Y11" s="8"/>
      <c r="Z11" s="9"/>
      <c r="AA11" s="8"/>
      <c r="AB11" s="8"/>
      <c r="AC11" s="13"/>
      <c r="AD11" s="658"/>
      <c r="AE11" s="685"/>
      <c r="AF11" s="675" t="s">
        <v>26</v>
      </c>
      <c r="AG11" s="9">
        <v>1000</v>
      </c>
      <c r="AH11" s="8"/>
      <c r="AI11" s="9">
        <v>1000</v>
      </c>
      <c r="AJ11" s="8" t="s">
        <v>924</v>
      </c>
      <c r="AK11" s="8">
        <v>4085</v>
      </c>
      <c r="AL11" s="13">
        <v>45156</v>
      </c>
      <c r="AM11" s="759"/>
      <c r="AN11" s="180"/>
      <c r="AO11" s="179"/>
    </row>
    <row r="12" spans="1:41" x14ac:dyDescent="0.25">
      <c r="A12" s="112"/>
      <c r="B12" s="900"/>
      <c r="C12" s="10" t="s">
        <v>27</v>
      </c>
      <c r="D12" s="9">
        <v>1000</v>
      </c>
      <c r="E12" s="9">
        <v>0</v>
      </c>
      <c r="F12" s="9">
        <v>8000</v>
      </c>
      <c r="G12" s="8" t="s">
        <v>38</v>
      </c>
      <c r="H12" s="8">
        <v>441</v>
      </c>
      <c r="I12" s="13">
        <v>44075</v>
      </c>
      <c r="J12" s="8"/>
      <c r="K12" s="11"/>
      <c r="L12" s="685"/>
      <c r="M12" s="10" t="s">
        <v>27</v>
      </c>
      <c r="N12" s="9">
        <v>1000</v>
      </c>
      <c r="O12" s="9">
        <f>O13+10</f>
        <v>10</v>
      </c>
      <c r="P12" s="9">
        <v>0</v>
      </c>
      <c r="Q12" s="8" t="s">
        <v>38</v>
      </c>
      <c r="R12" s="8" t="s">
        <v>38</v>
      </c>
      <c r="S12" s="13" t="s">
        <v>38</v>
      </c>
      <c r="T12" s="8"/>
      <c r="U12" s="11"/>
      <c r="V12" s="685"/>
      <c r="W12" s="10" t="s">
        <v>27</v>
      </c>
      <c r="X12" s="9">
        <v>1000</v>
      </c>
      <c r="Y12" s="8"/>
      <c r="Z12" s="9">
        <v>1000</v>
      </c>
      <c r="AA12" s="8" t="s">
        <v>41</v>
      </c>
      <c r="AB12" s="8">
        <v>2866</v>
      </c>
      <c r="AC12" s="13">
        <v>44831</v>
      </c>
      <c r="AD12" s="658"/>
      <c r="AE12" s="685"/>
      <c r="AF12" s="675" t="s">
        <v>27</v>
      </c>
      <c r="AG12" s="9"/>
      <c r="AH12" s="8"/>
      <c r="AI12" s="9"/>
      <c r="AJ12" s="8"/>
      <c r="AK12" s="8"/>
      <c r="AL12" s="13"/>
      <c r="AM12" s="759"/>
      <c r="AN12" s="180"/>
      <c r="AO12" s="179"/>
    </row>
    <row r="13" spans="1:41" x14ac:dyDescent="0.25">
      <c r="A13" s="112"/>
      <c r="B13" s="900"/>
      <c r="C13" s="10" t="s">
        <v>28</v>
      </c>
      <c r="D13" s="9">
        <v>1000</v>
      </c>
      <c r="E13" s="9">
        <v>0</v>
      </c>
      <c r="F13" s="9">
        <v>1000</v>
      </c>
      <c r="G13" s="8" t="s">
        <v>38</v>
      </c>
      <c r="H13" s="8">
        <v>546</v>
      </c>
      <c r="I13" s="13">
        <v>44117</v>
      </c>
      <c r="J13" s="8"/>
      <c r="K13" s="11"/>
      <c r="L13" s="685"/>
      <c r="M13" s="10" t="s">
        <v>28</v>
      </c>
      <c r="N13" s="9">
        <v>1000</v>
      </c>
      <c r="O13" s="9">
        <v>0</v>
      </c>
      <c r="P13" s="9">
        <v>15780</v>
      </c>
      <c r="Q13" s="8" t="s">
        <v>41</v>
      </c>
      <c r="R13" s="8">
        <v>1386</v>
      </c>
      <c r="S13" s="13">
        <v>44500</v>
      </c>
      <c r="T13" s="8"/>
      <c r="U13" s="11"/>
      <c r="V13" s="685"/>
      <c r="W13" s="10" t="s">
        <v>28</v>
      </c>
      <c r="X13" s="9">
        <v>1000</v>
      </c>
      <c r="Y13" s="9">
        <v>10</v>
      </c>
      <c r="Z13" s="9">
        <v>1010</v>
      </c>
      <c r="AA13" s="8" t="s">
        <v>41</v>
      </c>
      <c r="AB13" s="8">
        <v>2977</v>
      </c>
      <c r="AC13" s="13">
        <v>44866</v>
      </c>
      <c r="AD13" s="658"/>
      <c r="AE13" s="685"/>
      <c r="AF13" s="675" t="s">
        <v>28</v>
      </c>
      <c r="AG13" s="9"/>
      <c r="AH13" s="9"/>
      <c r="AI13" s="9"/>
      <c r="AJ13" s="8"/>
      <c r="AK13" s="8"/>
      <c r="AL13" s="13"/>
      <c r="AM13" s="759"/>
      <c r="AN13" s="180"/>
      <c r="AO13" s="179"/>
    </row>
    <row r="14" spans="1:41" x14ac:dyDescent="0.25">
      <c r="A14" s="112"/>
      <c r="B14" s="900"/>
      <c r="C14" s="10" t="s">
        <v>29</v>
      </c>
      <c r="D14" s="9">
        <v>1000</v>
      </c>
      <c r="E14" s="9">
        <f>E15+10</f>
        <v>110</v>
      </c>
      <c r="F14" s="9">
        <v>0</v>
      </c>
      <c r="G14" s="8" t="s">
        <v>38</v>
      </c>
      <c r="H14" s="8"/>
      <c r="I14" s="13"/>
      <c r="J14" s="8"/>
      <c r="K14" s="11"/>
      <c r="L14" s="685"/>
      <c r="M14" s="10" t="s">
        <v>29</v>
      </c>
      <c r="N14" s="9">
        <v>1000</v>
      </c>
      <c r="O14" s="9">
        <f>O15+10</f>
        <v>20</v>
      </c>
      <c r="P14" s="9">
        <v>0</v>
      </c>
      <c r="Q14" s="8" t="s">
        <v>38</v>
      </c>
      <c r="R14" s="8" t="s">
        <v>38</v>
      </c>
      <c r="S14" s="13" t="s">
        <v>38</v>
      </c>
      <c r="T14" s="8"/>
      <c r="U14" s="11"/>
      <c r="V14" s="685"/>
      <c r="W14" s="10" t="s">
        <v>29</v>
      </c>
      <c r="X14" s="9">
        <v>1000</v>
      </c>
      <c r="Y14" s="8"/>
      <c r="Z14" s="554">
        <v>1000</v>
      </c>
      <c r="AA14" s="8" t="s">
        <v>924</v>
      </c>
      <c r="AB14" s="8">
        <v>3069</v>
      </c>
      <c r="AC14" s="13">
        <v>44895</v>
      </c>
      <c r="AD14" s="658"/>
      <c r="AE14" s="685"/>
      <c r="AF14" s="675" t="s">
        <v>29</v>
      </c>
      <c r="AG14" s="9"/>
      <c r="AH14" s="8"/>
      <c r="AI14" s="554"/>
      <c r="AJ14" s="8"/>
      <c r="AK14" s="8"/>
      <c r="AL14" s="13"/>
      <c r="AM14" s="759"/>
      <c r="AN14" s="180"/>
      <c r="AO14" s="179"/>
    </row>
    <row r="15" spans="1:41" x14ac:dyDescent="0.25">
      <c r="A15" s="112"/>
      <c r="B15" s="900"/>
      <c r="C15" s="14" t="s">
        <v>30</v>
      </c>
      <c r="D15" s="15">
        <v>1000</v>
      </c>
      <c r="E15" s="15">
        <f>O4+10</f>
        <v>100</v>
      </c>
      <c r="F15" s="15">
        <v>0</v>
      </c>
      <c r="G15" s="16" t="s">
        <v>38</v>
      </c>
      <c r="H15" s="16"/>
      <c r="I15" s="18"/>
      <c r="J15" s="16"/>
      <c r="K15" s="17"/>
      <c r="L15" s="685"/>
      <c r="M15" s="14" t="s">
        <v>30</v>
      </c>
      <c r="N15" s="15">
        <v>1000</v>
      </c>
      <c r="O15" s="15">
        <f>Y4+10</f>
        <v>10</v>
      </c>
      <c r="P15" s="15">
        <v>0</v>
      </c>
      <c r="Q15" s="16" t="s">
        <v>38</v>
      </c>
      <c r="R15" s="16" t="s">
        <v>38</v>
      </c>
      <c r="S15" s="18" t="s">
        <v>38</v>
      </c>
      <c r="T15" s="16"/>
      <c r="U15" s="17"/>
      <c r="V15" s="685"/>
      <c r="W15" s="14" t="s">
        <v>30</v>
      </c>
      <c r="X15" s="15">
        <v>1000</v>
      </c>
      <c r="Y15" s="16"/>
      <c r="Z15" s="562">
        <v>1000</v>
      </c>
      <c r="AA15" s="16" t="s">
        <v>41</v>
      </c>
      <c r="AB15" s="16">
        <v>3073</v>
      </c>
      <c r="AC15" s="18">
        <v>44900</v>
      </c>
      <c r="AD15" s="658"/>
      <c r="AE15" s="685"/>
      <c r="AF15" s="676" t="s">
        <v>30</v>
      </c>
      <c r="AG15" s="15"/>
      <c r="AH15" s="16"/>
      <c r="AI15" s="562"/>
      <c r="AJ15" s="16"/>
      <c r="AK15" s="16"/>
      <c r="AL15" s="18"/>
      <c r="AM15" s="759"/>
      <c r="AN15" s="181"/>
      <c r="AO15" s="182"/>
    </row>
    <row r="16" spans="1:41" ht="24" thickBot="1" x14ac:dyDescent="0.3">
      <c r="A16" s="113"/>
      <c r="B16" s="901"/>
      <c r="C16" s="26"/>
      <c r="D16" s="27">
        <f>SUM(D4:D15)</f>
        <v>12000</v>
      </c>
      <c r="E16" s="27">
        <f>SUM(E4:E15)</f>
        <v>570</v>
      </c>
      <c r="F16" s="27">
        <f>SUM(F4:F15)</f>
        <v>9000</v>
      </c>
      <c r="G16" s="28"/>
      <c r="H16" s="28"/>
      <c r="I16" s="29"/>
      <c r="J16" s="28"/>
      <c r="K16" s="30"/>
      <c r="L16" s="686"/>
      <c r="M16" s="26"/>
      <c r="N16" s="27">
        <f>SUM(N3:N15)</f>
        <v>24000</v>
      </c>
      <c r="O16" s="27">
        <f>SUM(O3:O15)</f>
        <v>1050</v>
      </c>
      <c r="P16" s="27">
        <f>SUM(P3:P15)</f>
        <v>24780</v>
      </c>
      <c r="Q16" s="28"/>
      <c r="R16" s="28"/>
      <c r="S16" s="28"/>
      <c r="T16" s="28"/>
      <c r="U16" s="30"/>
      <c r="V16" s="686"/>
      <c r="W16" s="26"/>
      <c r="X16" s="27">
        <f>SUM(X3:X15)</f>
        <v>36000</v>
      </c>
      <c r="Y16" s="27">
        <f>SUM(Y3:Y15)</f>
        <v>1060</v>
      </c>
      <c r="Z16" s="27">
        <f>SUM(Z3:Z15)</f>
        <v>36790</v>
      </c>
      <c r="AA16" s="28"/>
      <c r="AB16" s="28"/>
      <c r="AC16" s="28"/>
      <c r="AD16" s="659"/>
      <c r="AE16" s="686"/>
      <c r="AF16" s="652"/>
      <c r="AG16" s="27">
        <f>SUM(AG3:AG15)</f>
        <v>44000</v>
      </c>
      <c r="AH16" s="27">
        <f>SUM(AH3:AH15)</f>
        <v>1070</v>
      </c>
      <c r="AI16" s="27">
        <f>SUM(AI3:AI15)</f>
        <v>44800</v>
      </c>
      <c r="AJ16" s="28"/>
      <c r="AK16" s="28"/>
      <c r="AL16" s="28"/>
      <c r="AM16" s="28"/>
      <c r="AN16" s="90"/>
      <c r="AO16" s="91"/>
    </row>
    <row r="17" spans="1:41" x14ac:dyDescent="0.25">
      <c r="A17" s="143"/>
      <c r="B17" s="114"/>
      <c r="C17" s="31"/>
      <c r="D17" s="32"/>
      <c r="E17" s="32"/>
      <c r="F17" s="32"/>
      <c r="G17" s="33"/>
      <c r="H17" s="33"/>
      <c r="I17" s="34"/>
      <c r="J17" s="33"/>
      <c r="K17" s="33"/>
      <c r="L17" s="687"/>
      <c r="M17" s="33"/>
      <c r="N17" s="32"/>
      <c r="O17" s="32"/>
      <c r="P17" s="32"/>
      <c r="Q17" s="33"/>
      <c r="R17" s="33"/>
      <c r="S17" s="33"/>
      <c r="T17" s="33"/>
      <c r="U17" s="33"/>
      <c r="V17" s="687"/>
      <c r="W17" s="33"/>
      <c r="X17" s="32"/>
      <c r="Y17" s="32"/>
      <c r="Z17" s="32"/>
      <c r="AA17" s="33"/>
      <c r="AB17" s="33"/>
      <c r="AC17" s="33"/>
      <c r="AD17" s="33"/>
      <c r="AE17" s="687"/>
      <c r="AF17" s="33"/>
      <c r="AG17" s="32"/>
      <c r="AH17" s="32"/>
      <c r="AI17" s="32"/>
      <c r="AJ17" s="33"/>
      <c r="AK17" s="33"/>
      <c r="AL17" s="33"/>
      <c r="AM17" s="33"/>
      <c r="AN17" s="777"/>
      <c r="AO17" s="123"/>
    </row>
    <row r="18" spans="1:41" x14ac:dyDescent="0.25">
      <c r="A18" s="112"/>
      <c r="B18" s="114"/>
      <c r="C18" s="35"/>
      <c r="D18" s="36"/>
      <c r="E18" s="37"/>
      <c r="F18" s="38"/>
      <c r="G18" s="37"/>
      <c r="H18" s="38"/>
      <c r="I18" s="38"/>
      <c r="J18" s="38"/>
      <c r="K18" s="39"/>
      <c r="L18" s="688"/>
      <c r="M18" s="40" t="s">
        <v>42</v>
      </c>
      <c r="N18" s="41">
        <f>D32</f>
        <v>12000</v>
      </c>
      <c r="O18" s="41">
        <f>E32</f>
        <v>440</v>
      </c>
      <c r="P18" s="41">
        <f>F32</f>
        <v>10000</v>
      </c>
      <c r="Q18" s="37"/>
      <c r="R18" s="38"/>
      <c r="S18" s="38"/>
      <c r="T18" s="38"/>
      <c r="U18" s="39"/>
      <c r="V18" s="688"/>
      <c r="W18" s="40" t="s">
        <v>42</v>
      </c>
      <c r="X18" s="41">
        <f>N32</f>
        <v>24000</v>
      </c>
      <c r="Y18" s="41">
        <f>O32</f>
        <v>620</v>
      </c>
      <c r="Z18" s="41">
        <f>P32</f>
        <v>24150</v>
      </c>
      <c r="AA18" s="37"/>
      <c r="AB18" s="38"/>
      <c r="AC18" s="38"/>
      <c r="AD18" s="38"/>
      <c r="AE18" s="688"/>
      <c r="AF18" s="40" t="s">
        <v>42</v>
      </c>
      <c r="AG18" s="41">
        <f>X32</f>
        <v>36000</v>
      </c>
      <c r="AH18" s="41">
        <f>Y32</f>
        <v>620</v>
      </c>
      <c r="AI18" s="41">
        <f>Z32</f>
        <v>36150</v>
      </c>
      <c r="AJ18" s="37"/>
      <c r="AK18" s="38"/>
      <c r="AL18" s="38"/>
      <c r="AM18" s="38"/>
      <c r="AN18" s="776" t="s">
        <v>221</v>
      </c>
      <c r="AO18" s="183" t="s">
        <v>36</v>
      </c>
    </row>
    <row r="19" spans="1:41" x14ac:dyDescent="0.25">
      <c r="A19" s="112" t="s">
        <v>6</v>
      </c>
      <c r="B19" s="115">
        <v>178</v>
      </c>
      <c r="C19" s="10" t="s">
        <v>19</v>
      </c>
      <c r="D19" s="9">
        <v>1000</v>
      </c>
      <c r="E19" s="9">
        <f t="shared" ref="E19:E24" si="2">E20+10</f>
        <v>80</v>
      </c>
      <c r="F19" s="9">
        <v>0</v>
      </c>
      <c r="G19" s="8" t="s">
        <v>38</v>
      </c>
      <c r="H19" s="8" t="s">
        <v>38</v>
      </c>
      <c r="I19" s="13" t="s">
        <v>38</v>
      </c>
      <c r="J19" s="8"/>
      <c r="K19" s="11"/>
      <c r="L19" s="684"/>
      <c r="M19" s="10" t="s">
        <v>19</v>
      </c>
      <c r="N19" s="9">
        <v>1000</v>
      </c>
      <c r="O19" s="9">
        <f>O20+10</f>
        <v>20</v>
      </c>
      <c r="P19" s="9">
        <v>0</v>
      </c>
      <c r="Q19" s="8" t="s">
        <v>38</v>
      </c>
      <c r="R19" s="8" t="s">
        <v>38</v>
      </c>
      <c r="S19" s="13" t="s">
        <v>38</v>
      </c>
      <c r="T19" s="8"/>
      <c r="U19" s="11"/>
      <c r="V19" s="684"/>
      <c r="W19" s="10" t="s">
        <v>19</v>
      </c>
      <c r="X19" s="9">
        <v>1000</v>
      </c>
      <c r="Y19" s="9">
        <v>0</v>
      </c>
      <c r="Z19" s="9">
        <v>1000</v>
      </c>
      <c r="AA19" s="8" t="s">
        <v>38</v>
      </c>
      <c r="AB19" s="8">
        <v>1844</v>
      </c>
      <c r="AC19" s="13">
        <v>44571</v>
      </c>
      <c r="AD19" s="657"/>
      <c r="AE19" s="684"/>
      <c r="AF19" s="675" t="s">
        <v>19</v>
      </c>
      <c r="AG19" s="9">
        <v>1000</v>
      </c>
      <c r="AH19" s="9"/>
      <c r="AI19" s="9">
        <v>1000</v>
      </c>
      <c r="AJ19" s="8" t="s">
        <v>44</v>
      </c>
      <c r="AK19" s="8">
        <v>3254</v>
      </c>
      <c r="AL19" s="13">
        <v>44936</v>
      </c>
      <c r="AM19" s="18"/>
      <c r="AN19" s="177">
        <f>AG32+AH32-AI32</f>
        <v>0</v>
      </c>
      <c r="AO19" s="178" t="s">
        <v>1028</v>
      </c>
    </row>
    <row r="20" spans="1:41" ht="21" customHeight="1" x14ac:dyDescent="0.25">
      <c r="A20" s="112"/>
      <c r="B20" s="896" t="s">
        <v>842</v>
      </c>
      <c r="C20" s="10" t="s">
        <v>20</v>
      </c>
      <c r="D20" s="9">
        <v>1000</v>
      </c>
      <c r="E20" s="9">
        <f>E22+10</f>
        <v>70</v>
      </c>
      <c r="F20" s="9">
        <v>0</v>
      </c>
      <c r="G20" s="8" t="s">
        <v>38</v>
      </c>
      <c r="H20" s="8" t="s">
        <v>38</v>
      </c>
      <c r="I20" s="13" t="s">
        <v>38</v>
      </c>
      <c r="J20" s="8"/>
      <c r="K20" s="11"/>
      <c r="L20" s="685"/>
      <c r="M20" s="10" t="s">
        <v>20</v>
      </c>
      <c r="N20" s="9">
        <v>1000</v>
      </c>
      <c r="O20" s="9">
        <f>O22+10</f>
        <v>10</v>
      </c>
      <c r="P20" s="9">
        <v>0</v>
      </c>
      <c r="Q20" s="8" t="s">
        <v>38</v>
      </c>
      <c r="R20" s="8" t="s">
        <v>38</v>
      </c>
      <c r="S20" s="13" t="s">
        <v>38</v>
      </c>
      <c r="T20" s="8"/>
      <c r="U20" s="11"/>
      <c r="V20" s="685"/>
      <c r="W20" s="10" t="s">
        <v>20</v>
      </c>
      <c r="X20" s="9">
        <v>1000</v>
      </c>
      <c r="Y20" s="9">
        <v>0</v>
      </c>
      <c r="Z20" s="9">
        <v>1000</v>
      </c>
      <c r="AA20" s="8" t="s">
        <v>38</v>
      </c>
      <c r="AB20" s="8">
        <v>2052</v>
      </c>
      <c r="AC20" s="13">
        <v>44602</v>
      </c>
      <c r="AD20" s="658"/>
      <c r="AE20" s="685"/>
      <c r="AF20" s="675" t="s">
        <v>20</v>
      </c>
      <c r="AG20" s="9">
        <v>1000</v>
      </c>
      <c r="AH20" s="9"/>
      <c r="AI20" s="9">
        <v>1000</v>
      </c>
      <c r="AJ20" s="8" t="s">
        <v>44</v>
      </c>
      <c r="AK20" s="8">
        <v>3255</v>
      </c>
      <c r="AL20" s="13">
        <v>44936</v>
      </c>
      <c r="AM20" s="759"/>
      <c r="AN20" s="180"/>
      <c r="AO20" s="179"/>
    </row>
    <row r="21" spans="1:41" ht="21" customHeight="1" x14ac:dyDescent="0.25">
      <c r="A21" s="112"/>
      <c r="B21" s="896"/>
      <c r="C21" s="10"/>
      <c r="D21" s="9"/>
      <c r="E21" s="9"/>
      <c r="F21" s="9"/>
      <c r="G21" s="8"/>
      <c r="H21" s="8"/>
      <c r="I21" s="13"/>
      <c r="J21" s="8"/>
      <c r="K21" s="11"/>
      <c r="L21" s="685"/>
      <c r="M21" s="10"/>
      <c r="N21" s="9"/>
      <c r="O21" s="9"/>
      <c r="P21" s="9"/>
      <c r="Q21" s="8"/>
      <c r="R21" s="8"/>
      <c r="S21" s="13"/>
      <c r="T21" s="8"/>
      <c r="U21" s="11"/>
      <c r="V21" s="685"/>
      <c r="W21" s="10"/>
      <c r="X21" s="9"/>
      <c r="Y21" s="9"/>
      <c r="Z21" s="9"/>
      <c r="AA21" s="8"/>
      <c r="AB21" s="8"/>
      <c r="AC21" s="13"/>
      <c r="AD21" s="658"/>
      <c r="AE21" s="685"/>
      <c r="AF21" s="675"/>
      <c r="AG21" s="9"/>
      <c r="AH21" s="9"/>
      <c r="AI21" s="9">
        <v>470</v>
      </c>
      <c r="AJ21" s="8" t="s">
        <v>44</v>
      </c>
      <c r="AK21" s="8">
        <v>3390</v>
      </c>
      <c r="AL21" s="13">
        <v>44963</v>
      </c>
      <c r="AM21" s="759"/>
      <c r="AN21" s="180"/>
      <c r="AO21" s="179"/>
    </row>
    <row r="22" spans="1:41" x14ac:dyDescent="0.25">
      <c r="A22" s="112"/>
      <c r="B22" s="896"/>
      <c r="C22" s="10" t="s">
        <v>21</v>
      </c>
      <c r="D22" s="9">
        <v>1000</v>
      </c>
      <c r="E22" s="9">
        <f t="shared" si="2"/>
        <v>60</v>
      </c>
      <c r="F22" s="9">
        <v>0</v>
      </c>
      <c r="G22" s="8" t="s">
        <v>38</v>
      </c>
      <c r="H22" s="8" t="s">
        <v>38</v>
      </c>
      <c r="I22" s="13" t="s">
        <v>38</v>
      </c>
      <c r="J22" s="8"/>
      <c r="K22" s="11"/>
      <c r="L22" s="685"/>
      <c r="M22" s="10" t="s">
        <v>21</v>
      </c>
      <c r="N22" s="9">
        <v>1000</v>
      </c>
      <c r="O22" s="9">
        <v>0</v>
      </c>
      <c r="P22" s="9">
        <v>5000</v>
      </c>
      <c r="Q22" s="8"/>
      <c r="R22" s="8">
        <v>895</v>
      </c>
      <c r="S22" s="13">
        <v>44265</v>
      </c>
      <c r="T22" s="8"/>
      <c r="U22" s="11"/>
      <c r="V22" s="685"/>
      <c r="W22" s="10" t="s">
        <v>21</v>
      </c>
      <c r="X22" s="9">
        <v>1000</v>
      </c>
      <c r="Y22" s="9">
        <v>0</v>
      </c>
      <c r="Z22" s="9">
        <v>1000</v>
      </c>
      <c r="AA22" s="8" t="s">
        <v>38</v>
      </c>
      <c r="AB22" s="8">
        <v>2149</v>
      </c>
      <c r="AC22" s="13">
        <v>44630</v>
      </c>
      <c r="AD22" s="658"/>
      <c r="AE22" s="685"/>
      <c r="AF22" s="675" t="s">
        <v>21</v>
      </c>
      <c r="AG22" s="9">
        <v>1000</v>
      </c>
      <c r="AH22" s="9"/>
      <c r="AI22" s="9">
        <v>1000</v>
      </c>
      <c r="AJ22" s="8" t="s">
        <v>44</v>
      </c>
      <c r="AK22" s="8">
        <v>3494</v>
      </c>
      <c r="AL22" s="13">
        <v>44995</v>
      </c>
      <c r="AM22" s="759"/>
      <c r="AN22" s="180"/>
      <c r="AO22" s="179"/>
    </row>
    <row r="23" spans="1:41" x14ac:dyDescent="0.25">
      <c r="A23" s="112"/>
      <c r="B23" s="896"/>
      <c r="C23" s="10" t="s">
        <v>22</v>
      </c>
      <c r="D23" s="9">
        <v>1000</v>
      </c>
      <c r="E23" s="9">
        <f t="shared" si="2"/>
        <v>50</v>
      </c>
      <c r="F23" s="9">
        <v>0</v>
      </c>
      <c r="G23" s="8" t="s">
        <v>38</v>
      </c>
      <c r="H23" s="8" t="s">
        <v>38</v>
      </c>
      <c r="I23" s="13" t="s">
        <v>38</v>
      </c>
      <c r="J23" s="8"/>
      <c r="K23" s="11"/>
      <c r="L23" s="685"/>
      <c r="M23" s="10" t="s">
        <v>22</v>
      </c>
      <c r="N23" s="9">
        <v>1000</v>
      </c>
      <c r="O23" s="9">
        <f>O24+10</f>
        <v>50</v>
      </c>
      <c r="P23" s="9">
        <v>0</v>
      </c>
      <c r="Q23" s="8" t="s">
        <v>38</v>
      </c>
      <c r="R23" s="8" t="s">
        <v>38</v>
      </c>
      <c r="S23" s="13" t="s">
        <v>38</v>
      </c>
      <c r="T23" s="8"/>
      <c r="U23" s="11"/>
      <c r="V23" s="685"/>
      <c r="W23" s="10" t="s">
        <v>22</v>
      </c>
      <c r="X23" s="9">
        <v>1000</v>
      </c>
      <c r="Y23" s="9">
        <v>0</v>
      </c>
      <c r="Z23" s="9">
        <v>1000</v>
      </c>
      <c r="AA23" s="8" t="s">
        <v>38</v>
      </c>
      <c r="AB23" s="8">
        <v>2244</v>
      </c>
      <c r="AC23" s="13">
        <v>44671</v>
      </c>
      <c r="AD23" s="658"/>
      <c r="AE23" s="685"/>
      <c r="AF23" s="675" t="s">
        <v>22</v>
      </c>
      <c r="AG23" s="9">
        <v>1000</v>
      </c>
      <c r="AH23" s="9"/>
      <c r="AI23" s="9">
        <v>1000</v>
      </c>
      <c r="AJ23" s="8" t="s">
        <v>44</v>
      </c>
      <c r="AK23" s="8">
        <v>3626</v>
      </c>
      <c r="AL23" s="13">
        <v>45026</v>
      </c>
      <c r="AM23" s="759"/>
      <c r="AN23" s="180"/>
      <c r="AO23" s="179"/>
    </row>
    <row r="24" spans="1:41" x14ac:dyDescent="0.25">
      <c r="A24" s="112"/>
      <c r="B24" s="896"/>
      <c r="C24" s="10" t="s">
        <v>23</v>
      </c>
      <c r="D24" s="9">
        <v>1000</v>
      </c>
      <c r="E24" s="9">
        <f t="shared" si="2"/>
        <v>40</v>
      </c>
      <c r="F24" s="9">
        <v>0</v>
      </c>
      <c r="G24" s="8" t="s">
        <v>38</v>
      </c>
      <c r="H24" s="8" t="s">
        <v>38</v>
      </c>
      <c r="I24" s="13" t="s">
        <v>38</v>
      </c>
      <c r="J24" s="8"/>
      <c r="K24" s="11"/>
      <c r="L24" s="685"/>
      <c r="M24" s="10" t="s">
        <v>23</v>
      </c>
      <c r="N24" s="9">
        <v>1000</v>
      </c>
      <c r="O24" s="9">
        <f>O25+10</f>
        <v>40</v>
      </c>
      <c r="P24" s="9">
        <v>0</v>
      </c>
      <c r="Q24" s="8" t="s">
        <v>38</v>
      </c>
      <c r="R24" s="8" t="s">
        <v>38</v>
      </c>
      <c r="S24" s="13" t="s">
        <v>38</v>
      </c>
      <c r="T24" s="8"/>
      <c r="U24" s="11"/>
      <c r="V24" s="685"/>
      <c r="W24" s="10" t="s">
        <v>23</v>
      </c>
      <c r="X24" s="9">
        <v>1000</v>
      </c>
      <c r="Y24" s="9">
        <v>0</v>
      </c>
      <c r="Z24" s="9">
        <v>1000</v>
      </c>
      <c r="AA24" s="8" t="s">
        <v>38</v>
      </c>
      <c r="AB24" s="8">
        <v>2324</v>
      </c>
      <c r="AC24" s="13">
        <v>44692</v>
      </c>
      <c r="AD24" s="658"/>
      <c r="AE24" s="685"/>
      <c r="AF24" s="675" t="s">
        <v>23</v>
      </c>
      <c r="AG24" s="9">
        <v>1000</v>
      </c>
      <c r="AH24" s="9"/>
      <c r="AI24" s="9">
        <v>1000</v>
      </c>
      <c r="AJ24" s="8" t="s">
        <v>44</v>
      </c>
      <c r="AK24" s="8">
        <v>3758</v>
      </c>
      <c r="AL24" s="13">
        <v>45056</v>
      </c>
      <c r="AM24" s="759"/>
      <c r="AN24" s="180"/>
      <c r="AO24" s="179"/>
    </row>
    <row r="25" spans="1:41" x14ac:dyDescent="0.25">
      <c r="A25" s="112"/>
      <c r="B25" s="896"/>
      <c r="C25" s="10" t="s">
        <v>24</v>
      </c>
      <c r="D25" s="9">
        <v>1000</v>
      </c>
      <c r="E25" s="9">
        <v>30</v>
      </c>
      <c r="F25" s="9">
        <v>0</v>
      </c>
      <c r="G25" s="8" t="s">
        <v>38</v>
      </c>
      <c r="H25" s="8" t="s">
        <v>38</v>
      </c>
      <c r="I25" s="13" t="s">
        <v>38</v>
      </c>
      <c r="J25" s="8"/>
      <c r="K25" s="11"/>
      <c r="L25" s="685"/>
      <c r="M25" s="10" t="s">
        <v>24</v>
      </c>
      <c r="N25" s="9">
        <v>1000</v>
      </c>
      <c r="O25" s="9">
        <f>O26+10</f>
        <v>30</v>
      </c>
      <c r="P25" s="9">
        <v>0</v>
      </c>
      <c r="Q25" s="8" t="s">
        <v>38</v>
      </c>
      <c r="R25" s="8" t="s">
        <v>38</v>
      </c>
      <c r="S25" s="13" t="s">
        <v>38</v>
      </c>
      <c r="T25" s="8"/>
      <c r="U25" s="11"/>
      <c r="V25" s="685"/>
      <c r="W25" s="10" t="s">
        <v>24</v>
      </c>
      <c r="X25" s="9">
        <v>1000</v>
      </c>
      <c r="Y25" s="9">
        <v>0</v>
      </c>
      <c r="Z25" s="9">
        <v>1000</v>
      </c>
      <c r="AA25" s="8" t="s">
        <v>50</v>
      </c>
      <c r="AB25" s="8">
        <v>2411</v>
      </c>
      <c r="AC25" s="13">
        <v>44722</v>
      </c>
      <c r="AD25" s="658"/>
      <c r="AE25" s="685"/>
      <c r="AF25" s="675" t="s">
        <v>24</v>
      </c>
      <c r="AG25" s="9">
        <v>1000</v>
      </c>
      <c r="AH25" s="9"/>
      <c r="AI25" s="9">
        <v>1000</v>
      </c>
      <c r="AJ25" s="8" t="s">
        <v>44</v>
      </c>
      <c r="AK25" s="8">
        <v>3840</v>
      </c>
      <c r="AL25" s="13">
        <v>45087</v>
      </c>
      <c r="AM25" s="759"/>
      <c r="AN25" s="180"/>
      <c r="AO25" s="179"/>
    </row>
    <row r="26" spans="1:41" x14ac:dyDescent="0.25">
      <c r="A26" s="112"/>
      <c r="B26" s="896"/>
      <c r="C26" s="10" t="s">
        <v>25</v>
      </c>
      <c r="D26" s="9">
        <v>1000</v>
      </c>
      <c r="E26" s="9">
        <v>20</v>
      </c>
      <c r="F26" s="9">
        <v>4000</v>
      </c>
      <c r="G26" s="8"/>
      <c r="H26" s="1">
        <v>370</v>
      </c>
      <c r="I26" s="13">
        <v>44036</v>
      </c>
      <c r="J26" s="8"/>
      <c r="K26" s="11"/>
      <c r="L26" s="685"/>
      <c r="M26" s="10" t="s">
        <v>25</v>
      </c>
      <c r="N26" s="9">
        <v>1000</v>
      </c>
      <c r="O26" s="9">
        <f>O27+10</f>
        <v>20</v>
      </c>
      <c r="P26" s="9">
        <v>0</v>
      </c>
      <c r="Q26" s="8" t="s">
        <v>38</v>
      </c>
      <c r="R26" s="8" t="s">
        <v>38</v>
      </c>
      <c r="S26" s="13" t="s">
        <v>38</v>
      </c>
      <c r="T26" s="8"/>
      <c r="U26" s="11"/>
      <c r="V26" s="685"/>
      <c r="W26" s="10" t="s">
        <v>25</v>
      </c>
      <c r="X26" s="9">
        <v>1000</v>
      </c>
      <c r="Y26" s="9">
        <v>0</v>
      </c>
      <c r="Z26" s="9">
        <v>1000</v>
      </c>
      <c r="AA26" s="8" t="s">
        <v>50</v>
      </c>
      <c r="AB26" s="8">
        <v>2518</v>
      </c>
      <c r="AC26" s="13">
        <v>44752</v>
      </c>
      <c r="AD26" s="658"/>
      <c r="AE26" s="685"/>
      <c r="AF26" s="675" t="s">
        <v>25</v>
      </c>
      <c r="AG26" s="9">
        <v>1000</v>
      </c>
      <c r="AH26" s="9"/>
      <c r="AI26" s="9">
        <v>1000</v>
      </c>
      <c r="AJ26" s="8" t="s">
        <v>44</v>
      </c>
      <c r="AK26" s="8">
        <v>3959</v>
      </c>
      <c r="AL26" s="13">
        <v>45117</v>
      </c>
      <c r="AM26" s="759"/>
      <c r="AN26" s="180"/>
      <c r="AO26" s="179"/>
    </row>
    <row r="27" spans="1:41" x14ac:dyDescent="0.25">
      <c r="A27" s="112"/>
      <c r="B27" s="896"/>
      <c r="C27" s="10" t="s">
        <v>26</v>
      </c>
      <c r="D27" s="9">
        <v>1000</v>
      </c>
      <c r="E27" s="9">
        <v>10</v>
      </c>
      <c r="F27" s="9">
        <v>0</v>
      </c>
      <c r="G27" s="8" t="s">
        <v>38</v>
      </c>
      <c r="H27" s="8" t="s">
        <v>38</v>
      </c>
      <c r="I27" s="13" t="s">
        <v>38</v>
      </c>
      <c r="J27" s="8"/>
      <c r="K27" s="11"/>
      <c r="L27" s="685"/>
      <c r="M27" s="10" t="s">
        <v>26</v>
      </c>
      <c r="N27" s="9">
        <v>1000</v>
      </c>
      <c r="O27" s="9">
        <f>O28+10</f>
        <v>10</v>
      </c>
      <c r="P27" s="9">
        <v>0</v>
      </c>
      <c r="Q27" s="8" t="s">
        <v>38</v>
      </c>
      <c r="R27" s="8" t="s">
        <v>38</v>
      </c>
      <c r="S27" s="13" t="s">
        <v>38</v>
      </c>
      <c r="T27" s="8"/>
      <c r="U27" s="11"/>
      <c r="V27" s="685"/>
      <c r="W27" s="10" t="s">
        <v>26</v>
      </c>
      <c r="X27" s="9">
        <v>1000</v>
      </c>
      <c r="Y27" s="9">
        <v>0</v>
      </c>
      <c r="Z27" s="9">
        <v>1000</v>
      </c>
      <c r="AA27" s="8" t="s">
        <v>50</v>
      </c>
      <c r="AB27" s="8">
        <v>2621</v>
      </c>
      <c r="AC27" s="13">
        <v>44783</v>
      </c>
      <c r="AD27" s="658"/>
      <c r="AE27" s="685"/>
      <c r="AF27" s="675" t="s">
        <v>26</v>
      </c>
      <c r="AG27" s="9">
        <v>1000</v>
      </c>
      <c r="AH27" s="9"/>
      <c r="AI27" s="9">
        <v>1000</v>
      </c>
      <c r="AJ27" s="8" t="s">
        <v>44</v>
      </c>
      <c r="AK27" s="8">
        <v>4073</v>
      </c>
      <c r="AL27" s="13">
        <v>45148</v>
      </c>
      <c r="AM27" s="759"/>
      <c r="AN27" s="785"/>
      <c r="AO27" s="179"/>
    </row>
    <row r="28" spans="1:41" x14ac:dyDescent="0.25">
      <c r="A28" s="112"/>
      <c r="B28" s="896"/>
      <c r="C28" s="10" t="s">
        <v>27</v>
      </c>
      <c r="D28" s="9">
        <v>1000</v>
      </c>
      <c r="E28" s="9">
        <v>10</v>
      </c>
      <c r="F28" s="9">
        <v>4000</v>
      </c>
      <c r="G28" s="8"/>
      <c r="H28" s="8">
        <v>438</v>
      </c>
      <c r="I28" s="13">
        <v>44075</v>
      </c>
      <c r="J28" s="8"/>
      <c r="K28" s="11"/>
      <c r="L28" s="685"/>
      <c r="M28" s="10" t="s">
        <v>27</v>
      </c>
      <c r="N28" s="9">
        <v>1000</v>
      </c>
      <c r="O28" s="9">
        <v>0</v>
      </c>
      <c r="P28" s="9">
        <v>6000</v>
      </c>
      <c r="Q28" s="8"/>
      <c r="R28" s="8">
        <v>1258</v>
      </c>
      <c r="S28" s="13">
        <v>44441</v>
      </c>
      <c r="T28" s="8"/>
      <c r="U28" s="11"/>
      <c r="V28" s="685"/>
      <c r="W28" s="10" t="s">
        <v>27</v>
      </c>
      <c r="X28" s="9">
        <v>1000</v>
      </c>
      <c r="Y28" s="9">
        <v>0</v>
      </c>
      <c r="Z28" s="9">
        <v>1000</v>
      </c>
      <c r="AA28" s="8" t="s">
        <v>50</v>
      </c>
      <c r="AB28" s="8">
        <v>2833</v>
      </c>
      <c r="AC28" s="13">
        <v>44814</v>
      </c>
      <c r="AD28" s="658"/>
      <c r="AE28" s="685"/>
      <c r="AF28" s="675" t="s">
        <v>27</v>
      </c>
      <c r="AG28" s="9"/>
      <c r="AH28" s="9"/>
      <c r="AI28" s="9"/>
      <c r="AJ28" s="8"/>
      <c r="AK28" s="8"/>
      <c r="AL28" s="13"/>
      <c r="AM28" s="759"/>
      <c r="AN28" s="785"/>
      <c r="AO28" s="179"/>
    </row>
    <row r="29" spans="1:41" x14ac:dyDescent="0.25">
      <c r="A29" s="112"/>
      <c r="B29" s="896"/>
      <c r="C29" s="10" t="s">
        <v>28</v>
      </c>
      <c r="D29" s="9">
        <v>1000</v>
      </c>
      <c r="E29" s="9">
        <v>0</v>
      </c>
      <c r="F29" s="9">
        <v>2000</v>
      </c>
      <c r="G29" s="8"/>
      <c r="H29" s="8">
        <v>529</v>
      </c>
      <c r="I29" s="13">
        <v>44111</v>
      </c>
      <c r="J29" s="8"/>
      <c r="K29" s="11"/>
      <c r="L29" s="685"/>
      <c r="M29" s="10" t="s">
        <v>28</v>
      </c>
      <c r="N29" s="9">
        <v>1000</v>
      </c>
      <c r="O29" s="9">
        <v>0</v>
      </c>
      <c r="P29" s="9">
        <v>1150</v>
      </c>
      <c r="Q29" s="8"/>
      <c r="R29" s="8">
        <v>1348</v>
      </c>
      <c r="S29" s="13">
        <v>44476</v>
      </c>
      <c r="T29" s="8"/>
      <c r="U29" s="11"/>
      <c r="V29" s="685"/>
      <c r="W29" s="10" t="s">
        <v>28</v>
      </c>
      <c r="X29" s="9">
        <v>1000</v>
      </c>
      <c r="Y29" s="9">
        <v>0</v>
      </c>
      <c r="Z29" s="9">
        <v>1000</v>
      </c>
      <c r="AA29" s="8" t="s">
        <v>50</v>
      </c>
      <c r="AB29" s="8">
        <v>2938</v>
      </c>
      <c r="AC29" s="13">
        <v>44844</v>
      </c>
      <c r="AD29" s="658"/>
      <c r="AE29" s="685"/>
      <c r="AF29" s="675" t="s">
        <v>28</v>
      </c>
      <c r="AG29" s="9"/>
      <c r="AH29" s="9"/>
      <c r="AI29" s="9"/>
      <c r="AJ29" s="8"/>
      <c r="AK29" s="8"/>
      <c r="AL29" s="13"/>
      <c r="AM29" s="759"/>
      <c r="AN29" s="785"/>
      <c r="AO29" s="179"/>
    </row>
    <row r="30" spans="1:41" x14ac:dyDescent="0.25">
      <c r="A30" s="112"/>
      <c r="B30" s="896"/>
      <c r="C30" s="10" t="s">
        <v>29</v>
      </c>
      <c r="D30" s="9">
        <v>1000</v>
      </c>
      <c r="E30" s="9">
        <f>E31+10</f>
        <v>40</v>
      </c>
      <c r="F30" s="9">
        <v>0</v>
      </c>
      <c r="G30" s="8" t="s">
        <v>38</v>
      </c>
      <c r="H30" s="8" t="s">
        <v>38</v>
      </c>
      <c r="I30" s="13" t="s">
        <v>38</v>
      </c>
      <c r="J30" s="8"/>
      <c r="K30" s="11"/>
      <c r="L30" s="685"/>
      <c r="M30" s="10" t="s">
        <v>29</v>
      </c>
      <c r="N30" s="9">
        <v>1000</v>
      </c>
      <c r="O30" s="9">
        <v>0</v>
      </c>
      <c r="P30" s="9">
        <v>1000</v>
      </c>
      <c r="Q30" s="8"/>
      <c r="R30" s="8">
        <v>1539</v>
      </c>
      <c r="S30" s="13">
        <v>44512</v>
      </c>
      <c r="T30" s="8"/>
      <c r="U30" s="11"/>
      <c r="V30" s="685"/>
      <c r="W30" s="10" t="s">
        <v>29</v>
      </c>
      <c r="X30" s="9">
        <v>1000</v>
      </c>
      <c r="Y30" s="9">
        <v>0</v>
      </c>
      <c r="Z30" s="9">
        <v>1000</v>
      </c>
      <c r="AA30" s="8" t="s">
        <v>50</v>
      </c>
      <c r="AB30" s="8">
        <v>3038</v>
      </c>
      <c r="AC30" s="13">
        <v>44876</v>
      </c>
      <c r="AD30" s="658"/>
      <c r="AE30" s="685"/>
      <c r="AF30" s="675" t="s">
        <v>29</v>
      </c>
      <c r="AG30" s="9"/>
      <c r="AH30" s="9"/>
      <c r="AI30" s="9"/>
      <c r="AJ30" s="8"/>
      <c r="AK30" s="8"/>
      <c r="AL30" s="13"/>
      <c r="AM30" s="759"/>
      <c r="AN30" s="785"/>
      <c r="AO30" s="179"/>
    </row>
    <row r="31" spans="1:41" x14ac:dyDescent="0.25">
      <c r="A31" s="112"/>
      <c r="B31" s="896"/>
      <c r="C31" s="14" t="s">
        <v>30</v>
      </c>
      <c r="D31" s="15">
        <v>1000</v>
      </c>
      <c r="E31" s="15">
        <f>O19+10</f>
        <v>30</v>
      </c>
      <c r="F31" s="9">
        <v>0</v>
      </c>
      <c r="G31" s="8" t="s">
        <v>38</v>
      </c>
      <c r="H31" s="8" t="s">
        <v>38</v>
      </c>
      <c r="I31" s="13" t="s">
        <v>38</v>
      </c>
      <c r="J31" s="16"/>
      <c r="K31" s="17"/>
      <c r="L31" s="685"/>
      <c r="M31" s="14" t="s">
        <v>30</v>
      </c>
      <c r="N31" s="15">
        <v>1000</v>
      </c>
      <c r="O31" s="15">
        <v>0</v>
      </c>
      <c r="P31" s="15">
        <v>1000</v>
      </c>
      <c r="Q31" s="16"/>
      <c r="R31" s="16">
        <v>1612</v>
      </c>
      <c r="S31" s="18">
        <v>44540</v>
      </c>
      <c r="T31" s="16"/>
      <c r="U31" s="17"/>
      <c r="V31" s="685"/>
      <c r="W31" s="14" t="s">
        <v>30</v>
      </c>
      <c r="X31" s="15">
        <v>1000</v>
      </c>
      <c r="Y31" s="9">
        <v>0</v>
      </c>
      <c r="Z31" s="9">
        <v>1000</v>
      </c>
      <c r="AA31" s="8" t="s">
        <v>50</v>
      </c>
      <c r="AB31" s="8">
        <v>3131</v>
      </c>
      <c r="AC31" s="13">
        <v>44905</v>
      </c>
      <c r="AD31" s="658"/>
      <c r="AE31" s="685"/>
      <c r="AF31" s="676" t="s">
        <v>30</v>
      </c>
      <c r="AG31" s="15"/>
      <c r="AH31" s="9"/>
      <c r="AI31" s="9"/>
      <c r="AJ31" s="8"/>
      <c r="AK31" s="8"/>
      <c r="AL31" s="13"/>
      <c r="AM31" s="759"/>
      <c r="AN31" s="786"/>
      <c r="AO31" s="182"/>
    </row>
    <row r="32" spans="1:41" ht="24" thickBot="1" x14ac:dyDescent="0.3">
      <c r="A32" s="113"/>
      <c r="B32" s="897"/>
      <c r="C32" s="26"/>
      <c r="D32" s="27">
        <f>SUM(D19:D31)</f>
        <v>12000</v>
      </c>
      <c r="E32" s="27">
        <f>SUM(E19:E31)</f>
        <v>440</v>
      </c>
      <c r="F32" s="27">
        <f>SUM(F19:F31)</f>
        <v>10000</v>
      </c>
      <c r="G32" s="28"/>
      <c r="H32" s="28"/>
      <c r="I32" s="29"/>
      <c r="J32" s="28"/>
      <c r="K32" s="30"/>
      <c r="L32" s="686"/>
      <c r="M32" s="26"/>
      <c r="N32" s="27">
        <f>SUM(N18:N31)</f>
        <v>24000</v>
      </c>
      <c r="O32" s="27">
        <f>SUM(O18:O31)</f>
        <v>620</v>
      </c>
      <c r="P32" s="27">
        <f>SUM(P18:P31)</f>
        <v>24150</v>
      </c>
      <c r="Q32" s="28"/>
      <c r="R32" s="28"/>
      <c r="S32" s="28"/>
      <c r="T32" s="28"/>
      <c r="U32" s="30"/>
      <c r="V32" s="686"/>
      <c r="W32" s="26"/>
      <c r="X32" s="27">
        <f>SUM(X18:X31)</f>
        <v>36000</v>
      </c>
      <c r="Y32" s="27">
        <f>SUM(Y18:Y31)</f>
        <v>620</v>
      </c>
      <c r="Z32" s="27">
        <f>SUM(Z18:Z31)</f>
        <v>36150</v>
      </c>
      <c r="AA32" s="28"/>
      <c r="AB32" s="28"/>
      <c r="AC32" s="28"/>
      <c r="AD32" s="659"/>
      <c r="AE32" s="686"/>
      <c r="AF32" s="652"/>
      <c r="AG32" s="27">
        <f>SUM(AG18:AG31)</f>
        <v>44000</v>
      </c>
      <c r="AH32" s="27">
        <f>SUM(AH18:AH31)</f>
        <v>620</v>
      </c>
      <c r="AI32" s="27">
        <f>SUM(AI18:AI31)</f>
        <v>44620</v>
      </c>
      <c r="AJ32" s="28"/>
      <c r="AK32" s="28"/>
      <c r="AL32" s="28"/>
      <c r="AM32" s="28"/>
      <c r="AN32" s="90"/>
      <c r="AO32" s="91"/>
    </row>
    <row r="33" spans="1:41" x14ac:dyDescent="0.25">
      <c r="A33" s="371"/>
      <c r="B33" s="372"/>
      <c r="C33" s="373"/>
      <c r="D33" s="374"/>
      <c r="E33" s="374"/>
      <c r="F33" s="374"/>
      <c r="G33" s="375"/>
      <c r="H33" s="375"/>
      <c r="I33" s="376"/>
      <c r="J33" s="375"/>
      <c r="K33" s="375"/>
      <c r="L33" s="687"/>
      <c r="M33" s="375"/>
      <c r="N33" s="374"/>
      <c r="O33" s="374"/>
      <c r="P33" s="374"/>
      <c r="Q33" s="375"/>
      <c r="R33" s="375"/>
      <c r="S33" s="375"/>
      <c r="T33" s="375"/>
      <c r="U33" s="375"/>
      <c r="V33" s="687"/>
      <c r="W33" s="375"/>
      <c r="X33" s="374"/>
      <c r="Y33" s="374"/>
      <c r="Z33" s="374"/>
      <c r="AA33" s="375"/>
      <c r="AB33" s="375"/>
      <c r="AC33" s="375"/>
      <c r="AD33" s="375"/>
      <c r="AE33" s="687"/>
      <c r="AF33" s="375"/>
      <c r="AG33" s="374"/>
      <c r="AH33" s="374"/>
      <c r="AI33" s="374"/>
      <c r="AJ33" s="375"/>
      <c r="AK33" s="375"/>
      <c r="AL33" s="375"/>
      <c r="AM33" s="375"/>
      <c r="AN33" s="778"/>
      <c r="AO33" s="348"/>
    </row>
    <row r="34" spans="1:41" x14ac:dyDescent="0.25">
      <c r="A34" s="377"/>
      <c r="B34" s="372"/>
      <c r="C34" s="378"/>
      <c r="D34" s="379"/>
      <c r="E34" s="380"/>
      <c r="F34" s="381"/>
      <c r="G34" s="380"/>
      <c r="H34" s="381"/>
      <c r="I34" s="381"/>
      <c r="J34" s="381"/>
      <c r="K34" s="382"/>
      <c r="L34" s="688"/>
      <c r="M34" s="383" t="s">
        <v>42</v>
      </c>
      <c r="N34" s="384">
        <f>D47</f>
        <v>12000</v>
      </c>
      <c r="O34" s="384">
        <f>E47</f>
        <v>2820</v>
      </c>
      <c r="P34" s="384">
        <f>F47</f>
        <v>0</v>
      </c>
      <c r="Q34" s="380"/>
      <c r="R34" s="381"/>
      <c r="S34" s="381"/>
      <c r="T34" s="381"/>
      <c r="U34" s="382"/>
      <c r="V34" s="688"/>
      <c r="W34" s="383" t="s">
        <v>42</v>
      </c>
      <c r="X34" s="384">
        <f>N47</f>
        <v>24000</v>
      </c>
      <c r="Y34" s="384">
        <f>O47</f>
        <v>4200</v>
      </c>
      <c r="Z34" s="384">
        <f>P47</f>
        <v>0</v>
      </c>
      <c r="AA34" s="380"/>
      <c r="AB34" s="381"/>
      <c r="AC34" s="381"/>
      <c r="AD34" s="381"/>
      <c r="AE34" s="688"/>
      <c r="AF34" s="383" t="s">
        <v>42</v>
      </c>
      <c r="AG34" s="384">
        <f>X47</f>
        <v>36000</v>
      </c>
      <c r="AH34" s="384">
        <f>Y47</f>
        <v>4350</v>
      </c>
      <c r="AI34" s="384">
        <f>Z47</f>
        <v>40350</v>
      </c>
      <c r="AJ34" s="380"/>
      <c r="AK34" s="381"/>
      <c r="AL34" s="381"/>
      <c r="AM34" s="381"/>
      <c r="AN34" s="776" t="s">
        <v>221</v>
      </c>
      <c r="AO34" s="183" t="s">
        <v>36</v>
      </c>
    </row>
    <row r="35" spans="1:41" x14ac:dyDescent="0.25">
      <c r="A35" s="377" t="s">
        <v>6</v>
      </c>
      <c r="B35" s="385">
        <v>179</v>
      </c>
      <c r="C35" s="386" t="s">
        <v>19</v>
      </c>
      <c r="D35" s="387">
        <v>1000</v>
      </c>
      <c r="E35" s="387">
        <f t="shared" ref="E35:E44" si="3">E36+10</f>
        <v>290</v>
      </c>
      <c r="F35" s="387">
        <v>0</v>
      </c>
      <c r="G35" s="388" t="s">
        <v>38</v>
      </c>
      <c r="H35" s="388" t="s">
        <v>38</v>
      </c>
      <c r="I35" s="389" t="s">
        <v>38</v>
      </c>
      <c r="J35" s="388"/>
      <c r="K35" s="390"/>
      <c r="L35" s="684"/>
      <c r="M35" s="386" t="s">
        <v>19</v>
      </c>
      <c r="N35" s="387">
        <v>1000</v>
      </c>
      <c r="O35" s="387">
        <f t="shared" ref="O35:O44" si="4">O36+10</f>
        <v>170</v>
      </c>
      <c r="P35" s="387">
        <v>0</v>
      </c>
      <c r="Q35" s="388" t="s">
        <v>38</v>
      </c>
      <c r="R35" s="388" t="s">
        <v>38</v>
      </c>
      <c r="S35" s="389" t="s">
        <v>38</v>
      </c>
      <c r="T35" s="388"/>
      <c r="U35" s="390"/>
      <c r="V35" s="684"/>
      <c r="W35" s="386" t="s">
        <v>19</v>
      </c>
      <c r="X35" s="387">
        <v>1000</v>
      </c>
      <c r="Y35" s="387">
        <f>Y36+10</f>
        <v>50</v>
      </c>
      <c r="Z35" s="387">
        <v>0</v>
      </c>
      <c r="AA35" s="388" t="s">
        <v>38</v>
      </c>
      <c r="AB35" s="388" t="s">
        <v>38</v>
      </c>
      <c r="AC35" s="389" t="s">
        <v>38</v>
      </c>
      <c r="AD35" s="660"/>
      <c r="AE35" s="684"/>
      <c r="AF35" s="677" t="s">
        <v>19</v>
      </c>
      <c r="AG35" s="387">
        <v>1000</v>
      </c>
      <c r="AH35" s="387"/>
      <c r="AI35" s="387">
        <v>11500</v>
      </c>
      <c r="AJ35" s="388" t="s">
        <v>44</v>
      </c>
      <c r="AK35" s="388">
        <v>3301</v>
      </c>
      <c r="AL35" s="389">
        <v>44937</v>
      </c>
      <c r="AM35" s="760"/>
      <c r="AN35" s="341">
        <f>AG47+AH47-AI47</f>
        <v>-500</v>
      </c>
      <c r="AO35" s="342" t="s">
        <v>976</v>
      </c>
    </row>
    <row r="36" spans="1:41" ht="21" customHeight="1" x14ac:dyDescent="0.25">
      <c r="A36" s="377"/>
      <c r="B36" s="898" t="s">
        <v>245</v>
      </c>
      <c r="C36" s="386" t="s">
        <v>20</v>
      </c>
      <c r="D36" s="387">
        <v>1000</v>
      </c>
      <c r="E36" s="387">
        <f t="shared" si="3"/>
        <v>280</v>
      </c>
      <c r="F36" s="387">
        <v>0</v>
      </c>
      <c r="G36" s="388" t="s">
        <v>38</v>
      </c>
      <c r="H36" s="388" t="s">
        <v>38</v>
      </c>
      <c r="I36" s="389" t="s">
        <v>38</v>
      </c>
      <c r="J36" s="388"/>
      <c r="K36" s="390"/>
      <c r="L36" s="685"/>
      <c r="M36" s="386" t="s">
        <v>20</v>
      </c>
      <c r="N36" s="387">
        <v>1000</v>
      </c>
      <c r="O36" s="387">
        <f t="shared" si="4"/>
        <v>160</v>
      </c>
      <c r="P36" s="387">
        <v>0</v>
      </c>
      <c r="Q36" s="388" t="s">
        <v>38</v>
      </c>
      <c r="R36" s="388" t="s">
        <v>38</v>
      </c>
      <c r="S36" s="389" t="s">
        <v>38</v>
      </c>
      <c r="T36" s="388"/>
      <c r="U36" s="390"/>
      <c r="V36" s="685"/>
      <c r="W36" s="386" t="s">
        <v>20</v>
      </c>
      <c r="X36" s="387">
        <v>1000</v>
      </c>
      <c r="Y36" s="387">
        <f>Y37+10</f>
        <v>40</v>
      </c>
      <c r="Z36" s="387">
        <v>0</v>
      </c>
      <c r="AA36" s="388" t="s">
        <v>38</v>
      </c>
      <c r="AB36" s="388" t="s">
        <v>38</v>
      </c>
      <c r="AC36" s="389" t="s">
        <v>38</v>
      </c>
      <c r="AD36" s="661"/>
      <c r="AE36" s="685"/>
      <c r="AF36" s="677" t="s">
        <v>20</v>
      </c>
      <c r="AG36" s="387">
        <v>1000</v>
      </c>
      <c r="AH36" s="387"/>
      <c r="AI36" s="387"/>
      <c r="AJ36" s="388"/>
      <c r="AK36" s="388"/>
      <c r="AL36" s="389"/>
      <c r="AM36" s="761"/>
      <c r="AN36" s="336"/>
      <c r="AO36" s="335"/>
    </row>
    <row r="37" spans="1:41" x14ac:dyDescent="0.25">
      <c r="A37" s="377"/>
      <c r="B37" s="898"/>
      <c r="C37" s="386" t="s">
        <v>21</v>
      </c>
      <c r="D37" s="387">
        <v>1000</v>
      </c>
      <c r="E37" s="387">
        <f t="shared" si="3"/>
        <v>270</v>
      </c>
      <c r="F37" s="387">
        <v>0</v>
      </c>
      <c r="G37" s="388" t="s">
        <v>38</v>
      </c>
      <c r="H37" s="388" t="s">
        <v>38</v>
      </c>
      <c r="I37" s="389" t="s">
        <v>38</v>
      </c>
      <c r="J37" s="388"/>
      <c r="K37" s="390"/>
      <c r="L37" s="685"/>
      <c r="M37" s="386" t="s">
        <v>21</v>
      </c>
      <c r="N37" s="387">
        <v>1000</v>
      </c>
      <c r="O37" s="387">
        <f t="shared" si="4"/>
        <v>150</v>
      </c>
      <c r="P37" s="387">
        <v>0</v>
      </c>
      <c r="Q37" s="388" t="s">
        <v>38</v>
      </c>
      <c r="R37" s="388" t="s">
        <v>38</v>
      </c>
      <c r="S37" s="389" t="s">
        <v>38</v>
      </c>
      <c r="T37" s="388"/>
      <c r="U37" s="390"/>
      <c r="V37" s="685"/>
      <c r="W37" s="386" t="s">
        <v>21</v>
      </c>
      <c r="X37" s="387">
        <v>1000</v>
      </c>
      <c r="Y37" s="387">
        <f>Y38+10</f>
        <v>30</v>
      </c>
      <c r="Z37" s="387">
        <v>0</v>
      </c>
      <c r="AA37" s="388" t="s">
        <v>38</v>
      </c>
      <c r="AB37" s="388" t="s">
        <v>38</v>
      </c>
      <c r="AC37" s="389" t="s">
        <v>38</v>
      </c>
      <c r="AD37" s="661"/>
      <c r="AE37" s="685"/>
      <c r="AF37" s="677" t="s">
        <v>21</v>
      </c>
      <c r="AG37" s="387">
        <v>1000</v>
      </c>
      <c r="AH37" s="387"/>
      <c r="AI37" s="387"/>
      <c r="AJ37" s="388"/>
      <c r="AK37" s="388"/>
      <c r="AL37" s="389"/>
      <c r="AM37" s="761"/>
      <c r="AN37" s="336"/>
      <c r="AO37" s="335"/>
    </row>
    <row r="38" spans="1:41" x14ac:dyDescent="0.25">
      <c r="A38" s="377"/>
      <c r="B38" s="898"/>
      <c r="C38" s="386" t="s">
        <v>22</v>
      </c>
      <c r="D38" s="387">
        <v>1000</v>
      </c>
      <c r="E38" s="387">
        <f t="shared" si="3"/>
        <v>260</v>
      </c>
      <c r="F38" s="387">
        <v>0</v>
      </c>
      <c r="G38" s="388" t="s">
        <v>38</v>
      </c>
      <c r="H38" s="388" t="s">
        <v>38</v>
      </c>
      <c r="I38" s="389" t="s">
        <v>38</v>
      </c>
      <c r="J38" s="388"/>
      <c r="K38" s="390"/>
      <c r="L38" s="685"/>
      <c r="M38" s="386" t="s">
        <v>22</v>
      </c>
      <c r="N38" s="387">
        <v>1000</v>
      </c>
      <c r="O38" s="387">
        <f t="shared" si="4"/>
        <v>140</v>
      </c>
      <c r="P38" s="387">
        <v>0</v>
      </c>
      <c r="Q38" s="388" t="s">
        <v>38</v>
      </c>
      <c r="R38" s="388" t="s">
        <v>38</v>
      </c>
      <c r="S38" s="389" t="s">
        <v>38</v>
      </c>
      <c r="T38" s="388"/>
      <c r="U38" s="390"/>
      <c r="V38" s="685"/>
      <c r="W38" s="386" t="s">
        <v>22</v>
      </c>
      <c r="X38" s="387">
        <v>1000</v>
      </c>
      <c r="Y38" s="387">
        <f>Y39+10</f>
        <v>20</v>
      </c>
      <c r="Z38" s="387">
        <v>0</v>
      </c>
      <c r="AA38" s="388" t="s">
        <v>38</v>
      </c>
      <c r="AB38" s="388" t="s">
        <v>38</v>
      </c>
      <c r="AC38" s="389" t="s">
        <v>38</v>
      </c>
      <c r="AD38" s="661"/>
      <c r="AE38" s="685"/>
      <c r="AF38" s="677" t="s">
        <v>22</v>
      </c>
      <c r="AG38" s="387">
        <v>1000</v>
      </c>
      <c r="AH38" s="387"/>
      <c r="AI38" s="387"/>
      <c r="AJ38" s="388"/>
      <c r="AK38" s="388"/>
      <c r="AL38" s="389"/>
      <c r="AM38" s="761"/>
      <c r="AN38" s="336"/>
      <c r="AO38" s="335"/>
    </row>
    <row r="39" spans="1:41" x14ac:dyDescent="0.25">
      <c r="A39" s="377"/>
      <c r="B39" s="898"/>
      <c r="C39" s="386" t="s">
        <v>23</v>
      </c>
      <c r="D39" s="387">
        <v>1000</v>
      </c>
      <c r="E39" s="387">
        <f t="shared" si="3"/>
        <v>250</v>
      </c>
      <c r="F39" s="387">
        <v>0</v>
      </c>
      <c r="G39" s="388" t="s">
        <v>38</v>
      </c>
      <c r="H39" s="388" t="s">
        <v>38</v>
      </c>
      <c r="I39" s="389" t="s">
        <v>38</v>
      </c>
      <c r="J39" s="388"/>
      <c r="K39" s="390"/>
      <c r="L39" s="685"/>
      <c r="M39" s="386" t="s">
        <v>23</v>
      </c>
      <c r="N39" s="387">
        <v>1000</v>
      </c>
      <c r="O39" s="387">
        <f t="shared" si="4"/>
        <v>130</v>
      </c>
      <c r="P39" s="387">
        <v>0</v>
      </c>
      <c r="Q39" s="388" t="s">
        <v>38</v>
      </c>
      <c r="R39" s="388" t="s">
        <v>38</v>
      </c>
      <c r="S39" s="389" t="s">
        <v>38</v>
      </c>
      <c r="T39" s="388"/>
      <c r="U39" s="390"/>
      <c r="V39" s="685"/>
      <c r="W39" s="386" t="s">
        <v>23</v>
      </c>
      <c r="X39" s="387">
        <v>1000</v>
      </c>
      <c r="Y39" s="387">
        <v>10</v>
      </c>
      <c r="Z39" s="387">
        <v>0</v>
      </c>
      <c r="AA39" s="388" t="s">
        <v>38</v>
      </c>
      <c r="AB39" s="388" t="s">
        <v>38</v>
      </c>
      <c r="AC39" s="389" t="s">
        <v>38</v>
      </c>
      <c r="AD39" s="661"/>
      <c r="AE39" s="685"/>
      <c r="AF39" s="677" t="s">
        <v>23</v>
      </c>
      <c r="AG39" s="387">
        <v>1000</v>
      </c>
      <c r="AH39" s="387"/>
      <c r="AI39" s="387"/>
      <c r="AJ39" s="388"/>
      <c r="AK39" s="388"/>
      <c r="AL39" s="389"/>
      <c r="AM39" s="761"/>
      <c r="AN39" s="336">
        <v>500</v>
      </c>
      <c r="AO39" s="335" t="s">
        <v>977</v>
      </c>
    </row>
    <row r="40" spans="1:41" x14ac:dyDescent="0.25">
      <c r="A40" s="377"/>
      <c r="B40" s="898"/>
      <c r="C40" s="386" t="s">
        <v>24</v>
      </c>
      <c r="D40" s="387">
        <v>1000</v>
      </c>
      <c r="E40" s="387">
        <f t="shared" si="3"/>
        <v>240</v>
      </c>
      <c r="F40" s="387">
        <v>0</v>
      </c>
      <c r="G40" s="388" t="s">
        <v>38</v>
      </c>
      <c r="H40" s="388" t="s">
        <v>38</v>
      </c>
      <c r="I40" s="389" t="s">
        <v>38</v>
      </c>
      <c r="J40" s="388"/>
      <c r="K40" s="390"/>
      <c r="L40" s="685"/>
      <c r="M40" s="386" t="s">
        <v>24</v>
      </c>
      <c r="N40" s="387">
        <v>1000</v>
      </c>
      <c r="O40" s="387">
        <f t="shared" si="4"/>
        <v>120</v>
      </c>
      <c r="P40" s="387">
        <v>0</v>
      </c>
      <c r="Q40" s="388" t="s">
        <v>38</v>
      </c>
      <c r="R40" s="388" t="s">
        <v>38</v>
      </c>
      <c r="S40" s="389" t="s">
        <v>38</v>
      </c>
      <c r="T40" s="388"/>
      <c r="U40" s="390"/>
      <c r="V40" s="685"/>
      <c r="W40" s="386" t="s">
        <v>24</v>
      </c>
      <c r="X40" s="387">
        <v>1000</v>
      </c>
      <c r="Y40" s="387">
        <v>0</v>
      </c>
      <c r="Z40" s="387">
        <v>34350</v>
      </c>
      <c r="AA40" s="388" t="s">
        <v>44</v>
      </c>
      <c r="AB40" s="388">
        <v>2460</v>
      </c>
      <c r="AC40" s="389">
        <v>44742</v>
      </c>
      <c r="AD40" s="661"/>
      <c r="AE40" s="685"/>
      <c r="AF40" s="677" t="s">
        <v>24</v>
      </c>
      <c r="AG40" s="387">
        <v>1000</v>
      </c>
      <c r="AH40" s="387"/>
      <c r="AI40" s="387"/>
      <c r="AJ40" s="388"/>
      <c r="AK40" s="388"/>
      <c r="AL40" s="389"/>
      <c r="AM40" s="761"/>
      <c r="AN40" s="336"/>
      <c r="AO40" s="335"/>
    </row>
    <row r="41" spans="1:41" x14ac:dyDescent="0.25">
      <c r="A41" s="377"/>
      <c r="B41" s="898"/>
      <c r="C41" s="386" t="s">
        <v>25</v>
      </c>
      <c r="D41" s="387">
        <v>1000</v>
      </c>
      <c r="E41" s="387">
        <f t="shared" si="3"/>
        <v>230</v>
      </c>
      <c r="F41" s="387">
        <v>0</v>
      </c>
      <c r="G41" s="388" t="s">
        <v>38</v>
      </c>
      <c r="H41" s="388" t="s">
        <v>38</v>
      </c>
      <c r="I41" s="389" t="s">
        <v>38</v>
      </c>
      <c r="J41" s="388"/>
      <c r="K41" s="390"/>
      <c r="L41" s="685"/>
      <c r="M41" s="386" t="s">
        <v>25</v>
      </c>
      <c r="N41" s="387">
        <v>1000</v>
      </c>
      <c r="O41" s="387">
        <f t="shared" si="4"/>
        <v>110</v>
      </c>
      <c r="P41" s="387">
        <v>0</v>
      </c>
      <c r="Q41" s="388" t="s">
        <v>38</v>
      </c>
      <c r="R41" s="388" t="s">
        <v>38</v>
      </c>
      <c r="S41" s="389" t="s">
        <v>38</v>
      </c>
      <c r="T41" s="388"/>
      <c r="U41" s="390"/>
      <c r="V41" s="685"/>
      <c r="W41" s="386" t="s">
        <v>25</v>
      </c>
      <c r="X41" s="387">
        <v>1000</v>
      </c>
      <c r="Y41" s="387">
        <v>0</v>
      </c>
      <c r="Z41" s="387">
        <v>3000</v>
      </c>
      <c r="AA41" s="388" t="s">
        <v>44</v>
      </c>
      <c r="AB41" s="388">
        <v>2549</v>
      </c>
      <c r="AC41" s="389">
        <v>44769</v>
      </c>
      <c r="AD41" s="661"/>
      <c r="AE41" s="685"/>
      <c r="AF41" s="677" t="s">
        <v>25</v>
      </c>
      <c r="AG41" s="387">
        <v>1000</v>
      </c>
      <c r="AH41" s="387"/>
      <c r="AI41" s="387"/>
      <c r="AJ41" s="388"/>
      <c r="AK41" s="388"/>
      <c r="AL41" s="389"/>
      <c r="AM41" s="761"/>
      <c r="AN41" s="336"/>
      <c r="AO41" s="335" t="s">
        <v>250</v>
      </c>
    </row>
    <row r="42" spans="1:41" x14ac:dyDescent="0.25">
      <c r="A42" s="377"/>
      <c r="B42" s="898"/>
      <c r="C42" s="386" t="s">
        <v>26</v>
      </c>
      <c r="D42" s="387">
        <v>1000</v>
      </c>
      <c r="E42" s="387">
        <f t="shared" si="3"/>
        <v>220</v>
      </c>
      <c r="F42" s="387">
        <v>0</v>
      </c>
      <c r="G42" s="388" t="s">
        <v>38</v>
      </c>
      <c r="H42" s="388" t="s">
        <v>38</v>
      </c>
      <c r="I42" s="389" t="s">
        <v>38</v>
      </c>
      <c r="J42" s="388"/>
      <c r="K42" s="390"/>
      <c r="L42" s="685"/>
      <c r="M42" s="386" t="s">
        <v>26</v>
      </c>
      <c r="N42" s="387">
        <v>1000</v>
      </c>
      <c r="O42" s="387">
        <f t="shared" si="4"/>
        <v>100</v>
      </c>
      <c r="P42" s="387">
        <v>0</v>
      </c>
      <c r="Q42" s="388" t="s">
        <v>38</v>
      </c>
      <c r="R42" s="388" t="s">
        <v>38</v>
      </c>
      <c r="S42" s="389" t="s">
        <v>38</v>
      </c>
      <c r="T42" s="388"/>
      <c r="U42" s="390"/>
      <c r="V42" s="685"/>
      <c r="W42" s="386" t="s">
        <v>26</v>
      </c>
      <c r="X42" s="387">
        <v>1000</v>
      </c>
      <c r="Y42" s="387">
        <v>0</v>
      </c>
      <c r="Z42" s="387">
        <v>0</v>
      </c>
      <c r="AA42" s="388" t="s">
        <v>38</v>
      </c>
      <c r="AB42" s="388" t="s">
        <v>38</v>
      </c>
      <c r="AC42" s="389" t="s">
        <v>38</v>
      </c>
      <c r="AD42" s="661"/>
      <c r="AE42" s="685"/>
      <c r="AF42" s="677" t="s">
        <v>26</v>
      </c>
      <c r="AG42" s="387">
        <v>1000</v>
      </c>
      <c r="AH42" s="387"/>
      <c r="AI42" s="387"/>
      <c r="AJ42" s="388"/>
      <c r="AK42" s="388"/>
      <c r="AL42" s="389"/>
      <c r="AM42" s="761"/>
      <c r="AN42" s="336"/>
      <c r="AO42" s="335"/>
    </row>
    <row r="43" spans="1:41" x14ac:dyDescent="0.25">
      <c r="A43" s="377"/>
      <c r="B43" s="898"/>
      <c r="C43" s="386" t="s">
        <v>27</v>
      </c>
      <c r="D43" s="387">
        <v>1000</v>
      </c>
      <c r="E43" s="387">
        <f t="shared" si="3"/>
        <v>210</v>
      </c>
      <c r="F43" s="387">
        <v>0</v>
      </c>
      <c r="G43" s="388" t="s">
        <v>38</v>
      </c>
      <c r="H43" s="388" t="s">
        <v>38</v>
      </c>
      <c r="I43" s="389" t="s">
        <v>38</v>
      </c>
      <c r="J43" s="388"/>
      <c r="K43" s="390"/>
      <c r="L43" s="685"/>
      <c r="M43" s="386" t="s">
        <v>27</v>
      </c>
      <c r="N43" s="387">
        <v>1000</v>
      </c>
      <c r="O43" s="387">
        <f t="shared" si="4"/>
        <v>90</v>
      </c>
      <c r="P43" s="387">
        <v>0</v>
      </c>
      <c r="Q43" s="388" t="s">
        <v>38</v>
      </c>
      <c r="R43" s="388" t="s">
        <v>38</v>
      </c>
      <c r="S43" s="389" t="s">
        <v>38</v>
      </c>
      <c r="T43" s="388"/>
      <c r="U43" s="390"/>
      <c r="V43" s="685"/>
      <c r="W43" s="386" t="s">
        <v>27</v>
      </c>
      <c r="X43" s="387">
        <v>1000</v>
      </c>
      <c r="Y43" s="387">
        <v>0</v>
      </c>
      <c r="Z43" s="387">
        <v>0</v>
      </c>
      <c r="AA43" s="388" t="s">
        <v>38</v>
      </c>
      <c r="AB43" s="388" t="s">
        <v>38</v>
      </c>
      <c r="AC43" s="389" t="s">
        <v>38</v>
      </c>
      <c r="AD43" s="661"/>
      <c r="AE43" s="685"/>
      <c r="AF43" s="677" t="s">
        <v>27</v>
      </c>
      <c r="AG43" s="387">
        <v>1000</v>
      </c>
      <c r="AH43" s="387"/>
      <c r="AI43" s="387"/>
      <c r="AJ43" s="388"/>
      <c r="AK43" s="388"/>
      <c r="AL43" s="389"/>
      <c r="AM43" s="761"/>
      <c r="AN43" s="336"/>
      <c r="AO43" s="335"/>
    </row>
    <row r="44" spans="1:41" x14ac:dyDescent="0.25">
      <c r="A44" s="377"/>
      <c r="B44" s="898"/>
      <c r="C44" s="386" t="s">
        <v>28</v>
      </c>
      <c r="D44" s="387">
        <v>1000</v>
      </c>
      <c r="E44" s="387">
        <f t="shared" si="3"/>
        <v>200</v>
      </c>
      <c r="F44" s="387">
        <v>0</v>
      </c>
      <c r="G44" s="388" t="s">
        <v>38</v>
      </c>
      <c r="H44" s="388" t="s">
        <v>38</v>
      </c>
      <c r="I44" s="389" t="s">
        <v>38</v>
      </c>
      <c r="J44" s="388"/>
      <c r="K44" s="390"/>
      <c r="L44" s="685"/>
      <c r="M44" s="386" t="s">
        <v>28</v>
      </c>
      <c r="N44" s="387">
        <v>1000</v>
      </c>
      <c r="O44" s="387">
        <f t="shared" si="4"/>
        <v>80</v>
      </c>
      <c r="P44" s="387">
        <v>0</v>
      </c>
      <c r="Q44" s="388" t="s">
        <v>38</v>
      </c>
      <c r="R44" s="388" t="s">
        <v>38</v>
      </c>
      <c r="S44" s="389" t="s">
        <v>38</v>
      </c>
      <c r="T44" s="388"/>
      <c r="U44" s="390"/>
      <c r="V44" s="685"/>
      <c r="W44" s="386" t="s">
        <v>28</v>
      </c>
      <c r="X44" s="387">
        <v>1000</v>
      </c>
      <c r="Y44" s="387">
        <v>0</v>
      </c>
      <c r="Z44" s="387">
        <v>3000</v>
      </c>
      <c r="AA44" s="388" t="s">
        <v>44</v>
      </c>
      <c r="AB44" s="388">
        <v>2965</v>
      </c>
      <c r="AC44" s="389">
        <v>44858</v>
      </c>
      <c r="AD44" s="661"/>
      <c r="AE44" s="685"/>
      <c r="AF44" s="677" t="s">
        <v>28</v>
      </c>
      <c r="AG44" s="387">
        <v>1000</v>
      </c>
      <c r="AH44" s="387"/>
      <c r="AI44" s="387"/>
      <c r="AJ44" s="388"/>
      <c r="AK44" s="388"/>
      <c r="AL44" s="389"/>
      <c r="AM44" s="761"/>
      <c r="AN44" s="336"/>
      <c r="AO44" s="335"/>
    </row>
    <row r="45" spans="1:41" x14ac:dyDescent="0.25">
      <c r="A45" s="377"/>
      <c r="B45" s="898"/>
      <c r="C45" s="386" t="s">
        <v>29</v>
      </c>
      <c r="D45" s="387">
        <v>1000</v>
      </c>
      <c r="E45" s="387">
        <f>E46+10</f>
        <v>190</v>
      </c>
      <c r="F45" s="387">
        <v>0</v>
      </c>
      <c r="G45" s="388" t="s">
        <v>38</v>
      </c>
      <c r="H45" s="388" t="s">
        <v>38</v>
      </c>
      <c r="I45" s="389" t="s">
        <v>38</v>
      </c>
      <c r="J45" s="388"/>
      <c r="K45" s="390"/>
      <c r="L45" s="685"/>
      <c r="M45" s="386" t="s">
        <v>29</v>
      </c>
      <c r="N45" s="387">
        <v>1000</v>
      </c>
      <c r="O45" s="387">
        <f>O46+10</f>
        <v>70</v>
      </c>
      <c r="P45" s="387">
        <v>0</v>
      </c>
      <c r="Q45" s="388" t="s">
        <v>38</v>
      </c>
      <c r="R45" s="388" t="s">
        <v>38</v>
      </c>
      <c r="S45" s="389" t="s">
        <v>38</v>
      </c>
      <c r="T45" s="388"/>
      <c r="U45" s="390"/>
      <c r="V45" s="685"/>
      <c r="W45" s="386" t="s">
        <v>29</v>
      </c>
      <c r="X45" s="387">
        <v>1000</v>
      </c>
      <c r="Y45" s="387">
        <v>0</v>
      </c>
      <c r="Z45" s="387">
        <v>0</v>
      </c>
      <c r="AA45" s="388" t="s">
        <v>38</v>
      </c>
      <c r="AB45" s="388" t="s">
        <v>38</v>
      </c>
      <c r="AC45" s="389" t="s">
        <v>38</v>
      </c>
      <c r="AD45" s="661"/>
      <c r="AE45" s="685"/>
      <c r="AF45" s="677" t="s">
        <v>29</v>
      </c>
      <c r="AG45" s="387">
        <v>1000</v>
      </c>
      <c r="AH45" s="387"/>
      <c r="AI45" s="387"/>
      <c r="AJ45" s="388"/>
      <c r="AK45" s="388"/>
      <c r="AL45" s="389"/>
      <c r="AM45" s="761"/>
      <c r="AN45" s="336"/>
      <c r="AO45" s="335"/>
    </row>
    <row r="46" spans="1:41" x14ac:dyDescent="0.25">
      <c r="A46" s="377"/>
      <c r="B46" s="898"/>
      <c r="C46" s="392" t="s">
        <v>30</v>
      </c>
      <c r="D46" s="395">
        <v>1000</v>
      </c>
      <c r="E46" s="387">
        <f>O35+10</f>
        <v>180</v>
      </c>
      <c r="F46" s="387">
        <v>0</v>
      </c>
      <c r="G46" s="388" t="s">
        <v>38</v>
      </c>
      <c r="H46" s="388" t="s">
        <v>38</v>
      </c>
      <c r="I46" s="389" t="s">
        <v>38</v>
      </c>
      <c r="J46" s="393"/>
      <c r="K46" s="394"/>
      <c r="L46" s="685"/>
      <c r="M46" s="392" t="s">
        <v>30</v>
      </c>
      <c r="N46" s="395">
        <v>1000</v>
      </c>
      <c r="O46" s="387">
        <f>Y35+10</f>
        <v>60</v>
      </c>
      <c r="P46" s="387">
        <v>0</v>
      </c>
      <c r="Q46" s="388" t="s">
        <v>38</v>
      </c>
      <c r="R46" s="388" t="s">
        <v>38</v>
      </c>
      <c r="S46" s="389" t="s">
        <v>38</v>
      </c>
      <c r="T46" s="388"/>
      <c r="U46" s="390"/>
      <c r="V46" s="685"/>
      <c r="W46" s="392" t="s">
        <v>30</v>
      </c>
      <c r="X46" s="387">
        <v>1000</v>
      </c>
      <c r="Y46" s="387">
        <v>0</v>
      </c>
      <c r="Z46" s="387">
        <v>0</v>
      </c>
      <c r="AA46" s="388" t="s">
        <v>38</v>
      </c>
      <c r="AB46" s="388" t="s">
        <v>38</v>
      </c>
      <c r="AC46" s="389" t="s">
        <v>38</v>
      </c>
      <c r="AD46" s="661"/>
      <c r="AE46" s="685"/>
      <c r="AF46" s="678" t="s">
        <v>30</v>
      </c>
      <c r="AG46" s="387"/>
      <c r="AH46" s="387"/>
      <c r="AI46" s="387"/>
      <c r="AJ46" s="388"/>
      <c r="AK46" s="388"/>
      <c r="AL46" s="389"/>
      <c r="AM46" s="761"/>
      <c r="AN46" s="338"/>
      <c r="AO46" s="339"/>
    </row>
    <row r="47" spans="1:41" ht="24" thickBot="1" x14ac:dyDescent="0.3">
      <c r="A47" s="396"/>
      <c r="B47" s="899"/>
      <c r="C47" s="397"/>
      <c r="D47" s="398">
        <f>SUM(D35:D46)</f>
        <v>12000</v>
      </c>
      <c r="E47" s="398">
        <f>SUM(E35:E46)</f>
        <v>2820</v>
      </c>
      <c r="F47" s="398">
        <f>SUM(F35:F46)</f>
        <v>0</v>
      </c>
      <c r="G47" s="399"/>
      <c r="H47" s="399"/>
      <c r="I47" s="400"/>
      <c r="J47" s="399"/>
      <c r="K47" s="401"/>
      <c r="L47" s="686"/>
      <c r="M47" s="397"/>
      <c r="N47" s="398">
        <f>SUM(N34:N46)</f>
        <v>24000</v>
      </c>
      <c r="O47" s="398">
        <f>SUM(O34:O46)</f>
        <v>4200</v>
      </c>
      <c r="P47" s="398">
        <f>SUM(P34:P46)</f>
        <v>0</v>
      </c>
      <c r="Q47" s="399"/>
      <c r="R47" s="399"/>
      <c r="S47" s="399"/>
      <c r="T47" s="399"/>
      <c r="U47" s="401"/>
      <c r="V47" s="686"/>
      <c r="W47" s="397"/>
      <c r="X47" s="398">
        <f>SUM(X34:X46)</f>
        <v>36000</v>
      </c>
      <c r="Y47" s="398">
        <f>SUM(Y34:Y46)</f>
        <v>4350</v>
      </c>
      <c r="Z47" s="398">
        <f>SUM(Z34:Z46)</f>
        <v>40350</v>
      </c>
      <c r="AA47" s="399"/>
      <c r="AB47" s="399"/>
      <c r="AC47" s="399"/>
      <c r="AD47" s="662"/>
      <c r="AE47" s="686"/>
      <c r="AF47" s="653"/>
      <c r="AG47" s="398">
        <f>SUM(AG34:AG46)</f>
        <v>47000</v>
      </c>
      <c r="AH47" s="398">
        <f>SUM(AH34:AH46)</f>
        <v>4350</v>
      </c>
      <c r="AI47" s="398">
        <f>SUM(AI34:AI46)</f>
        <v>51850</v>
      </c>
      <c r="AJ47" s="399"/>
      <c r="AK47" s="399"/>
      <c r="AL47" s="399"/>
      <c r="AM47" s="399"/>
      <c r="AN47" s="365"/>
      <c r="AO47" s="340"/>
    </row>
    <row r="48" spans="1:41" x14ac:dyDescent="0.25">
      <c r="A48" s="143"/>
      <c r="B48" s="114"/>
      <c r="C48" s="31"/>
      <c r="D48" s="32"/>
      <c r="E48" s="32"/>
      <c r="F48" s="32"/>
      <c r="G48" s="33"/>
      <c r="H48" s="33"/>
      <c r="I48" s="34"/>
      <c r="J48" s="33"/>
      <c r="K48" s="33"/>
      <c r="L48" s="687"/>
      <c r="M48" s="33"/>
      <c r="N48" s="32"/>
      <c r="O48" s="32"/>
      <c r="P48" s="32"/>
      <c r="Q48" s="33"/>
      <c r="R48" s="33"/>
      <c r="S48" s="33"/>
      <c r="T48" s="33"/>
      <c r="U48" s="33"/>
      <c r="V48" s="687"/>
      <c r="W48" s="33"/>
      <c r="X48" s="32"/>
      <c r="Y48" s="32"/>
      <c r="Z48" s="32"/>
      <c r="AA48" s="33"/>
      <c r="AB48" s="33"/>
      <c r="AC48" s="33"/>
      <c r="AD48" s="33"/>
      <c r="AE48" s="687"/>
      <c r="AF48" s="33"/>
      <c r="AG48" s="32"/>
      <c r="AH48" s="32"/>
      <c r="AI48" s="32"/>
      <c r="AJ48" s="33"/>
      <c r="AK48" s="33"/>
      <c r="AL48" s="33"/>
      <c r="AM48" s="33"/>
      <c r="AN48" s="777"/>
      <c r="AO48" s="123"/>
    </row>
    <row r="49" spans="1:41" x14ac:dyDescent="0.25">
      <c r="A49" s="112"/>
      <c r="B49" s="114"/>
      <c r="C49" s="35"/>
      <c r="D49" s="36"/>
      <c r="E49" s="37"/>
      <c r="F49" s="38"/>
      <c r="G49" s="37"/>
      <c r="H49" s="38"/>
      <c r="I49" s="38"/>
      <c r="J49" s="38"/>
      <c r="K49" s="39"/>
      <c r="L49" s="688"/>
      <c r="M49" s="40" t="s">
        <v>42</v>
      </c>
      <c r="N49" s="41">
        <f>D62</f>
        <v>12000</v>
      </c>
      <c r="O49" s="41">
        <f>E62</f>
        <v>10</v>
      </c>
      <c r="P49" s="41">
        <f>F62</f>
        <v>12000</v>
      </c>
      <c r="Q49" s="37"/>
      <c r="R49" s="38"/>
      <c r="S49" s="38"/>
      <c r="T49" s="38"/>
      <c r="U49" s="39"/>
      <c r="V49" s="688"/>
      <c r="W49" s="40" t="s">
        <v>42</v>
      </c>
      <c r="X49" s="41">
        <f>N62</f>
        <v>24000</v>
      </c>
      <c r="Y49" s="41">
        <f>O62</f>
        <v>10</v>
      </c>
      <c r="Z49" s="41">
        <f>P62</f>
        <v>24000</v>
      </c>
      <c r="AA49" s="37"/>
      <c r="AB49" s="38"/>
      <c r="AC49" s="38"/>
      <c r="AD49" s="38"/>
      <c r="AE49" s="688"/>
      <c r="AF49" s="40" t="s">
        <v>42</v>
      </c>
      <c r="AG49" s="41">
        <f>X62</f>
        <v>35500</v>
      </c>
      <c r="AH49" s="41">
        <f>Y62</f>
        <v>10</v>
      </c>
      <c r="AI49" s="41">
        <f>Z62</f>
        <v>35500</v>
      </c>
      <c r="AJ49" s="37"/>
      <c r="AK49" s="38"/>
      <c r="AL49" s="38"/>
      <c r="AM49" s="38"/>
      <c r="AN49" s="776" t="s">
        <v>221</v>
      </c>
      <c r="AO49" s="183" t="s">
        <v>36</v>
      </c>
    </row>
    <row r="50" spans="1:41" x14ac:dyDescent="0.25">
      <c r="A50" s="112" t="s">
        <v>6</v>
      </c>
      <c r="B50" s="484">
        <v>180</v>
      </c>
      <c r="C50" s="10" t="s">
        <v>19</v>
      </c>
      <c r="D50" s="9">
        <v>1000</v>
      </c>
      <c r="E50" s="9">
        <v>0</v>
      </c>
      <c r="F50" s="9">
        <v>1000</v>
      </c>
      <c r="G50" s="8" t="s">
        <v>38</v>
      </c>
      <c r="H50" s="8">
        <v>7</v>
      </c>
      <c r="I50" s="13">
        <v>43848</v>
      </c>
      <c r="J50" s="8"/>
      <c r="K50" s="11"/>
      <c r="L50" s="684"/>
      <c r="M50" s="10" t="s">
        <v>19</v>
      </c>
      <c r="N50" s="9">
        <v>1000</v>
      </c>
      <c r="O50" s="9">
        <v>0</v>
      </c>
      <c r="P50" s="9">
        <v>6000</v>
      </c>
      <c r="Q50" s="8" t="s">
        <v>38</v>
      </c>
      <c r="R50" s="8">
        <v>762</v>
      </c>
      <c r="S50" s="13">
        <v>44218</v>
      </c>
      <c r="T50" s="8"/>
      <c r="U50" s="11"/>
      <c r="V50" s="684"/>
      <c r="W50" s="10" t="s">
        <v>19</v>
      </c>
      <c r="X50" s="9">
        <v>1000</v>
      </c>
      <c r="Y50" s="9">
        <v>0</v>
      </c>
      <c r="Z50" s="9">
        <v>11500</v>
      </c>
      <c r="AA50" s="8" t="s">
        <v>47</v>
      </c>
      <c r="AB50" s="8" t="s">
        <v>38</v>
      </c>
      <c r="AC50" s="13">
        <v>44568</v>
      </c>
      <c r="AD50" s="657"/>
      <c r="AE50" s="684"/>
      <c r="AF50" s="675" t="s">
        <v>19</v>
      </c>
      <c r="AG50" s="9">
        <v>1000</v>
      </c>
      <c r="AH50" s="9"/>
      <c r="AI50" s="9">
        <v>3010</v>
      </c>
      <c r="AJ50" s="8" t="s">
        <v>47</v>
      </c>
      <c r="AK50" s="8">
        <v>3348</v>
      </c>
      <c r="AL50" s="13">
        <v>44956</v>
      </c>
      <c r="AM50" s="18"/>
      <c r="AN50" s="198">
        <f>AG62+AH62-AI62</f>
        <v>10</v>
      </c>
      <c r="AO50" s="178" t="s">
        <v>969</v>
      </c>
    </row>
    <row r="51" spans="1:41" ht="21" customHeight="1" x14ac:dyDescent="0.25">
      <c r="A51" s="112"/>
      <c r="B51" s="896" t="s">
        <v>257</v>
      </c>
      <c r="C51" s="10" t="s">
        <v>20</v>
      </c>
      <c r="D51" s="9">
        <v>1000</v>
      </c>
      <c r="E51" s="9">
        <v>10</v>
      </c>
      <c r="F51" s="9">
        <v>0</v>
      </c>
      <c r="G51" s="8" t="s">
        <v>38</v>
      </c>
      <c r="H51" s="8" t="s">
        <v>38</v>
      </c>
      <c r="I51" s="13" t="s">
        <v>38</v>
      </c>
      <c r="J51" s="8"/>
      <c r="K51" s="11"/>
      <c r="L51" s="685"/>
      <c r="M51" s="10" t="s">
        <v>20</v>
      </c>
      <c r="N51" s="9">
        <v>1000</v>
      </c>
      <c r="O51" s="9">
        <v>0</v>
      </c>
      <c r="P51" s="9">
        <v>0</v>
      </c>
      <c r="Q51" s="8" t="s">
        <v>38</v>
      </c>
      <c r="R51" s="8" t="s">
        <v>38</v>
      </c>
      <c r="S51" s="13" t="s">
        <v>38</v>
      </c>
      <c r="T51" s="8"/>
      <c r="U51" s="11"/>
      <c r="V51" s="685"/>
      <c r="W51" s="10" t="s">
        <v>20</v>
      </c>
      <c r="X51" s="9">
        <v>1000</v>
      </c>
      <c r="Y51" s="9">
        <v>0</v>
      </c>
      <c r="Z51" s="9">
        <v>0</v>
      </c>
      <c r="AA51" s="8" t="s">
        <v>38</v>
      </c>
      <c r="AB51" s="8" t="s">
        <v>38</v>
      </c>
      <c r="AC51" s="13" t="s">
        <v>38</v>
      </c>
      <c r="AD51" s="658"/>
      <c r="AE51" s="685"/>
      <c r="AF51" s="675" t="s">
        <v>20</v>
      </c>
      <c r="AG51" s="9">
        <v>1000</v>
      </c>
      <c r="AH51" s="9"/>
      <c r="AI51" s="9"/>
      <c r="AJ51" s="8"/>
      <c r="AK51" s="8"/>
      <c r="AL51" s="13"/>
      <c r="AM51" s="759"/>
      <c r="AN51" s="180"/>
      <c r="AO51" s="179"/>
    </row>
    <row r="52" spans="1:41" x14ac:dyDescent="0.25">
      <c r="A52" s="112"/>
      <c r="B52" s="896"/>
      <c r="C52" s="10" t="s">
        <v>21</v>
      </c>
      <c r="D52" s="9">
        <v>1000</v>
      </c>
      <c r="E52" s="9">
        <v>0</v>
      </c>
      <c r="F52" s="9">
        <v>4000</v>
      </c>
      <c r="G52" s="8" t="s">
        <v>38</v>
      </c>
      <c r="H52" s="8">
        <v>137</v>
      </c>
      <c r="I52" s="13">
        <v>43903</v>
      </c>
      <c r="J52" s="8"/>
      <c r="K52" s="11"/>
      <c r="L52" s="685"/>
      <c r="M52" s="10" t="s">
        <v>21</v>
      </c>
      <c r="N52" s="9">
        <v>1000</v>
      </c>
      <c r="O52" s="9">
        <v>0</v>
      </c>
      <c r="P52" s="9">
        <v>0</v>
      </c>
      <c r="Q52" s="8" t="s">
        <v>38</v>
      </c>
      <c r="R52" s="8" t="s">
        <v>38</v>
      </c>
      <c r="S52" s="13" t="s">
        <v>38</v>
      </c>
      <c r="T52" s="8"/>
      <c r="U52" s="11"/>
      <c r="V52" s="685"/>
      <c r="W52" s="10" t="s">
        <v>21</v>
      </c>
      <c r="X52" s="9">
        <v>1000</v>
      </c>
      <c r="Y52" s="9">
        <v>0</v>
      </c>
      <c r="Z52" s="9">
        <v>0</v>
      </c>
      <c r="AA52" s="8" t="s">
        <v>38</v>
      </c>
      <c r="AB52" s="8" t="s">
        <v>38</v>
      </c>
      <c r="AC52" s="13" t="s">
        <v>38</v>
      </c>
      <c r="AD52" s="658"/>
      <c r="AE52" s="685"/>
      <c r="AF52" s="675" t="s">
        <v>21</v>
      </c>
      <c r="AG52" s="9">
        <v>1000</v>
      </c>
      <c r="AH52" s="9"/>
      <c r="AI52" s="9"/>
      <c r="AJ52" s="8"/>
      <c r="AK52" s="8"/>
      <c r="AL52" s="13"/>
      <c r="AM52" s="759"/>
      <c r="AN52" s="180"/>
      <c r="AO52" s="179" t="s">
        <v>846</v>
      </c>
    </row>
    <row r="53" spans="1:41" x14ac:dyDescent="0.25">
      <c r="A53" s="112"/>
      <c r="B53" s="896"/>
      <c r="C53" s="10" t="s">
        <v>22</v>
      </c>
      <c r="D53" s="9">
        <v>1000</v>
      </c>
      <c r="E53" s="9">
        <v>0</v>
      </c>
      <c r="F53" s="9">
        <v>0</v>
      </c>
      <c r="G53" s="8" t="s">
        <v>38</v>
      </c>
      <c r="H53" s="8" t="s">
        <v>38</v>
      </c>
      <c r="I53" s="13" t="s">
        <v>38</v>
      </c>
      <c r="J53" s="8"/>
      <c r="K53" s="11"/>
      <c r="L53" s="685"/>
      <c r="M53" s="10" t="s">
        <v>22</v>
      </c>
      <c r="N53" s="9">
        <v>1000</v>
      </c>
      <c r="O53" s="9">
        <v>0</v>
      </c>
      <c r="P53" s="9">
        <v>0</v>
      </c>
      <c r="Q53" s="8" t="s">
        <v>38</v>
      </c>
      <c r="R53" s="8" t="s">
        <v>38</v>
      </c>
      <c r="S53" s="13" t="s">
        <v>38</v>
      </c>
      <c r="T53" s="8"/>
      <c r="U53" s="11"/>
      <c r="V53" s="685"/>
      <c r="W53" s="10" t="s">
        <v>22</v>
      </c>
      <c r="X53" s="9">
        <v>1000</v>
      </c>
      <c r="Y53" s="9">
        <v>0</v>
      </c>
      <c r="Z53" s="9">
        <v>0</v>
      </c>
      <c r="AA53" s="8" t="s">
        <v>38</v>
      </c>
      <c r="AB53" s="8" t="s">
        <v>38</v>
      </c>
      <c r="AC53" s="13" t="s">
        <v>38</v>
      </c>
      <c r="AD53" s="658"/>
      <c r="AE53" s="685"/>
      <c r="AF53" s="675" t="s">
        <v>22</v>
      </c>
      <c r="AG53" s="9">
        <v>1000</v>
      </c>
      <c r="AH53" s="9">
        <v>10</v>
      </c>
      <c r="AI53" s="9"/>
      <c r="AJ53" s="8"/>
      <c r="AK53" s="8"/>
      <c r="AL53" s="13"/>
      <c r="AM53" s="759"/>
      <c r="AN53" s="180"/>
      <c r="AO53" s="179"/>
    </row>
    <row r="54" spans="1:41" x14ac:dyDescent="0.25">
      <c r="A54" s="112"/>
      <c r="B54" s="896"/>
      <c r="C54" s="10" t="s">
        <v>23</v>
      </c>
      <c r="D54" s="9">
        <v>1000</v>
      </c>
      <c r="E54" s="9">
        <v>0</v>
      </c>
      <c r="F54" s="9">
        <v>0</v>
      </c>
      <c r="G54" s="8" t="s">
        <v>38</v>
      </c>
      <c r="H54" s="8" t="s">
        <v>38</v>
      </c>
      <c r="I54" s="13" t="s">
        <v>38</v>
      </c>
      <c r="J54" s="8"/>
      <c r="K54" s="11"/>
      <c r="L54" s="685"/>
      <c r="M54" s="10" t="s">
        <v>23</v>
      </c>
      <c r="N54" s="9">
        <v>1000</v>
      </c>
      <c r="O54" s="9">
        <v>0</v>
      </c>
      <c r="P54" s="9">
        <v>0</v>
      </c>
      <c r="Q54" s="8" t="s">
        <v>38</v>
      </c>
      <c r="R54" s="8" t="s">
        <v>38</v>
      </c>
      <c r="S54" s="13" t="s">
        <v>38</v>
      </c>
      <c r="T54" s="8"/>
      <c r="U54" s="11"/>
      <c r="V54" s="685"/>
      <c r="W54" s="10" t="s">
        <v>23</v>
      </c>
      <c r="X54" s="9">
        <v>1000</v>
      </c>
      <c r="Y54" s="9">
        <v>0</v>
      </c>
      <c r="Z54" s="9">
        <v>0</v>
      </c>
      <c r="AA54" s="8" t="s">
        <v>38</v>
      </c>
      <c r="AB54" s="8" t="s">
        <v>38</v>
      </c>
      <c r="AC54" s="13" t="s">
        <v>38</v>
      </c>
      <c r="AD54" s="658"/>
      <c r="AE54" s="685"/>
      <c r="AF54" s="675" t="s">
        <v>23</v>
      </c>
      <c r="AG54" s="9">
        <v>1000</v>
      </c>
      <c r="AH54" s="9"/>
      <c r="AI54" s="9">
        <v>9000</v>
      </c>
      <c r="AJ54" s="8" t="s">
        <v>47</v>
      </c>
      <c r="AK54" s="8">
        <v>3732</v>
      </c>
      <c r="AL54" s="13">
        <v>45050</v>
      </c>
      <c r="AM54" s="759"/>
      <c r="AN54" s="180"/>
      <c r="AO54" s="179"/>
    </row>
    <row r="55" spans="1:41" x14ac:dyDescent="0.25">
      <c r="A55" s="112"/>
      <c r="B55" s="896"/>
      <c r="C55" s="10" t="s">
        <v>24</v>
      </c>
      <c r="D55" s="9">
        <v>1000</v>
      </c>
      <c r="E55" s="9">
        <v>0</v>
      </c>
      <c r="F55" s="9">
        <v>0</v>
      </c>
      <c r="G55" s="8" t="s">
        <v>38</v>
      </c>
      <c r="H55" s="8" t="s">
        <v>38</v>
      </c>
      <c r="I55" s="13" t="s">
        <v>38</v>
      </c>
      <c r="J55" s="8"/>
      <c r="K55" s="11"/>
      <c r="L55" s="685"/>
      <c r="M55" s="10" t="s">
        <v>24</v>
      </c>
      <c r="N55" s="9">
        <v>1000</v>
      </c>
      <c r="O55" s="9">
        <v>0</v>
      </c>
      <c r="P55" s="9">
        <v>0</v>
      </c>
      <c r="Q55" s="8" t="s">
        <v>38</v>
      </c>
      <c r="R55" s="8" t="s">
        <v>38</v>
      </c>
      <c r="S55" s="13" t="s">
        <v>38</v>
      </c>
      <c r="T55" s="8"/>
      <c r="U55" s="11"/>
      <c r="V55" s="685"/>
      <c r="W55" s="10" t="s">
        <v>24</v>
      </c>
      <c r="X55" s="9">
        <v>1000</v>
      </c>
      <c r="Y55" s="9">
        <v>0</v>
      </c>
      <c r="Z55" s="9">
        <v>0</v>
      </c>
      <c r="AA55" s="8" t="s">
        <v>38</v>
      </c>
      <c r="AB55" s="8" t="s">
        <v>38</v>
      </c>
      <c r="AC55" s="13" t="s">
        <v>38</v>
      </c>
      <c r="AD55" s="658"/>
      <c r="AE55" s="685"/>
      <c r="AF55" s="675" t="s">
        <v>24</v>
      </c>
      <c r="AG55" s="9">
        <v>1000</v>
      </c>
      <c r="AH55" s="9"/>
      <c r="AI55" s="9"/>
      <c r="AJ55" s="8"/>
      <c r="AK55" s="8"/>
      <c r="AL55" s="13"/>
      <c r="AM55" s="759"/>
      <c r="AN55" s="180"/>
      <c r="AO55" s="179"/>
    </row>
    <row r="56" spans="1:41" x14ac:dyDescent="0.25">
      <c r="A56" s="112"/>
      <c r="B56" s="896"/>
      <c r="C56" s="10" t="s">
        <v>25</v>
      </c>
      <c r="D56" s="9">
        <v>1000</v>
      </c>
      <c r="E56" s="9">
        <v>0</v>
      </c>
      <c r="F56" s="9">
        <v>7000</v>
      </c>
      <c r="G56" s="8" t="s">
        <v>38</v>
      </c>
      <c r="H56" s="8" t="s">
        <v>38</v>
      </c>
      <c r="I56" s="13">
        <v>44027</v>
      </c>
      <c r="J56" s="8"/>
      <c r="K56" s="11"/>
      <c r="L56" s="685"/>
      <c r="M56" s="10" t="s">
        <v>25</v>
      </c>
      <c r="N56" s="9">
        <v>1000</v>
      </c>
      <c r="O56" s="9">
        <v>0</v>
      </c>
      <c r="P56" s="9">
        <v>6000</v>
      </c>
      <c r="Q56" s="8" t="s">
        <v>38</v>
      </c>
      <c r="R56" s="8">
        <v>1115</v>
      </c>
      <c r="S56" s="13">
        <v>44382</v>
      </c>
      <c r="T56" s="8"/>
      <c r="U56" s="11"/>
      <c r="V56" s="685"/>
      <c r="W56" s="10" t="s">
        <v>25</v>
      </c>
      <c r="X56" s="9">
        <v>1000</v>
      </c>
      <c r="Y56" s="9">
        <v>0</v>
      </c>
      <c r="Z56" s="9">
        <v>0</v>
      </c>
      <c r="AA56" s="8" t="s">
        <v>38</v>
      </c>
      <c r="AB56" s="8" t="s">
        <v>38</v>
      </c>
      <c r="AC56" s="13" t="s">
        <v>38</v>
      </c>
      <c r="AD56" s="658"/>
      <c r="AE56" s="685"/>
      <c r="AF56" s="675" t="s">
        <v>25</v>
      </c>
      <c r="AG56" s="9">
        <v>1000</v>
      </c>
      <c r="AH56" s="9"/>
      <c r="AI56" s="9"/>
      <c r="AJ56" s="8"/>
      <c r="AK56" s="8"/>
      <c r="AL56" s="13"/>
      <c r="AM56" s="759"/>
      <c r="AN56" s="180"/>
      <c r="AO56" s="179"/>
    </row>
    <row r="57" spans="1:41" x14ac:dyDescent="0.25">
      <c r="A57" s="112"/>
      <c r="B57" s="896"/>
      <c r="C57" s="10" t="s">
        <v>26</v>
      </c>
      <c r="D57" s="9">
        <v>1000</v>
      </c>
      <c r="E57" s="9">
        <v>0</v>
      </c>
      <c r="F57" s="9">
        <v>0</v>
      </c>
      <c r="G57" s="8" t="s">
        <v>38</v>
      </c>
      <c r="H57" s="8" t="s">
        <v>38</v>
      </c>
      <c r="I57" s="13" t="s">
        <v>38</v>
      </c>
      <c r="J57" s="8"/>
      <c r="K57" s="11"/>
      <c r="L57" s="685"/>
      <c r="M57" s="10" t="s">
        <v>26</v>
      </c>
      <c r="N57" s="9">
        <v>1000</v>
      </c>
      <c r="O57" s="9">
        <v>0</v>
      </c>
      <c r="P57" s="9">
        <v>0</v>
      </c>
      <c r="Q57" s="8" t="s">
        <v>38</v>
      </c>
      <c r="R57" s="8" t="s">
        <v>38</v>
      </c>
      <c r="S57" s="13" t="s">
        <v>38</v>
      </c>
      <c r="T57" s="8"/>
      <c r="U57" s="11"/>
      <c r="V57" s="685"/>
      <c r="W57" s="10" t="s">
        <v>26</v>
      </c>
      <c r="X57" s="9">
        <v>1000</v>
      </c>
      <c r="Y57" s="9">
        <v>0</v>
      </c>
      <c r="Z57" s="9">
        <v>0</v>
      </c>
      <c r="AA57" s="8" t="s">
        <v>38</v>
      </c>
      <c r="AB57" s="8" t="s">
        <v>38</v>
      </c>
      <c r="AC57" s="13" t="s">
        <v>38</v>
      </c>
      <c r="AD57" s="658"/>
      <c r="AE57" s="685"/>
      <c r="AF57" s="675" t="s">
        <v>26</v>
      </c>
      <c r="AG57" s="9">
        <v>1000</v>
      </c>
      <c r="AH57" s="9"/>
      <c r="AI57" s="9"/>
      <c r="AJ57" s="8"/>
      <c r="AK57" s="8"/>
      <c r="AL57" s="13"/>
      <c r="AM57" s="759"/>
      <c r="AN57" s="180"/>
      <c r="AO57" s="179"/>
    </row>
    <row r="58" spans="1:41" x14ac:dyDescent="0.25">
      <c r="A58" s="112"/>
      <c r="B58" s="896"/>
      <c r="C58" s="10" t="s">
        <v>27</v>
      </c>
      <c r="D58" s="9">
        <v>1000</v>
      </c>
      <c r="E58" s="9">
        <v>0</v>
      </c>
      <c r="F58" s="9">
        <v>0</v>
      </c>
      <c r="G58" s="8" t="s">
        <v>38</v>
      </c>
      <c r="H58" s="8" t="s">
        <v>38</v>
      </c>
      <c r="I58" s="13" t="s">
        <v>38</v>
      </c>
      <c r="J58" s="8"/>
      <c r="K58" s="11"/>
      <c r="L58" s="685"/>
      <c r="M58" s="10" t="s">
        <v>27</v>
      </c>
      <c r="N58" s="9">
        <v>1000</v>
      </c>
      <c r="O58" s="9">
        <v>0</v>
      </c>
      <c r="P58" s="9">
        <v>0</v>
      </c>
      <c r="Q58" s="8" t="s">
        <v>38</v>
      </c>
      <c r="R58" s="8" t="s">
        <v>38</v>
      </c>
      <c r="S58" s="13" t="s">
        <v>38</v>
      </c>
      <c r="T58" s="8"/>
      <c r="U58" s="11"/>
      <c r="V58" s="685"/>
      <c r="W58" s="10" t="s">
        <v>27</v>
      </c>
      <c r="X58" s="9">
        <v>1000</v>
      </c>
      <c r="Y58" s="9">
        <v>0</v>
      </c>
      <c r="Z58" s="9">
        <v>0</v>
      </c>
      <c r="AA58" s="8" t="s">
        <v>38</v>
      </c>
      <c r="AB58" s="8" t="s">
        <v>38</v>
      </c>
      <c r="AC58" s="13" t="s">
        <v>38</v>
      </c>
      <c r="AD58" s="658"/>
      <c r="AE58" s="685"/>
      <c r="AF58" s="675" t="s">
        <v>27</v>
      </c>
      <c r="AG58" s="9">
        <v>1000</v>
      </c>
      <c r="AH58" s="9"/>
      <c r="AI58" s="9"/>
      <c r="AJ58" s="8"/>
      <c r="AK58" s="8"/>
      <c r="AL58" s="13"/>
      <c r="AM58" s="759"/>
      <c r="AN58" s="180"/>
      <c r="AO58" s="179"/>
    </row>
    <row r="59" spans="1:41" x14ac:dyDescent="0.25">
      <c r="A59" s="112"/>
      <c r="B59" s="896"/>
      <c r="C59" s="10" t="s">
        <v>28</v>
      </c>
      <c r="D59" s="9">
        <v>1000</v>
      </c>
      <c r="E59" s="9">
        <v>0</v>
      </c>
      <c r="F59" s="9">
        <v>0</v>
      </c>
      <c r="G59" s="8" t="s">
        <v>38</v>
      </c>
      <c r="H59" s="8" t="s">
        <v>38</v>
      </c>
      <c r="I59" s="13" t="s">
        <v>38</v>
      </c>
      <c r="J59" s="8"/>
      <c r="K59" s="11"/>
      <c r="L59" s="685"/>
      <c r="M59" s="10" t="s">
        <v>28</v>
      </c>
      <c r="N59" s="9">
        <v>1000</v>
      </c>
      <c r="O59" s="9">
        <v>0</v>
      </c>
      <c r="P59" s="9">
        <v>0</v>
      </c>
      <c r="Q59" s="8" t="s">
        <v>38</v>
      </c>
      <c r="R59" s="8" t="s">
        <v>38</v>
      </c>
      <c r="S59" s="13" t="s">
        <v>38</v>
      </c>
      <c r="T59" s="8"/>
      <c r="U59" s="11"/>
      <c r="V59" s="685"/>
      <c r="W59" s="10" t="s">
        <v>28</v>
      </c>
      <c r="X59" s="9">
        <v>1000</v>
      </c>
      <c r="Y59" s="9">
        <v>0</v>
      </c>
      <c r="Z59" s="9">
        <v>0</v>
      </c>
      <c r="AA59" s="8" t="s">
        <v>38</v>
      </c>
      <c r="AB59" s="8" t="s">
        <v>38</v>
      </c>
      <c r="AC59" s="13" t="s">
        <v>38</v>
      </c>
      <c r="AD59" s="658"/>
      <c r="AE59" s="685"/>
      <c r="AF59" s="675" t="s">
        <v>28</v>
      </c>
      <c r="AG59" s="9">
        <v>1000</v>
      </c>
      <c r="AH59" s="9"/>
      <c r="AI59" s="9"/>
      <c r="AJ59" s="8"/>
      <c r="AK59" s="8"/>
      <c r="AL59" s="13"/>
      <c r="AM59" s="759"/>
      <c r="AN59" s="180"/>
      <c r="AO59" s="179"/>
    </row>
    <row r="60" spans="1:41" x14ac:dyDescent="0.25">
      <c r="A60" s="112"/>
      <c r="B60" s="896"/>
      <c r="C60" s="10" t="s">
        <v>29</v>
      </c>
      <c r="D60" s="9">
        <v>1000</v>
      </c>
      <c r="E60" s="9">
        <v>0</v>
      </c>
      <c r="F60" s="9">
        <v>0</v>
      </c>
      <c r="G60" s="8" t="s">
        <v>38</v>
      </c>
      <c r="H60" s="8" t="s">
        <v>38</v>
      </c>
      <c r="I60" s="13" t="s">
        <v>38</v>
      </c>
      <c r="J60" s="8"/>
      <c r="K60" s="11"/>
      <c r="L60" s="685"/>
      <c r="M60" s="10" t="s">
        <v>29</v>
      </c>
      <c r="N60" s="9">
        <v>1000</v>
      </c>
      <c r="O60" s="9">
        <v>0</v>
      </c>
      <c r="P60" s="9">
        <v>0</v>
      </c>
      <c r="Q60" s="8" t="s">
        <v>38</v>
      </c>
      <c r="R60" s="8" t="s">
        <v>38</v>
      </c>
      <c r="S60" s="13" t="s">
        <v>38</v>
      </c>
      <c r="T60" s="8"/>
      <c r="U60" s="11"/>
      <c r="V60" s="685"/>
      <c r="W60" s="10" t="s">
        <v>29</v>
      </c>
      <c r="X60" s="9">
        <v>1000</v>
      </c>
      <c r="Y60" s="9">
        <v>0</v>
      </c>
      <c r="Z60" s="9">
        <v>0</v>
      </c>
      <c r="AA60" s="8" t="s">
        <v>38</v>
      </c>
      <c r="AB60" s="8" t="s">
        <v>38</v>
      </c>
      <c r="AC60" s="13" t="s">
        <v>38</v>
      </c>
      <c r="AD60" s="658"/>
      <c r="AE60" s="685"/>
      <c r="AF60" s="675" t="s">
        <v>29</v>
      </c>
      <c r="AG60" s="9">
        <v>1000</v>
      </c>
      <c r="AH60" s="9"/>
      <c r="AI60" s="9"/>
      <c r="AJ60" s="8"/>
      <c r="AK60" s="8"/>
      <c r="AL60" s="13"/>
      <c r="AM60" s="759"/>
      <c r="AN60" s="180"/>
      <c r="AO60" s="179"/>
    </row>
    <row r="61" spans="1:41" ht="19.5" customHeight="1" thickBot="1" x14ac:dyDescent="0.3">
      <c r="A61" s="112"/>
      <c r="B61" s="896"/>
      <c r="C61" s="14" t="s">
        <v>30</v>
      </c>
      <c r="D61" s="84">
        <v>1000</v>
      </c>
      <c r="E61" s="9">
        <v>0</v>
      </c>
      <c r="F61" s="9">
        <v>0</v>
      </c>
      <c r="G61" s="8" t="s">
        <v>38</v>
      </c>
      <c r="H61" s="8" t="s">
        <v>38</v>
      </c>
      <c r="I61" s="13" t="s">
        <v>38</v>
      </c>
      <c r="J61" s="16"/>
      <c r="K61" s="17"/>
      <c r="L61" s="685"/>
      <c r="M61" s="14" t="s">
        <v>30</v>
      </c>
      <c r="N61" s="84">
        <v>1000</v>
      </c>
      <c r="O61" s="9">
        <v>0</v>
      </c>
      <c r="P61" s="9">
        <v>0</v>
      </c>
      <c r="Q61" s="8" t="s">
        <v>38</v>
      </c>
      <c r="R61" s="8" t="s">
        <v>38</v>
      </c>
      <c r="S61" s="13" t="s">
        <v>38</v>
      </c>
      <c r="T61" s="8"/>
      <c r="U61" s="11"/>
      <c r="V61" s="685"/>
      <c r="W61" s="14" t="s">
        <v>30</v>
      </c>
      <c r="X61" s="48">
        <v>500</v>
      </c>
      <c r="Y61" s="9">
        <v>0</v>
      </c>
      <c r="Z61" s="9">
        <v>0</v>
      </c>
      <c r="AA61" s="8" t="s">
        <v>38</v>
      </c>
      <c r="AB61" s="8" t="s">
        <v>38</v>
      </c>
      <c r="AC61" s="13" t="s">
        <v>38</v>
      </c>
      <c r="AD61" s="658"/>
      <c r="AE61" s="685"/>
      <c r="AF61" s="676" t="s">
        <v>30</v>
      </c>
      <c r="AG61" s="9">
        <v>1000</v>
      </c>
      <c r="AH61" s="9"/>
      <c r="AI61" s="9"/>
      <c r="AJ61" s="8"/>
      <c r="AK61" s="8"/>
      <c r="AL61" s="13"/>
      <c r="AM61" s="759"/>
      <c r="AN61" s="181"/>
      <c r="AO61" s="182"/>
    </row>
    <row r="62" spans="1:41" ht="24" hidden="1" thickBot="1" x14ac:dyDescent="0.3">
      <c r="A62" s="113"/>
      <c r="B62" s="897"/>
      <c r="C62" s="26"/>
      <c r="D62" s="27">
        <f>SUM(D50:D61)</f>
        <v>12000</v>
      </c>
      <c r="E62" s="27">
        <f>SUM(E50:E61)</f>
        <v>10</v>
      </c>
      <c r="F62" s="27">
        <f>SUM(F50:F61)</f>
        <v>12000</v>
      </c>
      <c r="G62" s="28"/>
      <c r="H62" s="28"/>
      <c r="I62" s="29"/>
      <c r="J62" s="28"/>
      <c r="K62" s="30"/>
      <c r="L62" s="686"/>
      <c r="M62" s="26"/>
      <c r="N62" s="27">
        <f>SUM(N49:N61)</f>
        <v>24000</v>
      </c>
      <c r="O62" s="27">
        <f>SUM(O49:O61)</f>
        <v>10</v>
      </c>
      <c r="P62" s="27">
        <f>SUM(P49:P61)</f>
        <v>24000</v>
      </c>
      <c r="Q62" s="28"/>
      <c r="R62" s="28"/>
      <c r="S62" s="28"/>
      <c r="T62" s="28"/>
      <c r="U62" s="30"/>
      <c r="V62" s="686"/>
      <c r="W62" s="26"/>
      <c r="X62" s="27">
        <f>SUM(X49:X61)</f>
        <v>35500</v>
      </c>
      <c r="Y62" s="27">
        <f>SUM(Y49:Y61)</f>
        <v>10</v>
      </c>
      <c r="Z62" s="27">
        <f>SUM(Z49:Z61)</f>
        <v>35500</v>
      </c>
      <c r="AA62" s="28"/>
      <c r="AB62" s="28"/>
      <c r="AC62" s="28"/>
      <c r="AD62" s="659"/>
      <c r="AE62" s="686"/>
      <c r="AF62" s="652"/>
      <c r="AG62" s="27">
        <f>SUM(AG49:AG61)</f>
        <v>47500</v>
      </c>
      <c r="AH62" s="27">
        <f>SUM(AH49:AH61)</f>
        <v>20</v>
      </c>
      <c r="AI62" s="27">
        <f>SUM(AI49:AI61)</f>
        <v>47510</v>
      </c>
      <c r="AJ62" s="28"/>
      <c r="AK62" s="28"/>
      <c r="AL62" s="28"/>
      <c r="AM62" s="28"/>
      <c r="AN62" s="90"/>
      <c r="AO62" s="91"/>
    </row>
    <row r="63" spans="1:41" x14ac:dyDescent="0.25">
      <c r="A63" s="524"/>
      <c r="B63" s="525"/>
      <c r="C63" s="526"/>
      <c r="D63" s="527"/>
      <c r="E63" s="527"/>
      <c r="F63" s="527"/>
      <c r="G63" s="528"/>
      <c r="H63" s="528"/>
      <c r="I63" s="529"/>
      <c r="J63" s="528"/>
      <c r="K63" s="528"/>
      <c r="L63" s="687"/>
      <c r="M63" s="528"/>
      <c r="N63" s="527"/>
      <c r="O63" s="527"/>
      <c r="P63" s="527"/>
      <c r="Q63" s="528"/>
      <c r="R63" s="528"/>
      <c r="S63" s="528"/>
      <c r="T63" s="528"/>
      <c r="U63" s="528"/>
      <c r="V63" s="687"/>
      <c r="W63" s="528"/>
      <c r="X63" s="527"/>
      <c r="Y63" s="527"/>
      <c r="Z63" s="527"/>
      <c r="AA63" s="528"/>
      <c r="AB63" s="528"/>
      <c r="AC63" s="528"/>
      <c r="AD63" s="528"/>
      <c r="AE63" s="687"/>
      <c r="AF63" s="528"/>
      <c r="AG63" s="527"/>
      <c r="AH63" s="527"/>
      <c r="AI63" s="527"/>
      <c r="AJ63" s="528"/>
      <c r="AK63" s="528"/>
      <c r="AL63" s="528"/>
      <c r="AM63" s="528"/>
      <c r="AN63" s="779"/>
      <c r="AO63" s="156"/>
    </row>
    <row r="64" spans="1:41" x14ac:dyDescent="0.25">
      <c r="A64" s="530"/>
      <c r="B64" s="525"/>
      <c r="C64" s="531"/>
      <c r="D64" s="532"/>
      <c r="E64" s="533"/>
      <c r="F64" s="534"/>
      <c r="G64" s="533"/>
      <c r="H64" s="534"/>
      <c r="I64" s="534"/>
      <c r="J64" s="534"/>
      <c r="K64" s="535"/>
      <c r="L64" s="688"/>
      <c r="M64" s="536" t="s">
        <v>42</v>
      </c>
      <c r="N64" s="537">
        <f>D77</f>
        <v>12000</v>
      </c>
      <c r="O64" s="537">
        <f>E77</f>
        <v>220</v>
      </c>
      <c r="P64" s="537">
        <f>F77</f>
        <v>11000</v>
      </c>
      <c r="Q64" s="533"/>
      <c r="R64" s="534"/>
      <c r="S64" s="534"/>
      <c r="T64" s="534"/>
      <c r="U64" s="535"/>
      <c r="V64" s="688"/>
      <c r="W64" s="536" t="s">
        <v>42</v>
      </c>
      <c r="X64" s="537">
        <f>N77</f>
        <v>24000</v>
      </c>
      <c r="Y64" s="537">
        <f>O77</f>
        <v>480</v>
      </c>
      <c r="Z64" s="537">
        <f>P77</f>
        <v>19000</v>
      </c>
      <c r="AA64" s="533"/>
      <c r="AB64" s="534"/>
      <c r="AC64" s="534"/>
      <c r="AD64" s="534"/>
      <c r="AE64" s="688"/>
      <c r="AF64" s="536" t="s">
        <v>42</v>
      </c>
      <c r="AG64" s="537">
        <f>X77</f>
        <v>36000</v>
      </c>
      <c r="AH64" s="537">
        <f>Y77</f>
        <v>790</v>
      </c>
      <c r="AI64" s="537">
        <f>Z77</f>
        <v>34610</v>
      </c>
      <c r="AJ64" s="533"/>
      <c r="AK64" s="534"/>
      <c r="AL64" s="534"/>
      <c r="AM64" s="534"/>
      <c r="AN64" s="780" t="s">
        <v>221</v>
      </c>
      <c r="AO64" s="485" t="s">
        <v>36</v>
      </c>
    </row>
    <row r="65" spans="1:41" x14ac:dyDescent="0.25">
      <c r="A65" s="530" t="s">
        <v>6</v>
      </c>
      <c r="B65" s="484">
        <v>181</v>
      </c>
      <c r="C65" s="538" t="s">
        <v>19</v>
      </c>
      <c r="D65" s="539">
        <v>1000</v>
      </c>
      <c r="E65" s="539">
        <f>E66+10</f>
        <v>50</v>
      </c>
      <c r="F65" s="539">
        <v>0</v>
      </c>
      <c r="G65" s="540" t="s">
        <v>38</v>
      </c>
      <c r="H65" s="540" t="s">
        <v>38</v>
      </c>
      <c r="I65" s="541" t="s">
        <v>38</v>
      </c>
      <c r="J65" s="540"/>
      <c r="K65" s="542"/>
      <c r="L65" s="684"/>
      <c r="M65" s="538" t="s">
        <v>19</v>
      </c>
      <c r="N65" s="539">
        <v>1000</v>
      </c>
      <c r="O65" s="539">
        <v>10</v>
      </c>
      <c r="P65" s="539">
        <v>1000</v>
      </c>
      <c r="Q65" s="540" t="s">
        <v>38</v>
      </c>
      <c r="R65" s="139">
        <v>1023</v>
      </c>
      <c r="S65" s="224">
        <v>44200</v>
      </c>
      <c r="T65" s="540"/>
      <c r="U65" s="542"/>
      <c r="V65" s="684"/>
      <c r="W65" s="538" t="s">
        <v>19</v>
      </c>
      <c r="X65" s="539">
        <v>1000</v>
      </c>
      <c r="Y65" s="539">
        <f>Y66+10</f>
        <v>20</v>
      </c>
      <c r="Z65" s="539">
        <v>0</v>
      </c>
      <c r="AA65" s="540" t="s">
        <v>38</v>
      </c>
      <c r="AB65" s="540" t="s">
        <v>38</v>
      </c>
      <c r="AC65" s="541" t="s">
        <v>38</v>
      </c>
      <c r="AD65" s="663"/>
      <c r="AE65" s="684"/>
      <c r="AF65" s="679" t="s">
        <v>19</v>
      </c>
      <c r="AG65" s="539">
        <v>1000</v>
      </c>
      <c r="AH65" s="539">
        <v>70</v>
      </c>
      <c r="AI65" s="539"/>
      <c r="AJ65" s="540"/>
      <c r="AK65" s="540"/>
      <c r="AL65" s="541"/>
      <c r="AM65" s="762"/>
      <c r="AN65" s="207">
        <f>AG77+AH77-AI77</f>
        <v>-1</v>
      </c>
      <c r="AO65" s="178" t="s">
        <v>1028</v>
      </c>
    </row>
    <row r="66" spans="1:41" ht="21" customHeight="1" x14ac:dyDescent="0.25">
      <c r="A66" s="530"/>
      <c r="B66" s="896" t="s">
        <v>46</v>
      </c>
      <c r="C66" s="538" t="s">
        <v>20</v>
      </c>
      <c r="D66" s="539">
        <v>1000</v>
      </c>
      <c r="E66" s="539">
        <f>E67+10</f>
        <v>40</v>
      </c>
      <c r="F66" s="539">
        <v>0</v>
      </c>
      <c r="G66" s="540" t="s">
        <v>38</v>
      </c>
      <c r="H66" s="540" t="s">
        <v>38</v>
      </c>
      <c r="I66" s="541" t="s">
        <v>38</v>
      </c>
      <c r="J66" s="540"/>
      <c r="K66" s="542"/>
      <c r="L66" s="685"/>
      <c r="M66" s="538" t="s">
        <v>20</v>
      </c>
      <c r="N66" s="539">
        <v>1000</v>
      </c>
      <c r="O66" s="539">
        <v>10</v>
      </c>
      <c r="P66" s="539">
        <v>1000</v>
      </c>
      <c r="Q66" s="540" t="s">
        <v>38</v>
      </c>
      <c r="R66" s="139">
        <v>1023</v>
      </c>
      <c r="S66" s="224">
        <v>44231</v>
      </c>
      <c r="T66" s="540"/>
      <c r="U66" s="542"/>
      <c r="V66" s="685"/>
      <c r="W66" s="538" t="s">
        <v>20</v>
      </c>
      <c r="X66" s="539">
        <v>1000</v>
      </c>
      <c r="Y66" s="539">
        <v>10</v>
      </c>
      <c r="Z66" s="539">
        <v>0</v>
      </c>
      <c r="AA66" s="540" t="s">
        <v>38</v>
      </c>
      <c r="AB66" s="540" t="s">
        <v>38</v>
      </c>
      <c r="AC66" s="541" t="s">
        <v>38</v>
      </c>
      <c r="AD66" s="664"/>
      <c r="AE66" s="685"/>
      <c r="AF66" s="679" t="s">
        <v>20</v>
      </c>
      <c r="AG66" s="539">
        <v>1000</v>
      </c>
      <c r="AH66" s="539">
        <v>60</v>
      </c>
      <c r="AI66" s="539"/>
      <c r="AJ66" s="540"/>
      <c r="AK66" s="540"/>
      <c r="AL66" s="541"/>
      <c r="AM66" s="763"/>
      <c r="AN66" s="218"/>
      <c r="AO66" s="213"/>
    </row>
    <row r="67" spans="1:41" x14ac:dyDescent="0.25">
      <c r="A67" s="530"/>
      <c r="B67" s="896"/>
      <c r="C67" s="538" t="s">
        <v>21</v>
      </c>
      <c r="D67" s="539">
        <v>1000</v>
      </c>
      <c r="E67" s="539">
        <f>E68+10</f>
        <v>30</v>
      </c>
      <c r="F67" s="539">
        <v>0</v>
      </c>
      <c r="G67" s="540" t="s">
        <v>38</v>
      </c>
      <c r="H67" s="540" t="s">
        <v>38</v>
      </c>
      <c r="I67" s="541" t="s">
        <v>38</v>
      </c>
      <c r="J67" s="540"/>
      <c r="K67" s="542"/>
      <c r="L67" s="685"/>
      <c r="M67" s="538" t="s">
        <v>21</v>
      </c>
      <c r="N67" s="539">
        <v>1000</v>
      </c>
      <c r="O67" s="539">
        <v>10</v>
      </c>
      <c r="P67" s="539">
        <v>1000</v>
      </c>
      <c r="Q67" s="540" t="s">
        <v>38</v>
      </c>
      <c r="R67" s="139">
        <v>1044</v>
      </c>
      <c r="S67" s="224">
        <v>44259</v>
      </c>
      <c r="T67" s="540"/>
      <c r="U67" s="542"/>
      <c r="V67" s="685"/>
      <c r="W67" s="538" t="s">
        <v>21</v>
      </c>
      <c r="X67" s="539">
        <v>1000</v>
      </c>
      <c r="Y67" s="539">
        <v>0</v>
      </c>
      <c r="Z67" s="539">
        <v>8240</v>
      </c>
      <c r="AA67" s="540" t="s">
        <v>38</v>
      </c>
      <c r="AB67" s="540">
        <v>2157</v>
      </c>
      <c r="AC67" s="541">
        <v>44634</v>
      </c>
      <c r="AD67" s="664"/>
      <c r="AE67" s="685"/>
      <c r="AF67" s="679" t="s">
        <v>21</v>
      </c>
      <c r="AG67" s="539">
        <v>1000</v>
      </c>
      <c r="AH67" s="539">
        <v>50</v>
      </c>
      <c r="AI67" s="539"/>
      <c r="AJ67" s="540"/>
      <c r="AK67" s="540"/>
      <c r="AL67" s="541"/>
      <c r="AM67" s="763"/>
      <c r="AN67" s="218"/>
      <c r="AO67" s="213"/>
    </row>
    <row r="68" spans="1:41" x14ac:dyDescent="0.25">
      <c r="A68" s="530"/>
      <c r="B68" s="896"/>
      <c r="C68" s="538" t="s">
        <v>22</v>
      </c>
      <c r="D68" s="539">
        <v>1000</v>
      </c>
      <c r="E68" s="539">
        <f>E69+10</f>
        <v>20</v>
      </c>
      <c r="F68" s="539">
        <v>0</v>
      </c>
      <c r="G68" s="540" t="s">
        <v>38</v>
      </c>
      <c r="H68" s="540" t="s">
        <v>38</v>
      </c>
      <c r="I68" s="541" t="s">
        <v>38</v>
      </c>
      <c r="J68" s="540"/>
      <c r="K68" s="542"/>
      <c r="L68" s="685"/>
      <c r="M68" s="538" t="s">
        <v>22</v>
      </c>
      <c r="N68" s="539">
        <v>1000</v>
      </c>
      <c r="O68" s="539">
        <v>10</v>
      </c>
      <c r="P68" s="539">
        <v>1000</v>
      </c>
      <c r="Q68" s="540" t="s">
        <v>38</v>
      </c>
      <c r="R68" s="139">
        <v>1044</v>
      </c>
      <c r="S68" s="224">
        <v>44297</v>
      </c>
      <c r="T68" s="540"/>
      <c r="U68" s="542"/>
      <c r="V68" s="685"/>
      <c r="W68" s="538" t="s">
        <v>22</v>
      </c>
      <c r="X68" s="539">
        <v>1000</v>
      </c>
      <c r="Y68" s="539">
        <f>Y69+10</f>
        <v>40</v>
      </c>
      <c r="Z68" s="539">
        <v>0</v>
      </c>
      <c r="AA68" s="540" t="s">
        <v>38</v>
      </c>
      <c r="AB68" s="540" t="s">
        <v>38</v>
      </c>
      <c r="AC68" s="541" t="s">
        <v>38</v>
      </c>
      <c r="AD68" s="664"/>
      <c r="AE68" s="685"/>
      <c r="AF68" s="679" t="s">
        <v>22</v>
      </c>
      <c r="AG68" s="539">
        <v>1000</v>
      </c>
      <c r="AH68" s="539">
        <v>40</v>
      </c>
      <c r="AI68" s="539"/>
      <c r="AJ68" s="540"/>
      <c r="AK68" s="540"/>
      <c r="AL68" s="541"/>
      <c r="AM68" s="763"/>
      <c r="AN68" s="218"/>
      <c r="AO68" s="213"/>
    </row>
    <row r="69" spans="1:41" x14ac:dyDescent="0.25">
      <c r="A69" s="530"/>
      <c r="B69" s="896"/>
      <c r="C69" s="538" t="s">
        <v>23</v>
      </c>
      <c r="D69" s="539">
        <v>1000</v>
      </c>
      <c r="E69" s="539">
        <v>10</v>
      </c>
      <c r="F69" s="539">
        <v>0</v>
      </c>
      <c r="G69" s="540" t="s">
        <v>38</v>
      </c>
      <c r="H69" s="540" t="s">
        <v>38</v>
      </c>
      <c r="I69" s="541" t="s">
        <v>38</v>
      </c>
      <c r="J69" s="540"/>
      <c r="K69" s="542"/>
      <c r="L69" s="685"/>
      <c r="M69" s="538" t="s">
        <v>23</v>
      </c>
      <c r="N69" s="539">
        <v>1000</v>
      </c>
      <c r="O69" s="539">
        <v>10</v>
      </c>
      <c r="P69" s="539">
        <v>1000</v>
      </c>
      <c r="Q69" s="540" t="s">
        <v>38</v>
      </c>
      <c r="R69" s="139">
        <v>1044</v>
      </c>
      <c r="S69" s="224">
        <v>44320</v>
      </c>
      <c r="T69" s="540"/>
      <c r="U69" s="542"/>
      <c r="V69" s="685"/>
      <c r="W69" s="538" t="s">
        <v>23</v>
      </c>
      <c r="X69" s="539">
        <v>1000</v>
      </c>
      <c r="Y69" s="539">
        <f>Y70+10</f>
        <v>30</v>
      </c>
      <c r="Z69" s="539">
        <v>0</v>
      </c>
      <c r="AA69" s="540" t="s">
        <v>38</v>
      </c>
      <c r="AB69" s="540" t="s">
        <v>38</v>
      </c>
      <c r="AC69" s="541" t="s">
        <v>38</v>
      </c>
      <c r="AD69" s="664"/>
      <c r="AE69" s="685"/>
      <c r="AF69" s="679" t="s">
        <v>23</v>
      </c>
      <c r="AG69" s="539">
        <v>1000</v>
      </c>
      <c r="AH69" s="539">
        <v>30</v>
      </c>
      <c r="AI69" s="539"/>
      <c r="AJ69" s="540"/>
      <c r="AK69" s="540"/>
      <c r="AL69" s="541"/>
      <c r="AM69" s="763"/>
      <c r="AN69" s="218"/>
      <c r="AO69" s="213"/>
    </row>
    <row r="70" spans="1:41" x14ac:dyDescent="0.25">
      <c r="A70" s="530"/>
      <c r="B70" s="896"/>
      <c r="C70" s="538" t="s">
        <v>24</v>
      </c>
      <c r="D70" s="539">
        <v>1000</v>
      </c>
      <c r="E70" s="539">
        <v>10</v>
      </c>
      <c r="F70" s="539">
        <v>5000</v>
      </c>
      <c r="G70" s="540" t="s">
        <v>38</v>
      </c>
      <c r="H70" s="540">
        <v>265</v>
      </c>
      <c r="I70" s="541">
        <v>43987</v>
      </c>
      <c r="J70" s="540"/>
      <c r="K70" s="542"/>
      <c r="L70" s="685"/>
      <c r="M70" s="538" t="s">
        <v>24</v>
      </c>
      <c r="N70" s="539">
        <v>1000</v>
      </c>
      <c r="O70" s="539">
        <v>10</v>
      </c>
      <c r="P70" s="539">
        <v>1000</v>
      </c>
      <c r="Q70" s="540" t="s">
        <v>38</v>
      </c>
      <c r="R70" s="139">
        <v>1044</v>
      </c>
      <c r="S70" s="224">
        <v>44351</v>
      </c>
      <c r="T70" s="540"/>
      <c r="U70" s="542"/>
      <c r="V70" s="685"/>
      <c r="W70" s="538" t="s">
        <v>24</v>
      </c>
      <c r="X70" s="539">
        <v>1000</v>
      </c>
      <c r="Y70" s="539">
        <f>Y71+10</f>
        <v>20</v>
      </c>
      <c r="Z70" s="539">
        <v>0</v>
      </c>
      <c r="AA70" s="540" t="s">
        <v>38</v>
      </c>
      <c r="AB70" s="540" t="s">
        <v>38</v>
      </c>
      <c r="AC70" s="541" t="s">
        <v>38</v>
      </c>
      <c r="AD70" s="664"/>
      <c r="AE70" s="685"/>
      <c r="AF70" s="679" t="s">
        <v>24</v>
      </c>
      <c r="AG70" s="539">
        <v>1000</v>
      </c>
      <c r="AH70" s="539">
        <v>20</v>
      </c>
      <c r="AI70" s="539"/>
      <c r="AJ70" s="540"/>
      <c r="AK70" s="540"/>
      <c r="AL70" s="541"/>
      <c r="AM70" s="763"/>
      <c r="AN70" s="218"/>
      <c r="AO70" s="213"/>
    </row>
    <row r="71" spans="1:41" x14ac:dyDescent="0.25">
      <c r="A71" s="530"/>
      <c r="B71" s="896"/>
      <c r="C71" s="538" t="s">
        <v>25</v>
      </c>
      <c r="D71" s="539">
        <v>1000</v>
      </c>
      <c r="E71" s="539">
        <v>10</v>
      </c>
      <c r="F71" s="539">
        <v>1000</v>
      </c>
      <c r="G71" s="540" t="s">
        <v>38</v>
      </c>
      <c r="H71" s="540">
        <v>333</v>
      </c>
      <c r="I71" s="541">
        <v>44016</v>
      </c>
      <c r="J71" s="540"/>
      <c r="K71" s="542"/>
      <c r="L71" s="685"/>
      <c r="M71" s="538" t="s">
        <v>25</v>
      </c>
      <c r="N71" s="539">
        <v>1000</v>
      </c>
      <c r="O71" s="539">
        <v>10</v>
      </c>
      <c r="P71" s="539">
        <v>1000</v>
      </c>
      <c r="Q71" s="540" t="s">
        <v>38</v>
      </c>
      <c r="R71" s="139">
        <v>1044</v>
      </c>
      <c r="S71" s="224">
        <v>44381</v>
      </c>
      <c r="T71" s="540"/>
      <c r="U71" s="542"/>
      <c r="V71" s="685"/>
      <c r="W71" s="538" t="s">
        <v>25</v>
      </c>
      <c r="X71" s="539">
        <v>1000</v>
      </c>
      <c r="Y71" s="539">
        <f>Y72+10</f>
        <v>10</v>
      </c>
      <c r="Z71" s="539">
        <v>0</v>
      </c>
      <c r="AA71" s="540" t="s">
        <v>38</v>
      </c>
      <c r="AB71" s="540" t="s">
        <v>38</v>
      </c>
      <c r="AC71" s="541" t="s">
        <v>38</v>
      </c>
      <c r="AD71" s="664"/>
      <c r="AE71" s="685"/>
      <c r="AF71" s="679" t="s">
        <v>25</v>
      </c>
      <c r="AG71" s="539">
        <v>1000</v>
      </c>
      <c r="AH71" s="539">
        <v>10</v>
      </c>
      <c r="AI71" s="539"/>
      <c r="AJ71" s="540"/>
      <c r="AK71" s="540"/>
      <c r="AL71" s="541"/>
      <c r="AM71" s="763"/>
      <c r="AN71" s="218"/>
      <c r="AO71" s="213"/>
    </row>
    <row r="72" spans="1:41" x14ac:dyDescent="0.25">
      <c r="A72" s="530"/>
      <c r="B72" s="896"/>
      <c r="C72" s="538" t="s">
        <v>26</v>
      </c>
      <c r="D72" s="539">
        <v>1000</v>
      </c>
      <c r="E72" s="539">
        <v>10</v>
      </c>
      <c r="F72" s="539">
        <v>1000</v>
      </c>
      <c r="G72" s="540" t="s">
        <v>38</v>
      </c>
      <c r="H72" s="540">
        <v>461</v>
      </c>
      <c r="I72" s="541">
        <v>44047</v>
      </c>
      <c r="J72" s="540"/>
      <c r="K72" s="542"/>
      <c r="L72" s="685"/>
      <c r="M72" s="538" t="s">
        <v>26</v>
      </c>
      <c r="N72" s="539">
        <v>1000</v>
      </c>
      <c r="O72" s="539">
        <v>10</v>
      </c>
      <c r="P72" s="539">
        <v>1000</v>
      </c>
      <c r="Q72" s="540" t="s">
        <v>38</v>
      </c>
      <c r="R72" s="540">
        <v>1193</v>
      </c>
      <c r="S72" s="224">
        <v>44412</v>
      </c>
      <c r="T72" s="540"/>
      <c r="U72" s="542"/>
      <c r="V72" s="685"/>
      <c r="W72" s="538" t="s">
        <v>26</v>
      </c>
      <c r="X72" s="539">
        <v>1000</v>
      </c>
      <c r="Y72" s="539">
        <v>0</v>
      </c>
      <c r="Z72" s="539">
        <v>5370</v>
      </c>
      <c r="AA72" s="540" t="s">
        <v>47</v>
      </c>
      <c r="AB72" s="540">
        <v>2652</v>
      </c>
      <c r="AC72" s="541">
        <v>44792</v>
      </c>
      <c r="AD72" s="664"/>
      <c r="AE72" s="685"/>
      <c r="AF72" s="679" t="s">
        <v>26</v>
      </c>
      <c r="AG72" s="539">
        <v>1000</v>
      </c>
      <c r="AH72" s="539"/>
      <c r="AI72" s="539">
        <v>10461</v>
      </c>
      <c r="AJ72" s="540" t="s">
        <v>44</v>
      </c>
      <c r="AK72" s="540">
        <v>4060</v>
      </c>
      <c r="AL72" s="541">
        <v>45145</v>
      </c>
      <c r="AM72" s="763"/>
      <c r="AN72" s="218"/>
      <c r="AO72" s="213"/>
    </row>
    <row r="73" spans="1:41" x14ac:dyDescent="0.25">
      <c r="A73" s="530"/>
      <c r="B73" s="896"/>
      <c r="C73" s="538" t="s">
        <v>27</v>
      </c>
      <c r="D73" s="539">
        <v>1000</v>
      </c>
      <c r="E73" s="539">
        <v>10</v>
      </c>
      <c r="F73" s="539">
        <v>1000</v>
      </c>
      <c r="G73" s="540" t="s">
        <v>38</v>
      </c>
      <c r="H73" s="139">
        <v>498</v>
      </c>
      <c r="I73" s="224">
        <v>44078</v>
      </c>
      <c r="J73" s="540"/>
      <c r="K73" s="542"/>
      <c r="L73" s="685"/>
      <c r="M73" s="538" t="s">
        <v>27</v>
      </c>
      <c r="N73" s="539">
        <v>1000</v>
      </c>
      <c r="O73" s="539">
        <f>O74+10</f>
        <v>60</v>
      </c>
      <c r="P73" s="539">
        <v>0</v>
      </c>
      <c r="Q73" s="540" t="s">
        <v>38</v>
      </c>
      <c r="R73" s="540" t="s">
        <v>38</v>
      </c>
      <c r="S73" s="541" t="s">
        <v>38</v>
      </c>
      <c r="T73" s="540"/>
      <c r="U73" s="542"/>
      <c r="V73" s="685"/>
      <c r="W73" s="538" t="s">
        <v>27</v>
      </c>
      <c r="X73" s="539">
        <v>1000</v>
      </c>
      <c r="Y73" s="539">
        <v>10</v>
      </c>
      <c r="Z73" s="539">
        <v>0</v>
      </c>
      <c r="AA73" s="540" t="s">
        <v>38</v>
      </c>
      <c r="AB73" s="540" t="s">
        <v>38</v>
      </c>
      <c r="AC73" s="541" t="s">
        <v>38</v>
      </c>
      <c r="AD73" s="664"/>
      <c r="AE73" s="685"/>
      <c r="AF73" s="679" t="s">
        <v>27</v>
      </c>
      <c r="AG73" s="539"/>
      <c r="AH73" s="539"/>
      <c r="AI73" s="539"/>
      <c r="AJ73" s="540"/>
      <c r="AK73" s="540"/>
      <c r="AL73" s="541"/>
      <c r="AM73" s="763"/>
      <c r="AN73" s="218"/>
      <c r="AO73" s="213"/>
    </row>
    <row r="74" spans="1:41" x14ac:dyDescent="0.25">
      <c r="A74" s="530"/>
      <c r="B74" s="896"/>
      <c r="C74" s="538" t="s">
        <v>28</v>
      </c>
      <c r="D74" s="539">
        <v>1000</v>
      </c>
      <c r="E74" s="539">
        <v>10</v>
      </c>
      <c r="F74" s="539">
        <v>1000</v>
      </c>
      <c r="G74" s="540" t="s">
        <v>38</v>
      </c>
      <c r="H74" s="139">
        <v>498</v>
      </c>
      <c r="I74" s="224">
        <v>44108</v>
      </c>
      <c r="J74" s="540"/>
      <c r="K74" s="542"/>
      <c r="L74" s="685"/>
      <c r="M74" s="538" t="s">
        <v>28</v>
      </c>
      <c r="N74" s="539">
        <v>1000</v>
      </c>
      <c r="O74" s="539">
        <f>O75+10</f>
        <v>50</v>
      </c>
      <c r="P74" s="539">
        <v>0</v>
      </c>
      <c r="Q74" s="540" t="s">
        <v>38</v>
      </c>
      <c r="R74" s="540" t="s">
        <v>38</v>
      </c>
      <c r="S74" s="541" t="s">
        <v>38</v>
      </c>
      <c r="T74" s="540"/>
      <c r="U74" s="542"/>
      <c r="V74" s="685"/>
      <c r="W74" s="538" t="s">
        <v>28</v>
      </c>
      <c r="X74" s="539">
        <v>1000</v>
      </c>
      <c r="Y74" s="539">
        <v>0</v>
      </c>
      <c r="Z74" s="539">
        <v>2000</v>
      </c>
      <c r="AA74" s="540" t="s">
        <v>50</v>
      </c>
      <c r="AB74" s="540">
        <v>2962</v>
      </c>
      <c r="AC74" s="541">
        <v>44852</v>
      </c>
      <c r="AD74" s="664"/>
      <c r="AE74" s="685"/>
      <c r="AF74" s="679" t="s">
        <v>28</v>
      </c>
      <c r="AG74" s="539"/>
      <c r="AH74" s="539"/>
      <c r="AI74" s="539"/>
      <c r="AJ74" s="540"/>
      <c r="AK74" s="540"/>
      <c r="AL74" s="541"/>
      <c r="AM74" s="763"/>
      <c r="AN74" s="218"/>
      <c r="AO74" s="213"/>
    </row>
    <row r="75" spans="1:41" x14ac:dyDescent="0.25">
      <c r="A75" s="530"/>
      <c r="B75" s="896"/>
      <c r="C75" s="538" t="s">
        <v>29</v>
      </c>
      <c r="D75" s="539">
        <v>1000</v>
      </c>
      <c r="E75" s="539">
        <v>10</v>
      </c>
      <c r="F75" s="539">
        <v>1000</v>
      </c>
      <c r="G75" s="540" t="s">
        <v>38</v>
      </c>
      <c r="H75" s="139">
        <v>1023</v>
      </c>
      <c r="I75" s="224">
        <v>44140</v>
      </c>
      <c r="J75" s="540"/>
      <c r="K75" s="542"/>
      <c r="L75" s="685"/>
      <c r="M75" s="538" t="s">
        <v>29</v>
      </c>
      <c r="N75" s="539">
        <v>1000</v>
      </c>
      <c r="O75" s="539">
        <f>O76+10</f>
        <v>40</v>
      </c>
      <c r="P75" s="539">
        <v>0</v>
      </c>
      <c r="Q75" s="540" t="s">
        <v>38</v>
      </c>
      <c r="R75" s="540" t="s">
        <v>38</v>
      </c>
      <c r="S75" s="541" t="s">
        <v>38</v>
      </c>
      <c r="T75" s="540"/>
      <c r="U75" s="542"/>
      <c r="V75" s="685"/>
      <c r="W75" s="538" t="s">
        <v>29</v>
      </c>
      <c r="X75" s="539">
        <v>1000</v>
      </c>
      <c r="Y75" s="539">
        <v>90</v>
      </c>
      <c r="Z75" s="539">
        <v>0</v>
      </c>
      <c r="AA75" s="540" t="s">
        <v>38</v>
      </c>
      <c r="AB75" s="540" t="s">
        <v>38</v>
      </c>
      <c r="AC75" s="541" t="s">
        <v>38</v>
      </c>
      <c r="AD75" s="664"/>
      <c r="AE75" s="685"/>
      <c r="AF75" s="679" t="s">
        <v>29</v>
      </c>
      <c r="AG75" s="539"/>
      <c r="AH75" s="539"/>
      <c r="AI75" s="539"/>
      <c r="AJ75" s="540"/>
      <c r="AK75" s="540"/>
      <c r="AL75" s="541"/>
      <c r="AM75" s="763"/>
      <c r="AN75" s="218"/>
      <c r="AO75" s="213"/>
    </row>
    <row r="76" spans="1:41" x14ac:dyDescent="0.25">
      <c r="A76" s="530"/>
      <c r="B76" s="896"/>
      <c r="C76" s="543" t="s">
        <v>30</v>
      </c>
      <c r="D76" s="149">
        <v>1000</v>
      </c>
      <c r="E76" s="539">
        <v>10</v>
      </c>
      <c r="F76" s="539">
        <v>1000</v>
      </c>
      <c r="G76" s="540" t="s">
        <v>38</v>
      </c>
      <c r="H76" s="139">
        <v>1023</v>
      </c>
      <c r="I76" s="224">
        <v>44172</v>
      </c>
      <c r="J76" s="544"/>
      <c r="K76" s="545"/>
      <c r="L76" s="685"/>
      <c r="M76" s="543" t="s">
        <v>30</v>
      </c>
      <c r="N76" s="149">
        <v>1000</v>
      </c>
      <c r="O76" s="539">
        <f>Y65+10</f>
        <v>30</v>
      </c>
      <c r="P76" s="539">
        <v>0</v>
      </c>
      <c r="Q76" s="540" t="s">
        <v>38</v>
      </c>
      <c r="R76" s="540" t="s">
        <v>38</v>
      </c>
      <c r="S76" s="541" t="s">
        <v>38</v>
      </c>
      <c r="T76" s="540"/>
      <c r="U76" s="542"/>
      <c r="V76" s="685"/>
      <c r="W76" s="543" t="s">
        <v>30</v>
      </c>
      <c r="X76" s="539">
        <v>1000</v>
      </c>
      <c r="Y76" s="539">
        <v>80</v>
      </c>
      <c r="Z76" s="539">
        <v>0</v>
      </c>
      <c r="AA76" s="540" t="s">
        <v>38</v>
      </c>
      <c r="AB76" s="540" t="s">
        <v>38</v>
      </c>
      <c r="AC76" s="541" t="s">
        <v>38</v>
      </c>
      <c r="AD76" s="664"/>
      <c r="AE76" s="685"/>
      <c r="AF76" s="680" t="s">
        <v>30</v>
      </c>
      <c r="AG76" s="546"/>
      <c r="AH76" s="539"/>
      <c r="AI76" s="539"/>
      <c r="AJ76" s="540"/>
      <c r="AK76" s="540"/>
      <c r="AL76" s="541"/>
      <c r="AM76" s="763"/>
      <c r="AN76" s="215"/>
      <c r="AO76" s="219"/>
    </row>
    <row r="77" spans="1:41" ht="24" thickBot="1" x14ac:dyDescent="0.3">
      <c r="A77" s="547"/>
      <c r="B77" s="897"/>
      <c r="C77" s="548"/>
      <c r="D77" s="549">
        <f>SUM(D65:D76)</f>
        <v>12000</v>
      </c>
      <c r="E77" s="549">
        <f>SUM(E65:E76)</f>
        <v>220</v>
      </c>
      <c r="F77" s="549">
        <f>SUM(F65:F76)</f>
        <v>11000</v>
      </c>
      <c r="G77" s="550"/>
      <c r="H77" s="550"/>
      <c r="I77" s="551"/>
      <c r="J77" s="550"/>
      <c r="K77" s="552"/>
      <c r="L77" s="686"/>
      <c r="M77" s="548"/>
      <c r="N77" s="549">
        <f>SUM(N64:N76)</f>
        <v>24000</v>
      </c>
      <c r="O77" s="549">
        <f>SUM(O64:O76)</f>
        <v>480</v>
      </c>
      <c r="P77" s="549">
        <f>SUM(P64:P76)</f>
        <v>19000</v>
      </c>
      <c r="Q77" s="550"/>
      <c r="R77" s="550"/>
      <c r="S77" s="550"/>
      <c r="T77" s="550"/>
      <c r="U77" s="552"/>
      <c r="V77" s="686"/>
      <c r="W77" s="548"/>
      <c r="X77" s="549">
        <f>SUM(X64:X76)</f>
        <v>36000</v>
      </c>
      <c r="Y77" s="549">
        <f>SUM(Y64:Y76)</f>
        <v>790</v>
      </c>
      <c r="Z77" s="549">
        <f>SUM(Z64:Z76)</f>
        <v>34610</v>
      </c>
      <c r="AA77" s="550"/>
      <c r="AB77" s="550"/>
      <c r="AC77" s="550"/>
      <c r="AD77" s="665"/>
      <c r="AE77" s="686"/>
      <c r="AF77" s="654"/>
      <c r="AG77" s="549">
        <f>SUM(AG64:AG76)</f>
        <v>44000</v>
      </c>
      <c r="AH77" s="549">
        <f>SUM(AH64:AH76)</f>
        <v>1070</v>
      </c>
      <c r="AI77" s="549">
        <f>SUM(AI64:AI76)</f>
        <v>45071</v>
      </c>
      <c r="AJ77" s="550"/>
      <c r="AK77" s="550"/>
      <c r="AL77" s="550"/>
      <c r="AM77" s="550"/>
      <c r="AN77" s="151"/>
      <c r="AO77" s="152"/>
    </row>
    <row r="78" spans="1:41" x14ac:dyDescent="0.25">
      <c r="A78" s="143"/>
      <c r="B78" s="114"/>
      <c r="C78" s="31"/>
      <c r="D78" s="32"/>
      <c r="E78" s="32"/>
      <c r="F78" s="32"/>
      <c r="G78" s="33"/>
      <c r="H78" s="33"/>
      <c r="I78" s="34"/>
      <c r="J78" s="33"/>
      <c r="K78" s="33"/>
      <c r="L78" s="687"/>
      <c r="M78" s="33"/>
      <c r="N78" s="32"/>
      <c r="O78" s="32"/>
      <c r="P78" s="32"/>
      <c r="Q78" s="33"/>
      <c r="R78" s="33"/>
      <c r="S78" s="33"/>
      <c r="T78" s="33"/>
      <c r="U78" s="33"/>
      <c r="V78" s="687"/>
      <c r="W78" s="33"/>
      <c r="X78" s="32"/>
      <c r="Y78" s="32"/>
      <c r="Z78" s="32"/>
      <c r="AA78" s="33"/>
      <c r="AB78" s="33"/>
      <c r="AC78" s="33"/>
      <c r="AD78" s="33"/>
      <c r="AE78" s="687"/>
      <c r="AF78" s="33"/>
      <c r="AG78" s="32"/>
      <c r="AH78" s="32"/>
      <c r="AI78" s="32"/>
      <c r="AJ78" s="33"/>
      <c r="AK78" s="33"/>
      <c r="AL78" s="33"/>
      <c r="AM78" s="33"/>
      <c r="AN78" s="777"/>
      <c r="AO78" s="123"/>
    </row>
    <row r="79" spans="1:41" x14ac:dyDescent="0.25">
      <c r="A79" s="112"/>
      <c r="B79" s="114"/>
      <c r="C79" s="35"/>
      <c r="D79" s="36"/>
      <c r="E79" s="37"/>
      <c r="F79" s="38"/>
      <c r="G79" s="37"/>
      <c r="H79" s="38"/>
      <c r="I79" s="38"/>
      <c r="J79" s="38"/>
      <c r="K79" s="39"/>
      <c r="L79" s="688"/>
      <c r="M79" s="40" t="s">
        <v>42</v>
      </c>
      <c r="N79" s="41">
        <f>D92</f>
        <v>11500</v>
      </c>
      <c r="O79" s="41">
        <f>E92</f>
        <v>360</v>
      </c>
      <c r="P79" s="41">
        <f>F92</f>
        <v>11500</v>
      </c>
      <c r="Q79" s="37"/>
      <c r="R79" s="38"/>
      <c r="S79" s="38"/>
      <c r="T79" s="38"/>
      <c r="U79" s="39"/>
      <c r="V79" s="688"/>
      <c r="W79" s="40" t="s">
        <v>42</v>
      </c>
      <c r="X79" s="41">
        <f>N92</f>
        <v>23500</v>
      </c>
      <c r="Y79" s="41">
        <f>O92</f>
        <v>900</v>
      </c>
      <c r="Z79" s="41">
        <f>P92</f>
        <v>19860</v>
      </c>
      <c r="AA79" s="37"/>
      <c r="AB79" s="38"/>
      <c r="AC79" s="38"/>
      <c r="AD79" s="38"/>
      <c r="AE79" s="688"/>
      <c r="AF79" s="40" t="s">
        <v>42</v>
      </c>
      <c r="AG79" s="41">
        <f>X92</f>
        <v>35500</v>
      </c>
      <c r="AH79" s="41">
        <f>Y92</f>
        <v>1150</v>
      </c>
      <c r="AI79" s="41">
        <f>Z92</f>
        <v>34030</v>
      </c>
      <c r="AJ79" s="37"/>
      <c r="AK79" s="38"/>
      <c r="AL79" s="38"/>
      <c r="AM79" s="38"/>
      <c r="AN79" s="776" t="s">
        <v>221</v>
      </c>
      <c r="AO79" s="183" t="s">
        <v>36</v>
      </c>
    </row>
    <row r="80" spans="1:41" x14ac:dyDescent="0.25">
      <c r="A80" s="112" t="s">
        <v>6</v>
      </c>
      <c r="B80" s="115">
        <v>182</v>
      </c>
      <c r="C80" s="10" t="s">
        <v>19</v>
      </c>
      <c r="D80" s="9">
        <v>1000</v>
      </c>
      <c r="E80" s="9">
        <f t="shared" ref="E80:E85" si="5">E81+10</f>
        <v>80</v>
      </c>
      <c r="F80" s="9">
        <v>0</v>
      </c>
      <c r="G80" s="8" t="s">
        <v>38</v>
      </c>
      <c r="H80" s="8" t="s">
        <v>38</v>
      </c>
      <c r="I80" s="13" t="s">
        <v>38</v>
      </c>
      <c r="J80" s="8"/>
      <c r="K80" s="11"/>
      <c r="L80" s="684"/>
      <c r="M80" s="10" t="s">
        <v>19</v>
      </c>
      <c r="N80" s="9">
        <v>1000</v>
      </c>
      <c r="O80" s="9">
        <f t="shared" ref="O80:O85" si="6">O81+10</f>
        <v>80</v>
      </c>
      <c r="P80" s="9">
        <v>0</v>
      </c>
      <c r="Q80" s="8" t="s">
        <v>38</v>
      </c>
      <c r="R80" s="8" t="s">
        <v>38</v>
      </c>
      <c r="S80" s="13" t="s">
        <v>38</v>
      </c>
      <c r="T80" s="8"/>
      <c r="U80" s="11"/>
      <c r="V80" s="684"/>
      <c r="W80" s="10" t="s">
        <v>19</v>
      </c>
      <c r="X80" s="9">
        <v>1000</v>
      </c>
      <c r="Y80" s="9">
        <f>Y81+10</f>
        <v>20</v>
      </c>
      <c r="Z80" s="9">
        <v>0</v>
      </c>
      <c r="AA80" s="8" t="s">
        <v>38</v>
      </c>
      <c r="AB80" s="8" t="s">
        <v>38</v>
      </c>
      <c r="AC80" s="13" t="s">
        <v>38</v>
      </c>
      <c r="AD80" s="657"/>
      <c r="AE80" s="684"/>
      <c r="AF80" s="675" t="s">
        <v>19</v>
      </c>
      <c r="AG80" s="9">
        <v>1000</v>
      </c>
      <c r="AH80" s="9">
        <v>20</v>
      </c>
      <c r="AI80" s="9"/>
      <c r="AJ80" s="8"/>
      <c r="AK80" s="8"/>
      <c r="AL80" s="13"/>
      <c r="AM80" s="18"/>
      <c r="AN80" s="177">
        <f>AG92+AH92-AI92</f>
        <v>0</v>
      </c>
      <c r="AO80" s="178" t="s">
        <v>1028</v>
      </c>
    </row>
    <row r="81" spans="1:41" ht="21" customHeight="1" x14ac:dyDescent="0.25">
      <c r="A81" s="112"/>
      <c r="B81" s="896" t="s">
        <v>51</v>
      </c>
      <c r="C81" s="10" t="s">
        <v>20</v>
      </c>
      <c r="D81" s="9">
        <v>1000</v>
      </c>
      <c r="E81" s="9">
        <f t="shared" si="5"/>
        <v>70</v>
      </c>
      <c r="F81" s="9">
        <v>0</v>
      </c>
      <c r="G81" s="8" t="s">
        <v>38</v>
      </c>
      <c r="H81" s="8" t="s">
        <v>38</v>
      </c>
      <c r="I81" s="13" t="s">
        <v>38</v>
      </c>
      <c r="J81" s="8"/>
      <c r="K81" s="11"/>
      <c r="L81" s="685"/>
      <c r="M81" s="10" t="s">
        <v>20</v>
      </c>
      <c r="N81" s="9">
        <v>1000</v>
      </c>
      <c r="O81" s="9">
        <f t="shared" si="6"/>
        <v>70</v>
      </c>
      <c r="P81" s="9">
        <v>0</v>
      </c>
      <c r="Q81" s="8" t="s">
        <v>38</v>
      </c>
      <c r="R81" s="8" t="s">
        <v>38</v>
      </c>
      <c r="S81" s="13" t="s">
        <v>38</v>
      </c>
      <c r="T81" s="8"/>
      <c r="U81" s="11"/>
      <c r="V81" s="685"/>
      <c r="W81" s="10" t="s">
        <v>20</v>
      </c>
      <c r="X81" s="9">
        <v>1000</v>
      </c>
      <c r="Y81" s="9">
        <v>10</v>
      </c>
      <c r="Z81" s="9">
        <v>0</v>
      </c>
      <c r="AA81" s="8" t="s">
        <v>38</v>
      </c>
      <c r="AB81" s="8" t="s">
        <v>38</v>
      </c>
      <c r="AC81" s="13" t="s">
        <v>38</v>
      </c>
      <c r="AD81" s="658"/>
      <c r="AE81" s="685"/>
      <c r="AF81" s="675" t="s">
        <v>20</v>
      </c>
      <c r="AG81" s="9">
        <v>1000</v>
      </c>
      <c r="AH81" s="9">
        <v>10</v>
      </c>
      <c r="AI81" s="9"/>
      <c r="AJ81" s="8"/>
      <c r="AK81" s="8"/>
      <c r="AL81" s="13"/>
      <c r="AM81" s="759"/>
      <c r="AN81" s="180"/>
      <c r="AO81" s="179"/>
    </row>
    <row r="82" spans="1:41" x14ac:dyDescent="0.25">
      <c r="A82" s="112"/>
      <c r="B82" s="896"/>
      <c r="C82" s="10" t="s">
        <v>21</v>
      </c>
      <c r="D82" s="9">
        <v>1000</v>
      </c>
      <c r="E82" s="9">
        <f t="shared" si="5"/>
        <v>60</v>
      </c>
      <c r="F82" s="9">
        <v>0</v>
      </c>
      <c r="G82" s="8" t="s">
        <v>38</v>
      </c>
      <c r="H82" s="8" t="s">
        <v>38</v>
      </c>
      <c r="I82" s="13" t="s">
        <v>38</v>
      </c>
      <c r="J82" s="8"/>
      <c r="K82" s="11"/>
      <c r="L82" s="685"/>
      <c r="M82" s="10" t="s">
        <v>21</v>
      </c>
      <c r="N82" s="9">
        <v>1000</v>
      </c>
      <c r="O82" s="9">
        <f t="shared" si="6"/>
        <v>60</v>
      </c>
      <c r="P82" s="9">
        <v>0</v>
      </c>
      <c r="Q82" s="8" t="s">
        <v>38</v>
      </c>
      <c r="R82" s="8" t="s">
        <v>38</v>
      </c>
      <c r="S82" s="13" t="s">
        <v>38</v>
      </c>
      <c r="T82" s="8"/>
      <c r="U82" s="11"/>
      <c r="V82" s="685"/>
      <c r="W82" s="10" t="s">
        <v>21</v>
      </c>
      <c r="X82" s="9">
        <v>1000</v>
      </c>
      <c r="Y82" s="9">
        <v>0</v>
      </c>
      <c r="Z82" s="9">
        <v>7210</v>
      </c>
      <c r="AA82" s="8" t="s">
        <v>38</v>
      </c>
      <c r="AB82" s="8">
        <v>2156</v>
      </c>
      <c r="AC82" s="13">
        <v>44633</v>
      </c>
      <c r="AD82" s="658" t="s">
        <v>1002</v>
      </c>
      <c r="AE82" s="685"/>
      <c r="AF82" s="675" t="s">
        <v>21</v>
      </c>
      <c r="AG82" s="9">
        <v>1000</v>
      </c>
      <c r="AH82" s="9"/>
      <c r="AI82" s="9">
        <v>6260</v>
      </c>
      <c r="AJ82" s="8" t="s">
        <v>50</v>
      </c>
      <c r="AK82" s="8">
        <v>3798</v>
      </c>
      <c r="AL82" s="13">
        <v>44998</v>
      </c>
      <c r="AM82" s="759" t="s">
        <v>1021</v>
      </c>
      <c r="AN82" s="180"/>
      <c r="AO82" s="179"/>
    </row>
    <row r="83" spans="1:41" x14ac:dyDescent="0.25">
      <c r="A83" s="112"/>
      <c r="B83" s="896"/>
      <c r="C83" s="10" t="s">
        <v>22</v>
      </c>
      <c r="D83" s="9">
        <v>1000</v>
      </c>
      <c r="E83" s="9">
        <f t="shared" si="5"/>
        <v>50</v>
      </c>
      <c r="F83" s="9">
        <v>0</v>
      </c>
      <c r="G83" s="8" t="s">
        <v>38</v>
      </c>
      <c r="H83" s="8" t="s">
        <v>38</v>
      </c>
      <c r="I83" s="13" t="s">
        <v>38</v>
      </c>
      <c r="J83" s="8"/>
      <c r="K83" s="11"/>
      <c r="L83" s="685"/>
      <c r="M83" s="10" t="s">
        <v>22</v>
      </c>
      <c r="N83" s="9">
        <v>1000</v>
      </c>
      <c r="O83" s="9">
        <f t="shared" si="6"/>
        <v>50</v>
      </c>
      <c r="P83" s="9">
        <v>0</v>
      </c>
      <c r="Q83" s="8" t="s">
        <v>38</v>
      </c>
      <c r="R83" s="8" t="s">
        <v>38</v>
      </c>
      <c r="S83" s="13" t="s">
        <v>38</v>
      </c>
      <c r="T83" s="8"/>
      <c r="U83" s="11"/>
      <c r="V83" s="685"/>
      <c r="W83" s="10" t="s">
        <v>22</v>
      </c>
      <c r="X83" s="9">
        <v>1000</v>
      </c>
      <c r="Y83" s="9">
        <f>Y84+10</f>
        <v>50</v>
      </c>
      <c r="Z83" s="9">
        <v>0</v>
      </c>
      <c r="AA83" s="8" t="s">
        <v>38</v>
      </c>
      <c r="AB83" s="8" t="s">
        <v>38</v>
      </c>
      <c r="AC83" s="13" t="s">
        <v>38</v>
      </c>
      <c r="AD83" s="658"/>
      <c r="AE83" s="685"/>
      <c r="AF83" s="675" t="s">
        <v>22</v>
      </c>
      <c r="AG83" s="9">
        <v>1000</v>
      </c>
      <c r="AH83" s="9"/>
      <c r="AI83" s="9"/>
      <c r="AJ83" s="8"/>
      <c r="AK83" s="8"/>
      <c r="AL83" s="13"/>
      <c r="AM83" s="759"/>
      <c r="AN83" s="180"/>
      <c r="AO83" s="179"/>
    </row>
    <row r="84" spans="1:41" x14ac:dyDescent="0.25">
      <c r="A84" s="112"/>
      <c r="B84" s="896"/>
      <c r="C84" s="10" t="s">
        <v>23</v>
      </c>
      <c r="D84" s="9">
        <v>1000</v>
      </c>
      <c r="E84" s="9">
        <f t="shared" si="5"/>
        <v>40</v>
      </c>
      <c r="F84" s="9">
        <v>0</v>
      </c>
      <c r="G84" s="8" t="s">
        <v>38</v>
      </c>
      <c r="H84" s="8" t="s">
        <v>38</v>
      </c>
      <c r="I84" s="13" t="s">
        <v>38</v>
      </c>
      <c r="J84" s="8"/>
      <c r="K84" s="11"/>
      <c r="L84" s="685"/>
      <c r="M84" s="10" t="s">
        <v>23</v>
      </c>
      <c r="N84" s="9">
        <v>1000</v>
      </c>
      <c r="O84" s="9">
        <f t="shared" si="6"/>
        <v>40</v>
      </c>
      <c r="P84" s="9">
        <v>0</v>
      </c>
      <c r="Q84" s="8" t="s">
        <v>38</v>
      </c>
      <c r="R84" s="8" t="s">
        <v>38</v>
      </c>
      <c r="S84" s="13" t="s">
        <v>38</v>
      </c>
      <c r="T84" s="8"/>
      <c r="U84" s="11"/>
      <c r="V84" s="685"/>
      <c r="W84" s="10" t="s">
        <v>23</v>
      </c>
      <c r="X84" s="9">
        <v>1000</v>
      </c>
      <c r="Y84" s="9">
        <f>Y85+10</f>
        <v>40</v>
      </c>
      <c r="Z84" s="9">
        <v>0</v>
      </c>
      <c r="AA84" s="8" t="s">
        <v>38</v>
      </c>
      <c r="AB84" s="8" t="s">
        <v>38</v>
      </c>
      <c r="AC84" s="13" t="s">
        <v>38</v>
      </c>
      <c r="AD84" s="658"/>
      <c r="AE84" s="685"/>
      <c r="AF84" s="675" t="s">
        <v>23</v>
      </c>
      <c r="AG84" s="9">
        <v>1000</v>
      </c>
      <c r="AH84" s="9">
        <v>30</v>
      </c>
      <c r="AI84" s="9"/>
      <c r="AJ84" s="8"/>
      <c r="AK84" s="8"/>
      <c r="AL84" s="13"/>
      <c r="AM84" s="759"/>
      <c r="AN84" s="180"/>
      <c r="AO84" s="179"/>
    </row>
    <row r="85" spans="1:41" x14ac:dyDescent="0.25">
      <c r="A85" s="112"/>
      <c r="B85" s="896"/>
      <c r="C85" s="10" t="s">
        <v>24</v>
      </c>
      <c r="D85" s="9">
        <v>1000</v>
      </c>
      <c r="E85" s="9">
        <f t="shared" si="5"/>
        <v>30</v>
      </c>
      <c r="F85" s="9">
        <v>0</v>
      </c>
      <c r="G85" s="8" t="s">
        <v>38</v>
      </c>
      <c r="H85" s="8" t="s">
        <v>38</v>
      </c>
      <c r="I85" s="13" t="s">
        <v>38</v>
      </c>
      <c r="J85" s="8"/>
      <c r="K85" s="11"/>
      <c r="L85" s="685"/>
      <c r="M85" s="10" t="s">
        <v>24</v>
      </c>
      <c r="N85" s="9">
        <v>1000</v>
      </c>
      <c r="O85" s="9">
        <f t="shared" si="6"/>
        <v>30</v>
      </c>
      <c r="P85" s="9">
        <v>0</v>
      </c>
      <c r="Q85" s="8" t="s">
        <v>38</v>
      </c>
      <c r="R85" s="8" t="s">
        <v>38</v>
      </c>
      <c r="S85" s="13" t="s">
        <v>38</v>
      </c>
      <c r="T85" s="8"/>
      <c r="U85" s="11"/>
      <c r="V85" s="685"/>
      <c r="W85" s="10" t="s">
        <v>24</v>
      </c>
      <c r="X85" s="9">
        <v>1000</v>
      </c>
      <c r="Y85" s="9">
        <f>Y86+10</f>
        <v>30</v>
      </c>
      <c r="Z85" s="9">
        <v>0</v>
      </c>
      <c r="AA85" s="8" t="s">
        <v>38</v>
      </c>
      <c r="AB85" s="8" t="s">
        <v>38</v>
      </c>
      <c r="AC85" s="13" t="s">
        <v>38</v>
      </c>
      <c r="AD85" s="658"/>
      <c r="AE85" s="685"/>
      <c r="AF85" s="675" t="s">
        <v>24</v>
      </c>
      <c r="AG85" s="9">
        <v>1000</v>
      </c>
      <c r="AH85" s="9">
        <v>20</v>
      </c>
      <c r="AI85" s="9"/>
      <c r="AJ85" s="8"/>
      <c r="AK85" s="8"/>
      <c r="AL85" s="13"/>
      <c r="AM85" s="759"/>
      <c r="AN85" s="180"/>
      <c r="AO85" s="179"/>
    </row>
    <row r="86" spans="1:41" x14ac:dyDescent="0.25">
      <c r="A86" s="112"/>
      <c r="B86" s="896"/>
      <c r="C86" s="10" t="s">
        <v>25</v>
      </c>
      <c r="D86" s="9">
        <v>1000</v>
      </c>
      <c r="E86" s="9">
        <f>E87+10</f>
        <v>20</v>
      </c>
      <c r="F86" s="9">
        <v>0</v>
      </c>
      <c r="G86" s="8" t="s">
        <v>38</v>
      </c>
      <c r="H86" s="8" t="s">
        <v>38</v>
      </c>
      <c r="I86" s="13" t="s">
        <v>38</v>
      </c>
      <c r="J86" s="8"/>
      <c r="K86" s="11"/>
      <c r="L86" s="685"/>
      <c r="M86" s="10" t="s">
        <v>25</v>
      </c>
      <c r="N86" s="9">
        <v>1000</v>
      </c>
      <c r="O86" s="9">
        <f>O87+10</f>
        <v>20</v>
      </c>
      <c r="P86" s="9">
        <v>0</v>
      </c>
      <c r="Q86" s="8" t="s">
        <v>38</v>
      </c>
      <c r="R86" s="8" t="s">
        <v>38</v>
      </c>
      <c r="S86" s="13" t="s">
        <v>38</v>
      </c>
      <c r="T86" s="8"/>
      <c r="U86" s="11"/>
      <c r="V86" s="685"/>
      <c r="W86" s="10" t="s">
        <v>25</v>
      </c>
      <c r="X86" s="9">
        <v>1000</v>
      </c>
      <c r="Y86" s="9">
        <f>Y87+10</f>
        <v>20</v>
      </c>
      <c r="Z86" s="9">
        <v>0</v>
      </c>
      <c r="AA86" s="8" t="s">
        <v>38</v>
      </c>
      <c r="AB86" s="8" t="s">
        <v>38</v>
      </c>
      <c r="AC86" s="13" t="s">
        <v>38</v>
      </c>
      <c r="AD86" s="658"/>
      <c r="AE86" s="685"/>
      <c r="AF86" s="675" t="s">
        <v>25</v>
      </c>
      <c r="AG86" s="9">
        <v>1000</v>
      </c>
      <c r="AH86" s="9">
        <v>10</v>
      </c>
      <c r="AI86" s="9"/>
      <c r="AJ86" s="8"/>
      <c r="AK86" s="8"/>
      <c r="AL86" s="13"/>
      <c r="AM86" s="759"/>
      <c r="AN86" s="180"/>
      <c r="AO86" s="179"/>
    </row>
    <row r="87" spans="1:41" x14ac:dyDescent="0.25">
      <c r="A87" s="112"/>
      <c r="B87" s="896"/>
      <c r="C87" s="10" t="s">
        <v>26</v>
      </c>
      <c r="D87" s="9">
        <v>1000</v>
      </c>
      <c r="E87" s="9">
        <v>10</v>
      </c>
      <c r="F87" s="9">
        <v>0</v>
      </c>
      <c r="G87" s="8" t="s">
        <v>38</v>
      </c>
      <c r="H87" s="8" t="s">
        <v>38</v>
      </c>
      <c r="I87" s="13" t="s">
        <v>38</v>
      </c>
      <c r="J87" s="8"/>
      <c r="K87" s="11"/>
      <c r="L87" s="685"/>
      <c r="M87" s="10" t="s">
        <v>26</v>
      </c>
      <c r="N87" s="9">
        <v>1000</v>
      </c>
      <c r="O87" s="221">
        <v>10</v>
      </c>
      <c r="P87" s="9">
        <v>0</v>
      </c>
      <c r="Q87" s="8" t="s">
        <v>38</v>
      </c>
      <c r="R87" s="8" t="s">
        <v>38</v>
      </c>
      <c r="S87" s="13" t="s">
        <v>38</v>
      </c>
      <c r="T87" s="8"/>
      <c r="U87" s="11"/>
      <c r="V87" s="685"/>
      <c r="W87" s="10" t="s">
        <v>26</v>
      </c>
      <c r="X87" s="9">
        <v>1000</v>
      </c>
      <c r="Y87" s="9">
        <v>10</v>
      </c>
      <c r="Z87" s="9">
        <v>0</v>
      </c>
      <c r="AA87" s="8" t="s">
        <v>38</v>
      </c>
      <c r="AB87" s="8" t="s">
        <v>38</v>
      </c>
      <c r="AC87" s="13" t="s">
        <v>38</v>
      </c>
      <c r="AD87" s="658"/>
      <c r="AE87" s="685"/>
      <c r="AF87" s="675" t="s">
        <v>26</v>
      </c>
      <c r="AG87" s="9">
        <v>1000</v>
      </c>
      <c r="AH87" s="9"/>
      <c r="AI87" s="9">
        <v>4450</v>
      </c>
      <c r="AJ87" s="8" t="s">
        <v>50</v>
      </c>
      <c r="AK87" s="8">
        <v>4090</v>
      </c>
      <c r="AL87" s="13">
        <v>45153</v>
      </c>
      <c r="AM87" s="759" t="s">
        <v>1040</v>
      </c>
      <c r="AN87" s="180"/>
      <c r="AO87" s="179"/>
    </row>
    <row r="88" spans="1:41" x14ac:dyDescent="0.25">
      <c r="A88" s="112"/>
      <c r="B88" s="896"/>
      <c r="C88" s="10" t="s">
        <v>27</v>
      </c>
      <c r="D88" s="9">
        <v>1000</v>
      </c>
      <c r="E88" s="9">
        <v>0</v>
      </c>
      <c r="F88" s="9">
        <v>11500</v>
      </c>
      <c r="G88" s="8" t="s">
        <v>38</v>
      </c>
      <c r="H88" s="8">
        <v>462</v>
      </c>
      <c r="I88" s="13">
        <v>44083</v>
      </c>
      <c r="J88" s="8"/>
      <c r="K88" s="11"/>
      <c r="L88" s="685"/>
      <c r="M88" s="10" t="s">
        <v>27</v>
      </c>
      <c r="N88" s="9">
        <v>1000</v>
      </c>
      <c r="O88" s="9">
        <f>O89+10</f>
        <v>60</v>
      </c>
      <c r="P88" s="9">
        <v>8360</v>
      </c>
      <c r="Q88" s="8" t="s">
        <v>38</v>
      </c>
      <c r="R88" s="8">
        <v>1298</v>
      </c>
      <c r="S88" s="13">
        <v>44467</v>
      </c>
      <c r="T88" s="8"/>
      <c r="U88" s="11" t="s">
        <v>1001</v>
      </c>
      <c r="V88" s="685"/>
      <c r="W88" s="10" t="s">
        <v>27</v>
      </c>
      <c r="X88" s="9">
        <v>1000</v>
      </c>
      <c r="Y88" s="9"/>
      <c r="Z88" s="9">
        <v>6960</v>
      </c>
      <c r="AA88" s="8" t="s">
        <v>50</v>
      </c>
      <c r="AB88" s="8">
        <v>2685</v>
      </c>
      <c r="AC88" s="13">
        <v>44805</v>
      </c>
      <c r="AD88" s="658" t="s">
        <v>1020</v>
      </c>
      <c r="AE88" s="685"/>
      <c r="AF88" s="675" t="s">
        <v>27</v>
      </c>
      <c r="AG88" s="9"/>
      <c r="AH88" s="9"/>
      <c r="AI88" s="9"/>
      <c r="AJ88" s="8"/>
      <c r="AK88" s="8"/>
      <c r="AL88" s="13"/>
      <c r="AM88" s="759"/>
      <c r="AN88" s="180"/>
      <c r="AO88" s="179"/>
    </row>
    <row r="89" spans="1:41" x14ac:dyDescent="0.25">
      <c r="A89" s="112"/>
      <c r="B89" s="896"/>
      <c r="C89" s="10" t="s">
        <v>28</v>
      </c>
      <c r="D89" s="9">
        <v>1000</v>
      </c>
      <c r="E89" s="9">
        <v>0</v>
      </c>
      <c r="F89" s="9">
        <v>0</v>
      </c>
      <c r="G89" s="8" t="s">
        <v>38</v>
      </c>
      <c r="H89" s="8" t="s">
        <v>38</v>
      </c>
      <c r="I89" s="13" t="s">
        <v>38</v>
      </c>
      <c r="J89" s="8"/>
      <c r="K89" s="11"/>
      <c r="L89" s="685"/>
      <c r="M89" s="10" t="s">
        <v>28</v>
      </c>
      <c r="N89" s="9">
        <v>1000</v>
      </c>
      <c r="O89" s="9">
        <f>O90+10</f>
        <v>50</v>
      </c>
      <c r="P89" s="9">
        <v>0</v>
      </c>
      <c r="Q89" s="8" t="s">
        <v>38</v>
      </c>
      <c r="R89" s="8" t="s">
        <v>38</v>
      </c>
      <c r="S89" s="13" t="s">
        <v>38</v>
      </c>
      <c r="T89" s="8"/>
      <c r="U89" s="11"/>
      <c r="V89" s="685"/>
      <c r="W89" s="10" t="s">
        <v>28</v>
      </c>
      <c r="X89" s="9">
        <v>1000</v>
      </c>
      <c r="Y89" s="9"/>
      <c r="Z89" s="9">
        <v>0</v>
      </c>
      <c r="AA89" s="8" t="s">
        <v>38</v>
      </c>
      <c r="AB89" s="8" t="s">
        <v>38</v>
      </c>
      <c r="AC89" s="13" t="s">
        <v>38</v>
      </c>
      <c r="AD89" s="658"/>
      <c r="AE89" s="685"/>
      <c r="AF89" s="675" t="s">
        <v>28</v>
      </c>
      <c r="AG89" s="9"/>
      <c r="AH89" s="9"/>
      <c r="AI89" s="9"/>
      <c r="AJ89" s="8"/>
      <c r="AK89" s="8"/>
      <c r="AL89" s="13"/>
      <c r="AM89" s="759"/>
      <c r="AN89" s="180"/>
      <c r="AO89" s="179"/>
    </row>
    <row r="90" spans="1:41" x14ac:dyDescent="0.25">
      <c r="A90" s="112"/>
      <c r="B90" s="896"/>
      <c r="C90" s="10" t="s">
        <v>29</v>
      </c>
      <c r="D90" s="9">
        <v>1000</v>
      </c>
      <c r="E90" s="9">
        <v>0</v>
      </c>
      <c r="F90" s="9">
        <v>0</v>
      </c>
      <c r="G90" s="8" t="s">
        <v>38</v>
      </c>
      <c r="H90" s="8" t="s">
        <v>38</v>
      </c>
      <c r="I90" s="13" t="s">
        <v>38</v>
      </c>
      <c r="J90" s="8"/>
      <c r="K90" s="11"/>
      <c r="L90" s="685"/>
      <c r="M90" s="10" t="s">
        <v>29</v>
      </c>
      <c r="N90" s="9">
        <v>1000</v>
      </c>
      <c r="O90" s="9">
        <f>O91+10</f>
        <v>40</v>
      </c>
      <c r="P90" s="9">
        <v>0</v>
      </c>
      <c r="Q90" s="8" t="s">
        <v>38</v>
      </c>
      <c r="R90" s="8" t="s">
        <v>38</v>
      </c>
      <c r="S90" s="13" t="s">
        <v>38</v>
      </c>
      <c r="T90" s="8"/>
      <c r="U90" s="11"/>
      <c r="V90" s="685"/>
      <c r="W90" s="10" t="s">
        <v>29</v>
      </c>
      <c r="X90" s="9">
        <v>1000</v>
      </c>
      <c r="Y90" s="9">
        <v>40</v>
      </c>
      <c r="Z90" s="9">
        <v>0</v>
      </c>
      <c r="AA90" s="8" t="s">
        <v>38</v>
      </c>
      <c r="AB90" s="8" t="s">
        <v>38</v>
      </c>
      <c r="AC90" s="13" t="s">
        <v>38</v>
      </c>
      <c r="AD90" s="658"/>
      <c r="AE90" s="685"/>
      <c r="AF90" s="675" t="s">
        <v>29</v>
      </c>
      <c r="AG90" s="9"/>
      <c r="AH90" s="9"/>
      <c r="AI90" s="9"/>
      <c r="AJ90" s="8"/>
      <c r="AK90" s="8"/>
      <c r="AL90" s="13"/>
      <c r="AM90" s="759"/>
      <c r="AN90" s="180"/>
      <c r="AO90" s="179"/>
    </row>
    <row r="91" spans="1:41" x14ac:dyDescent="0.25">
      <c r="A91" s="112"/>
      <c r="B91" s="896"/>
      <c r="C91" s="14" t="s">
        <v>30</v>
      </c>
      <c r="D91" s="42">
        <v>500</v>
      </c>
      <c r="E91" s="9">
        <v>0</v>
      </c>
      <c r="F91" s="9">
        <v>0</v>
      </c>
      <c r="G91" s="8" t="s">
        <v>38</v>
      </c>
      <c r="H91" s="8" t="s">
        <v>38</v>
      </c>
      <c r="I91" s="13" t="s">
        <v>38</v>
      </c>
      <c r="J91" s="16"/>
      <c r="K91" s="17"/>
      <c r="L91" s="685"/>
      <c r="M91" s="14" t="s">
        <v>30</v>
      </c>
      <c r="N91" s="84">
        <v>1000</v>
      </c>
      <c r="O91" s="9">
        <f>Y80+10</f>
        <v>30</v>
      </c>
      <c r="P91" s="9">
        <v>0</v>
      </c>
      <c r="Q91" s="8" t="s">
        <v>38</v>
      </c>
      <c r="R91" s="8" t="s">
        <v>38</v>
      </c>
      <c r="S91" s="13" t="s">
        <v>38</v>
      </c>
      <c r="T91" s="8"/>
      <c r="U91" s="11"/>
      <c r="V91" s="685"/>
      <c r="W91" s="14" t="s">
        <v>30</v>
      </c>
      <c r="X91" s="9">
        <v>1000</v>
      </c>
      <c r="Y91" s="9">
        <v>30</v>
      </c>
      <c r="Z91" s="9">
        <v>0</v>
      </c>
      <c r="AA91" s="8" t="s">
        <v>38</v>
      </c>
      <c r="AB91" s="8" t="s">
        <v>38</v>
      </c>
      <c r="AC91" s="13" t="s">
        <v>38</v>
      </c>
      <c r="AD91" s="658"/>
      <c r="AE91" s="685"/>
      <c r="AF91" s="676" t="s">
        <v>30</v>
      </c>
      <c r="AG91" s="43"/>
      <c r="AH91" s="9"/>
      <c r="AI91" s="9"/>
      <c r="AJ91" s="8"/>
      <c r="AK91" s="8"/>
      <c r="AL91" s="13"/>
      <c r="AM91" s="759"/>
      <c r="AN91" s="181"/>
      <c r="AO91" s="182"/>
    </row>
    <row r="92" spans="1:41" ht="24" thickBot="1" x14ac:dyDescent="0.3">
      <c r="A92" s="113"/>
      <c r="B92" s="897"/>
      <c r="C92" s="26"/>
      <c r="D92" s="27">
        <f>SUM(D80:D91)</f>
        <v>11500</v>
      </c>
      <c r="E92" s="27">
        <f>SUM(E80:E91)</f>
        <v>360</v>
      </c>
      <c r="F92" s="27">
        <f>SUM(F80:F91)</f>
        <v>11500</v>
      </c>
      <c r="G92" s="28"/>
      <c r="H92" s="28"/>
      <c r="I92" s="29"/>
      <c r="J92" s="28"/>
      <c r="K92" s="30"/>
      <c r="L92" s="686"/>
      <c r="M92" s="26"/>
      <c r="N92" s="27">
        <f>SUM(N79:N91)</f>
        <v>23500</v>
      </c>
      <c r="O92" s="27">
        <f>SUM(O79:O91)</f>
        <v>900</v>
      </c>
      <c r="P92" s="27">
        <f>SUM(P79:P91)</f>
        <v>19860</v>
      </c>
      <c r="Q92" s="28"/>
      <c r="R92" s="28"/>
      <c r="S92" s="28"/>
      <c r="T92" s="28"/>
      <c r="U92" s="30"/>
      <c r="V92" s="686"/>
      <c r="W92" s="26"/>
      <c r="X92" s="27">
        <f>SUM(X79:X91)</f>
        <v>35500</v>
      </c>
      <c r="Y92" s="27">
        <f>SUM(Y79:Y91)</f>
        <v>1150</v>
      </c>
      <c r="Z92" s="27">
        <f>SUM(Z79:Z91)</f>
        <v>34030</v>
      </c>
      <c r="AA92" s="28"/>
      <c r="AB92" s="28"/>
      <c r="AC92" s="28"/>
      <c r="AD92" s="659"/>
      <c r="AE92" s="686"/>
      <c r="AF92" s="652"/>
      <c r="AG92" s="27">
        <f>SUM(AG79:AG91)</f>
        <v>43500</v>
      </c>
      <c r="AH92" s="27">
        <f>SUM(AH79:AH91)</f>
        <v>1240</v>
      </c>
      <c r="AI92" s="27">
        <f>SUM(AI79:AI91)</f>
        <v>44740</v>
      </c>
      <c r="AJ92" s="28"/>
      <c r="AK92" s="28"/>
      <c r="AL92" s="28"/>
      <c r="AM92" s="28"/>
      <c r="AN92" s="90"/>
      <c r="AO92" s="91"/>
    </row>
    <row r="93" spans="1:41" x14ac:dyDescent="0.25">
      <c r="A93" s="143"/>
      <c r="B93" s="114"/>
      <c r="C93" s="31"/>
      <c r="D93" s="32"/>
      <c r="E93" s="32"/>
      <c r="F93" s="32"/>
      <c r="G93" s="33"/>
      <c r="H93" s="33"/>
      <c r="I93" s="34"/>
      <c r="J93" s="33"/>
      <c r="K93" s="33"/>
      <c r="L93" s="687"/>
      <c r="M93" s="33"/>
      <c r="N93" s="32"/>
      <c r="O93" s="32"/>
      <c r="P93" s="32"/>
      <c r="Q93" s="33"/>
      <c r="R93" s="33"/>
      <c r="S93" s="33"/>
      <c r="T93" s="33"/>
      <c r="U93" s="33"/>
      <c r="V93" s="687"/>
      <c r="W93" s="33"/>
      <c r="X93" s="32"/>
      <c r="Y93" s="32"/>
      <c r="Z93" s="32"/>
      <c r="AA93" s="33"/>
      <c r="AB93" s="33"/>
      <c r="AC93" s="33"/>
      <c r="AD93" s="33"/>
      <c r="AE93" s="687"/>
      <c r="AF93" s="33"/>
      <c r="AG93" s="32"/>
      <c r="AH93" s="32"/>
      <c r="AI93" s="32"/>
      <c r="AJ93" s="33"/>
      <c r="AK93" s="33"/>
      <c r="AL93" s="33"/>
      <c r="AM93" s="33"/>
      <c r="AN93" s="777"/>
      <c r="AO93" s="123"/>
    </row>
    <row r="94" spans="1:41" x14ac:dyDescent="0.25">
      <c r="A94" s="112"/>
      <c r="B94" s="114"/>
      <c r="C94" s="35"/>
      <c r="D94" s="36"/>
      <c r="E94" s="37"/>
      <c r="F94" s="38"/>
      <c r="G94" s="37"/>
      <c r="H94" s="38"/>
      <c r="I94" s="38"/>
      <c r="J94" s="38"/>
      <c r="K94" s="39"/>
      <c r="L94" s="688"/>
      <c r="M94" s="40" t="s">
        <v>42</v>
      </c>
      <c r="N94" s="41">
        <f>D107</f>
        <v>11500</v>
      </c>
      <c r="O94" s="41">
        <f>E107</f>
        <v>10</v>
      </c>
      <c r="P94" s="41">
        <f>F107</f>
        <v>11500</v>
      </c>
      <c r="Q94" s="37"/>
      <c r="R94" s="38"/>
      <c r="S94" s="38"/>
      <c r="T94" s="38"/>
      <c r="U94" s="39"/>
      <c r="V94" s="688"/>
      <c r="W94" s="40" t="s">
        <v>42</v>
      </c>
      <c r="X94" s="41">
        <f>N107</f>
        <v>23000</v>
      </c>
      <c r="Y94" s="41">
        <f>O107</f>
        <v>10</v>
      </c>
      <c r="Z94" s="41">
        <f>P107</f>
        <v>23000</v>
      </c>
      <c r="AA94" s="37"/>
      <c r="AB94" s="38"/>
      <c r="AC94" s="38"/>
      <c r="AD94" s="38"/>
      <c r="AE94" s="688"/>
      <c r="AF94" s="40" t="s">
        <v>42</v>
      </c>
      <c r="AG94" s="41">
        <f>X107</f>
        <v>34500</v>
      </c>
      <c r="AH94" s="41">
        <f>Y107</f>
        <v>10</v>
      </c>
      <c r="AI94" s="41">
        <f>Z107</f>
        <v>34501</v>
      </c>
      <c r="AJ94" s="37"/>
      <c r="AK94" s="38"/>
      <c r="AL94" s="38"/>
      <c r="AM94" s="38"/>
      <c r="AN94" s="776" t="s">
        <v>221</v>
      </c>
      <c r="AO94" s="183" t="s">
        <v>36</v>
      </c>
    </row>
    <row r="95" spans="1:41" x14ac:dyDescent="0.25">
      <c r="A95" s="112" t="s">
        <v>6</v>
      </c>
      <c r="B95" s="115">
        <v>183</v>
      </c>
      <c r="C95" s="10" t="s">
        <v>19</v>
      </c>
      <c r="D95" s="9">
        <v>1000</v>
      </c>
      <c r="E95" s="9">
        <v>10</v>
      </c>
      <c r="F95" s="9">
        <v>0</v>
      </c>
      <c r="G95" s="8" t="s">
        <v>38</v>
      </c>
      <c r="H95" s="8" t="s">
        <v>38</v>
      </c>
      <c r="I95" s="13" t="s">
        <v>38</v>
      </c>
      <c r="J95" s="8"/>
      <c r="K95" s="11"/>
      <c r="L95" s="684"/>
      <c r="M95" s="10" t="s">
        <v>19</v>
      </c>
      <c r="N95" s="9">
        <v>1000</v>
      </c>
      <c r="O95" s="9">
        <v>0</v>
      </c>
      <c r="P95" s="9">
        <v>11500</v>
      </c>
      <c r="Q95" s="8" t="s">
        <v>38</v>
      </c>
      <c r="R95" s="8">
        <v>759</v>
      </c>
      <c r="S95" s="13">
        <v>44221</v>
      </c>
      <c r="T95" s="8"/>
      <c r="U95" s="11"/>
      <c r="V95" s="684"/>
      <c r="W95" s="10" t="s">
        <v>19</v>
      </c>
      <c r="X95" s="9">
        <v>1000</v>
      </c>
      <c r="Y95" s="9">
        <v>0</v>
      </c>
      <c r="Z95" s="9">
        <v>11501</v>
      </c>
      <c r="AA95" s="8" t="s">
        <v>47</v>
      </c>
      <c r="AB95" s="8">
        <v>1806</v>
      </c>
      <c r="AC95" s="13">
        <v>44564</v>
      </c>
      <c r="AD95" s="657"/>
      <c r="AE95" s="684"/>
      <c r="AF95" s="675" t="s">
        <v>19</v>
      </c>
      <c r="AG95" s="9">
        <v>1000</v>
      </c>
      <c r="AH95" s="9"/>
      <c r="AI95" s="9">
        <v>3000</v>
      </c>
      <c r="AJ95" s="8" t="s">
        <v>44</v>
      </c>
      <c r="AK95" s="8">
        <v>3187</v>
      </c>
      <c r="AL95" s="13">
        <v>44928</v>
      </c>
      <c r="AM95" s="18"/>
      <c r="AN95" s="177">
        <f>AG107+AH107-AI107</f>
        <v>8</v>
      </c>
      <c r="AO95" s="178" t="s">
        <v>979</v>
      </c>
    </row>
    <row r="96" spans="1:41" ht="21" customHeight="1" x14ac:dyDescent="0.25">
      <c r="A96" s="112"/>
      <c r="B96" s="896" t="s">
        <v>49</v>
      </c>
      <c r="C96" s="10" t="s">
        <v>20</v>
      </c>
      <c r="D96" s="9">
        <v>1000</v>
      </c>
      <c r="E96" s="9">
        <v>0</v>
      </c>
      <c r="F96" s="9">
        <v>11500</v>
      </c>
      <c r="G96" s="8" t="s">
        <v>38</v>
      </c>
      <c r="H96" s="50">
        <v>8</v>
      </c>
      <c r="I96" s="13">
        <v>43866</v>
      </c>
      <c r="J96" s="8"/>
      <c r="K96" s="11"/>
      <c r="L96" s="685"/>
      <c r="M96" s="10" t="s">
        <v>20</v>
      </c>
      <c r="N96" s="9">
        <v>1000</v>
      </c>
      <c r="O96" s="9">
        <v>0</v>
      </c>
      <c r="P96" s="9">
        <v>0</v>
      </c>
      <c r="Q96" s="8" t="s">
        <v>38</v>
      </c>
      <c r="R96" s="8" t="s">
        <v>38</v>
      </c>
      <c r="S96" s="13" t="s">
        <v>38</v>
      </c>
      <c r="T96" s="8"/>
      <c r="U96" s="11"/>
      <c r="V96" s="685"/>
      <c r="W96" s="10" t="s">
        <v>20</v>
      </c>
      <c r="X96" s="9">
        <v>1000</v>
      </c>
      <c r="Y96" s="9">
        <v>0</v>
      </c>
      <c r="Z96" s="9">
        <v>0</v>
      </c>
      <c r="AA96" s="8" t="s">
        <v>50</v>
      </c>
      <c r="AB96" s="8" t="s">
        <v>38</v>
      </c>
      <c r="AC96" s="13">
        <v>44568</v>
      </c>
      <c r="AD96" s="658"/>
      <c r="AE96" s="685"/>
      <c r="AF96" s="675" t="s">
        <v>20</v>
      </c>
      <c r="AG96" s="9">
        <v>1000</v>
      </c>
      <c r="AH96" s="9"/>
      <c r="AI96" s="9"/>
      <c r="AJ96" s="8"/>
      <c r="AK96" s="8"/>
      <c r="AL96" s="13"/>
      <c r="AM96" s="759"/>
      <c r="AN96" s="180"/>
      <c r="AO96" s="179"/>
    </row>
    <row r="97" spans="1:41" x14ac:dyDescent="0.25">
      <c r="A97" s="112"/>
      <c r="B97" s="896"/>
      <c r="C97" s="10" t="s">
        <v>21</v>
      </c>
      <c r="D97" s="9">
        <v>1000</v>
      </c>
      <c r="E97" s="9">
        <v>0</v>
      </c>
      <c r="F97" s="9">
        <v>0</v>
      </c>
      <c r="G97" s="8" t="s">
        <v>38</v>
      </c>
      <c r="H97" s="8" t="s">
        <v>38</v>
      </c>
      <c r="I97" s="13" t="s">
        <v>38</v>
      </c>
      <c r="J97" s="8"/>
      <c r="K97" s="11"/>
      <c r="L97" s="685"/>
      <c r="M97" s="10" t="s">
        <v>21</v>
      </c>
      <c r="N97" s="9">
        <v>1000</v>
      </c>
      <c r="O97" s="9">
        <v>0</v>
      </c>
      <c r="P97" s="9">
        <v>0</v>
      </c>
      <c r="Q97" s="8" t="s">
        <v>38</v>
      </c>
      <c r="R97" s="8" t="s">
        <v>38</v>
      </c>
      <c r="S97" s="13" t="s">
        <v>38</v>
      </c>
      <c r="T97" s="8"/>
      <c r="U97" s="11"/>
      <c r="V97" s="685"/>
      <c r="W97" s="10" t="s">
        <v>21</v>
      </c>
      <c r="X97" s="9">
        <v>1000</v>
      </c>
      <c r="Y97" s="9">
        <v>0</v>
      </c>
      <c r="Z97" s="9">
        <v>0</v>
      </c>
      <c r="AA97" s="8" t="s">
        <v>38</v>
      </c>
      <c r="AB97" s="8" t="s">
        <v>38</v>
      </c>
      <c r="AC97" s="13" t="s">
        <v>38</v>
      </c>
      <c r="AD97" s="658"/>
      <c r="AE97" s="685"/>
      <c r="AF97" s="675" t="s">
        <v>21</v>
      </c>
      <c r="AG97" s="9">
        <v>1000</v>
      </c>
      <c r="AH97" s="9"/>
      <c r="AI97" s="9"/>
      <c r="AJ97" s="8"/>
      <c r="AK97" s="8"/>
      <c r="AL97" s="13"/>
      <c r="AM97" s="759"/>
      <c r="AN97" s="180"/>
      <c r="AO97" s="179" t="s">
        <v>846</v>
      </c>
    </row>
    <row r="98" spans="1:41" x14ac:dyDescent="0.25">
      <c r="A98" s="112"/>
      <c r="B98" s="896"/>
      <c r="C98" s="10" t="s">
        <v>22</v>
      </c>
      <c r="D98" s="9">
        <v>1000</v>
      </c>
      <c r="E98" s="9">
        <v>0</v>
      </c>
      <c r="F98" s="9">
        <v>0</v>
      </c>
      <c r="G98" s="8" t="s">
        <v>38</v>
      </c>
      <c r="H98" s="8" t="s">
        <v>38</v>
      </c>
      <c r="I98" s="13" t="s">
        <v>38</v>
      </c>
      <c r="J98" s="8"/>
      <c r="K98" s="11"/>
      <c r="L98" s="685"/>
      <c r="M98" s="10" t="s">
        <v>22</v>
      </c>
      <c r="N98" s="9">
        <v>1000</v>
      </c>
      <c r="O98" s="9">
        <v>0</v>
      </c>
      <c r="P98" s="9">
        <v>0</v>
      </c>
      <c r="Q98" s="8" t="s">
        <v>38</v>
      </c>
      <c r="R98" s="8" t="s">
        <v>38</v>
      </c>
      <c r="S98" s="13" t="s">
        <v>38</v>
      </c>
      <c r="T98" s="8"/>
      <c r="U98" s="11"/>
      <c r="V98" s="685"/>
      <c r="W98" s="10" t="s">
        <v>22</v>
      </c>
      <c r="X98" s="9">
        <v>1000</v>
      </c>
      <c r="Y98" s="9">
        <v>0</v>
      </c>
      <c r="Z98" s="9">
        <v>0</v>
      </c>
      <c r="AA98" s="8" t="s">
        <v>38</v>
      </c>
      <c r="AB98" s="8" t="s">
        <v>38</v>
      </c>
      <c r="AC98" s="13" t="s">
        <v>38</v>
      </c>
      <c r="AD98" s="658"/>
      <c r="AE98" s="685"/>
      <c r="AF98" s="675" t="s">
        <v>22</v>
      </c>
      <c r="AG98" s="9">
        <v>1000</v>
      </c>
      <c r="AH98" s="9"/>
      <c r="AI98" s="9">
        <v>3000</v>
      </c>
      <c r="AJ98" s="8" t="s">
        <v>44</v>
      </c>
      <c r="AK98" s="8">
        <v>3637</v>
      </c>
      <c r="AL98" s="13">
        <v>45029</v>
      </c>
      <c r="AM98" s="759"/>
      <c r="AN98" s="180"/>
      <c r="AO98" s="179"/>
    </row>
    <row r="99" spans="1:41" x14ac:dyDescent="0.25">
      <c r="A99" s="112"/>
      <c r="B99" s="896"/>
      <c r="C99" s="10" t="s">
        <v>23</v>
      </c>
      <c r="D99" s="9">
        <v>1000</v>
      </c>
      <c r="E99" s="9">
        <v>0</v>
      </c>
      <c r="F99" s="9">
        <v>0</v>
      </c>
      <c r="G99" s="8" t="s">
        <v>38</v>
      </c>
      <c r="H99" s="8" t="s">
        <v>38</v>
      </c>
      <c r="I99" s="13" t="s">
        <v>38</v>
      </c>
      <c r="J99" s="8"/>
      <c r="K99" s="11"/>
      <c r="L99" s="685"/>
      <c r="M99" s="10" t="s">
        <v>23</v>
      </c>
      <c r="N99" s="9">
        <v>1000</v>
      </c>
      <c r="O99" s="9">
        <v>0</v>
      </c>
      <c r="P99" s="9">
        <v>0</v>
      </c>
      <c r="Q99" s="8" t="s">
        <v>38</v>
      </c>
      <c r="R99" s="8" t="s">
        <v>38</v>
      </c>
      <c r="S99" s="13" t="s">
        <v>38</v>
      </c>
      <c r="T99" s="8"/>
      <c r="U99" s="11"/>
      <c r="V99" s="685"/>
      <c r="W99" s="10" t="s">
        <v>23</v>
      </c>
      <c r="X99" s="9">
        <v>1000</v>
      </c>
      <c r="Y99" s="9">
        <v>0</v>
      </c>
      <c r="Z99" s="9">
        <v>0</v>
      </c>
      <c r="AA99" s="8" t="s">
        <v>38</v>
      </c>
      <c r="AB99" s="8" t="s">
        <v>38</v>
      </c>
      <c r="AC99" s="13" t="s">
        <v>38</v>
      </c>
      <c r="AD99" s="658"/>
      <c r="AE99" s="685"/>
      <c r="AF99" s="675" t="s">
        <v>23</v>
      </c>
      <c r="AG99" s="9">
        <v>1000</v>
      </c>
      <c r="AH99" s="9"/>
      <c r="AI99" s="9"/>
      <c r="AJ99" s="8"/>
      <c r="AK99" s="8"/>
      <c r="AL99" s="13"/>
      <c r="AM99" s="759"/>
      <c r="AN99" s="180"/>
      <c r="AO99" s="179"/>
    </row>
    <row r="100" spans="1:41" x14ac:dyDescent="0.25">
      <c r="A100" s="112"/>
      <c r="B100" s="896"/>
      <c r="C100" s="10" t="s">
        <v>24</v>
      </c>
      <c r="D100" s="9">
        <v>1000</v>
      </c>
      <c r="E100" s="9">
        <v>0</v>
      </c>
      <c r="F100" s="9">
        <v>0</v>
      </c>
      <c r="G100" s="8" t="s">
        <v>38</v>
      </c>
      <c r="H100" s="8" t="s">
        <v>38</v>
      </c>
      <c r="I100" s="13" t="s">
        <v>38</v>
      </c>
      <c r="J100" s="8"/>
      <c r="K100" s="11"/>
      <c r="L100" s="685"/>
      <c r="M100" s="10" t="s">
        <v>24</v>
      </c>
      <c r="N100" s="9">
        <v>1000</v>
      </c>
      <c r="O100" s="9">
        <v>0</v>
      </c>
      <c r="P100" s="9">
        <v>0</v>
      </c>
      <c r="Q100" s="8" t="s">
        <v>38</v>
      </c>
      <c r="R100" s="8" t="s">
        <v>38</v>
      </c>
      <c r="S100" s="13" t="s">
        <v>38</v>
      </c>
      <c r="T100" s="8"/>
      <c r="U100" s="11"/>
      <c r="V100" s="685"/>
      <c r="W100" s="10" t="s">
        <v>24</v>
      </c>
      <c r="X100" s="9">
        <v>1000</v>
      </c>
      <c r="Y100" s="9">
        <v>0</v>
      </c>
      <c r="Z100" s="9">
        <v>0</v>
      </c>
      <c r="AA100" s="8" t="s">
        <v>38</v>
      </c>
      <c r="AB100" s="8" t="s">
        <v>38</v>
      </c>
      <c r="AC100" s="13" t="s">
        <v>38</v>
      </c>
      <c r="AD100" s="658"/>
      <c r="AE100" s="685"/>
      <c r="AF100" s="675" t="s">
        <v>24</v>
      </c>
      <c r="AG100" s="9">
        <v>1000</v>
      </c>
      <c r="AH100" s="9"/>
      <c r="AI100" s="9"/>
      <c r="AJ100" s="8"/>
      <c r="AK100" s="8"/>
      <c r="AL100" s="13"/>
      <c r="AM100" s="759"/>
      <c r="AN100" s="180"/>
      <c r="AO100" s="179"/>
    </row>
    <row r="101" spans="1:41" x14ac:dyDescent="0.25">
      <c r="A101" s="112"/>
      <c r="B101" s="896"/>
      <c r="C101" s="10" t="s">
        <v>25</v>
      </c>
      <c r="D101" s="9">
        <v>1000</v>
      </c>
      <c r="E101" s="9">
        <v>0</v>
      </c>
      <c r="F101" s="9">
        <v>0</v>
      </c>
      <c r="G101" s="8" t="s">
        <v>38</v>
      </c>
      <c r="H101" s="8" t="s">
        <v>38</v>
      </c>
      <c r="I101" s="13" t="s">
        <v>38</v>
      </c>
      <c r="J101" s="8"/>
      <c r="K101" s="11"/>
      <c r="L101" s="685"/>
      <c r="M101" s="10" t="s">
        <v>25</v>
      </c>
      <c r="N101" s="9">
        <v>1000</v>
      </c>
      <c r="O101" s="9">
        <v>0</v>
      </c>
      <c r="P101" s="9">
        <v>0</v>
      </c>
      <c r="Q101" s="8" t="s">
        <v>38</v>
      </c>
      <c r="R101" s="8" t="s">
        <v>38</v>
      </c>
      <c r="S101" s="13" t="s">
        <v>38</v>
      </c>
      <c r="T101" s="8"/>
      <c r="U101" s="11"/>
      <c r="V101" s="685"/>
      <c r="W101" s="10" t="s">
        <v>25</v>
      </c>
      <c r="X101" s="9">
        <v>1000</v>
      </c>
      <c r="Y101" s="9">
        <v>0</v>
      </c>
      <c r="Z101" s="9">
        <v>0</v>
      </c>
      <c r="AA101" s="8" t="s">
        <v>38</v>
      </c>
      <c r="AB101" s="8" t="s">
        <v>38</v>
      </c>
      <c r="AC101" s="13" t="s">
        <v>38</v>
      </c>
      <c r="AD101" s="658"/>
      <c r="AE101" s="685"/>
      <c r="AF101" s="675" t="s">
        <v>25</v>
      </c>
      <c r="AG101" s="9">
        <v>1000</v>
      </c>
      <c r="AH101" s="9"/>
      <c r="AI101" s="9">
        <v>3000</v>
      </c>
      <c r="AJ101" s="8" t="s">
        <v>942</v>
      </c>
      <c r="AK101" s="8">
        <v>4001</v>
      </c>
      <c r="AL101" s="13">
        <v>45134</v>
      </c>
      <c r="AM101" s="759"/>
      <c r="AN101" s="180"/>
      <c r="AO101" s="179"/>
    </row>
    <row r="102" spans="1:41" x14ac:dyDescent="0.25">
      <c r="A102" s="112"/>
      <c r="B102" s="896"/>
      <c r="C102" s="10" t="s">
        <v>26</v>
      </c>
      <c r="D102" s="9">
        <v>1000</v>
      </c>
      <c r="E102" s="9">
        <v>0</v>
      </c>
      <c r="F102" s="9">
        <v>0</v>
      </c>
      <c r="G102" s="8" t="s">
        <v>38</v>
      </c>
      <c r="H102" s="8" t="s">
        <v>38</v>
      </c>
      <c r="I102" s="13" t="s">
        <v>38</v>
      </c>
      <c r="J102" s="8"/>
      <c r="K102" s="11"/>
      <c r="L102" s="685"/>
      <c r="M102" s="10" t="s">
        <v>26</v>
      </c>
      <c r="N102" s="9">
        <v>1000</v>
      </c>
      <c r="O102" s="9">
        <v>0</v>
      </c>
      <c r="P102" s="9">
        <v>0</v>
      </c>
      <c r="Q102" s="8" t="s">
        <v>38</v>
      </c>
      <c r="R102" s="8" t="s">
        <v>38</v>
      </c>
      <c r="S102" s="13" t="s">
        <v>38</v>
      </c>
      <c r="T102" s="8"/>
      <c r="U102" s="11"/>
      <c r="V102" s="685"/>
      <c r="W102" s="10" t="s">
        <v>26</v>
      </c>
      <c r="X102" s="9">
        <v>1000</v>
      </c>
      <c r="Y102" s="9">
        <v>0</v>
      </c>
      <c r="Z102" s="9">
        <v>0</v>
      </c>
      <c r="AA102" s="8" t="s">
        <v>38</v>
      </c>
      <c r="AB102" s="8" t="s">
        <v>38</v>
      </c>
      <c r="AC102" s="13" t="s">
        <v>38</v>
      </c>
      <c r="AD102" s="658"/>
      <c r="AE102" s="685"/>
      <c r="AF102" s="675" t="s">
        <v>26</v>
      </c>
      <c r="AG102" s="9">
        <v>1000</v>
      </c>
      <c r="AH102" s="9"/>
      <c r="AI102" s="9">
        <v>1</v>
      </c>
      <c r="AJ102" s="8" t="s">
        <v>44</v>
      </c>
      <c r="AK102" s="8">
        <v>4014</v>
      </c>
      <c r="AL102" s="13">
        <v>45134</v>
      </c>
      <c r="AM102" s="759"/>
      <c r="AN102" s="180"/>
      <c r="AO102" s="179"/>
    </row>
    <row r="103" spans="1:41" x14ac:dyDescent="0.25">
      <c r="A103" s="112"/>
      <c r="B103" s="896"/>
      <c r="C103" s="10" t="s">
        <v>27</v>
      </c>
      <c r="D103" s="9">
        <v>1000</v>
      </c>
      <c r="E103" s="9">
        <v>0</v>
      </c>
      <c r="F103" s="9">
        <v>0</v>
      </c>
      <c r="G103" s="8" t="s">
        <v>38</v>
      </c>
      <c r="H103" s="8" t="s">
        <v>38</v>
      </c>
      <c r="I103" s="13" t="s">
        <v>38</v>
      </c>
      <c r="J103" s="8"/>
      <c r="K103" s="11"/>
      <c r="L103" s="685"/>
      <c r="M103" s="10" t="s">
        <v>27</v>
      </c>
      <c r="N103" s="9">
        <v>1000</v>
      </c>
      <c r="O103" s="9">
        <v>0</v>
      </c>
      <c r="P103" s="9">
        <v>0</v>
      </c>
      <c r="Q103" s="8" t="s">
        <v>38</v>
      </c>
      <c r="R103" s="8" t="s">
        <v>38</v>
      </c>
      <c r="S103" s="13" t="s">
        <v>38</v>
      </c>
      <c r="T103" s="8"/>
      <c r="U103" s="11"/>
      <c r="V103" s="685"/>
      <c r="W103" s="10" t="s">
        <v>27</v>
      </c>
      <c r="X103" s="9">
        <v>1000</v>
      </c>
      <c r="Y103" s="9">
        <v>0</v>
      </c>
      <c r="Z103" s="9">
        <v>0</v>
      </c>
      <c r="AA103" s="8" t="s">
        <v>38</v>
      </c>
      <c r="AB103" s="8" t="s">
        <v>38</v>
      </c>
      <c r="AC103" s="13" t="s">
        <v>38</v>
      </c>
      <c r="AD103" s="658"/>
      <c r="AE103" s="685"/>
      <c r="AF103" s="675" t="s">
        <v>27</v>
      </c>
      <c r="AG103" s="9">
        <v>1000</v>
      </c>
      <c r="AH103" s="9"/>
      <c r="AI103" s="9"/>
      <c r="AJ103" s="8"/>
      <c r="AK103" s="8"/>
      <c r="AL103" s="13"/>
      <c r="AM103" s="759"/>
      <c r="AN103" s="180"/>
      <c r="AO103" s="179"/>
    </row>
    <row r="104" spans="1:41" x14ac:dyDescent="0.25">
      <c r="A104" s="112"/>
      <c r="B104" s="896"/>
      <c r="C104" s="10" t="s">
        <v>28</v>
      </c>
      <c r="D104" s="9">
        <v>1000</v>
      </c>
      <c r="E104" s="9">
        <v>0</v>
      </c>
      <c r="F104" s="9">
        <v>0</v>
      </c>
      <c r="G104" s="8" t="s">
        <v>38</v>
      </c>
      <c r="H104" s="8" t="s">
        <v>38</v>
      </c>
      <c r="I104" s="13" t="s">
        <v>38</v>
      </c>
      <c r="J104" s="8"/>
      <c r="K104" s="803"/>
      <c r="L104" s="685"/>
      <c r="M104" s="10" t="s">
        <v>28</v>
      </c>
      <c r="N104" s="9">
        <v>1000</v>
      </c>
      <c r="O104" s="9">
        <v>0</v>
      </c>
      <c r="P104" s="9">
        <v>0</v>
      </c>
      <c r="Q104" s="8" t="s">
        <v>38</v>
      </c>
      <c r="R104" s="8" t="s">
        <v>38</v>
      </c>
      <c r="S104" s="13" t="s">
        <v>38</v>
      </c>
      <c r="T104" s="8"/>
      <c r="U104" s="11"/>
      <c r="V104" s="685"/>
      <c r="W104" s="10" t="s">
        <v>28</v>
      </c>
      <c r="X104" s="9">
        <v>1000</v>
      </c>
      <c r="Y104" s="9">
        <v>0</v>
      </c>
      <c r="Z104" s="9">
        <v>0</v>
      </c>
      <c r="AA104" s="8" t="s">
        <v>38</v>
      </c>
      <c r="AB104" s="8" t="s">
        <v>38</v>
      </c>
      <c r="AC104" s="13" t="s">
        <v>38</v>
      </c>
      <c r="AD104" s="658"/>
      <c r="AE104" s="685"/>
      <c r="AF104" s="675" t="s">
        <v>28</v>
      </c>
      <c r="AG104" s="9"/>
      <c r="AH104" s="9"/>
      <c r="AI104" s="9"/>
      <c r="AJ104" s="8"/>
      <c r="AK104" s="8"/>
      <c r="AL104" s="13"/>
      <c r="AM104" s="759"/>
      <c r="AN104" s="180"/>
      <c r="AO104" s="179"/>
    </row>
    <row r="105" spans="1:41" x14ac:dyDescent="0.25">
      <c r="A105" s="112"/>
      <c r="B105" s="896"/>
      <c r="C105" s="10" t="s">
        <v>29</v>
      </c>
      <c r="D105" s="9">
        <v>1000</v>
      </c>
      <c r="E105" s="9">
        <v>0</v>
      </c>
      <c r="F105" s="9">
        <v>0</v>
      </c>
      <c r="G105" s="8" t="s">
        <v>38</v>
      </c>
      <c r="H105" s="8" t="s">
        <v>38</v>
      </c>
      <c r="I105" s="13" t="s">
        <v>38</v>
      </c>
      <c r="J105" s="8"/>
      <c r="K105" s="11"/>
      <c r="L105" s="685"/>
      <c r="M105" s="10" t="s">
        <v>29</v>
      </c>
      <c r="N105" s="9">
        <v>1000</v>
      </c>
      <c r="O105" s="9">
        <v>0</v>
      </c>
      <c r="P105" s="9">
        <v>0</v>
      </c>
      <c r="Q105" s="8" t="s">
        <v>38</v>
      </c>
      <c r="R105" s="8" t="s">
        <v>38</v>
      </c>
      <c r="S105" s="13" t="s">
        <v>38</v>
      </c>
      <c r="T105" s="8"/>
      <c r="U105" s="11"/>
      <c r="V105" s="685"/>
      <c r="W105" s="10" t="s">
        <v>29</v>
      </c>
      <c r="X105" s="9">
        <v>1000</v>
      </c>
      <c r="Y105" s="9">
        <v>0</v>
      </c>
      <c r="Z105" s="9">
        <v>0</v>
      </c>
      <c r="AA105" s="8" t="s">
        <v>38</v>
      </c>
      <c r="AB105" s="8" t="s">
        <v>38</v>
      </c>
      <c r="AC105" s="13" t="s">
        <v>38</v>
      </c>
      <c r="AD105" s="658"/>
      <c r="AE105" s="685"/>
      <c r="AF105" s="675" t="s">
        <v>29</v>
      </c>
      <c r="AG105" s="9"/>
      <c r="AH105" s="9"/>
      <c r="AI105" s="9"/>
      <c r="AJ105" s="8"/>
      <c r="AK105" s="8"/>
      <c r="AL105" s="13"/>
      <c r="AM105" s="759"/>
      <c r="AN105" s="180"/>
      <c r="AO105" s="179"/>
    </row>
    <row r="106" spans="1:41" x14ac:dyDescent="0.25">
      <c r="A106" s="112"/>
      <c r="B106" s="896"/>
      <c r="C106" s="14" t="s">
        <v>30</v>
      </c>
      <c r="D106" s="42">
        <v>500</v>
      </c>
      <c r="E106" s="9">
        <v>0</v>
      </c>
      <c r="F106" s="9">
        <v>0</v>
      </c>
      <c r="G106" s="8" t="s">
        <v>38</v>
      </c>
      <c r="H106" s="8" t="s">
        <v>38</v>
      </c>
      <c r="I106" s="13" t="s">
        <v>38</v>
      </c>
      <c r="J106" s="16"/>
      <c r="K106" s="17"/>
      <c r="L106" s="685"/>
      <c r="M106" s="14" t="s">
        <v>30</v>
      </c>
      <c r="N106" s="42">
        <v>500</v>
      </c>
      <c r="O106" s="9">
        <v>0</v>
      </c>
      <c r="P106" s="9">
        <v>0</v>
      </c>
      <c r="Q106" s="8" t="s">
        <v>38</v>
      </c>
      <c r="R106" s="8" t="s">
        <v>38</v>
      </c>
      <c r="S106" s="13" t="s">
        <v>38</v>
      </c>
      <c r="T106" s="8"/>
      <c r="U106" s="11"/>
      <c r="V106" s="685"/>
      <c r="W106" s="14" t="s">
        <v>30</v>
      </c>
      <c r="X106" s="48">
        <v>500</v>
      </c>
      <c r="Y106" s="9">
        <v>0</v>
      </c>
      <c r="Z106" s="9">
        <v>0</v>
      </c>
      <c r="AA106" s="8" t="s">
        <v>38</v>
      </c>
      <c r="AB106" s="8" t="s">
        <v>38</v>
      </c>
      <c r="AC106" s="13" t="s">
        <v>38</v>
      </c>
      <c r="AD106" s="658"/>
      <c r="AE106" s="685"/>
      <c r="AF106" s="676" t="s">
        <v>30</v>
      </c>
      <c r="AG106" s="48"/>
      <c r="AH106" s="9"/>
      <c r="AI106" s="9"/>
      <c r="AJ106" s="8"/>
      <c r="AK106" s="8"/>
      <c r="AL106" s="13"/>
      <c r="AM106" s="759"/>
      <c r="AN106" s="181"/>
      <c r="AO106" s="182"/>
    </row>
    <row r="107" spans="1:41" ht="24" thickBot="1" x14ac:dyDescent="0.3">
      <c r="A107" s="113"/>
      <c r="B107" s="897"/>
      <c r="C107" s="26"/>
      <c r="D107" s="27">
        <f>SUM(D95:D106)</f>
        <v>11500</v>
      </c>
      <c r="E107" s="27">
        <f>SUM(E95:E106)</f>
        <v>10</v>
      </c>
      <c r="F107" s="27">
        <f>SUM(F95:F106)</f>
        <v>11500</v>
      </c>
      <c r="G107" s="28"/>
      <c r="H107" s="28"/>
      <c r="I107" s="29"/>
      <c r="J107" s="28"/>
      <c r="K107" s="30"/>
      <c r="L107" s="686"/>
      <c r="M107" s="26"/>
      <c r="N107" s="27">
        <f>SUM(N94:N106)</f>
        <v>23000</v>
      </c>
      <c r="O107" s="27">
        <f>SUM(O94:O106)</f>
        <v>10</v>
      </c>
      <c r="P107" s="27">
        <f>SUM(P94:P106)</f>
        <v>23000</v>
      </c>
      <c r="Q107" s="28"/>
      <c r="R107" s="28"/>
      <c r="S107" s="28"/>
      <c r="T107" s="28"/>
      <c r="U107" s="30"/>
      <c r="V107" s="686"/>
      <c r="W107" s="26"/>
      <c r="X107" s="27">
        <f>SUM(X94:X106)</f>
        <v>34500</v>
      </c>
      <c r="Y107" s="27">
        <f>SUM(Y94:Y106)</f>
        <v>10</v>
      </c>
      <c r="Z107" s="27">
        <f>SUM(Z94:Z106)</f>
        <v>34501</v>
      </c>
      <c r="AA107" s="28"/>
      <c r="AB107" s="28"/>
      <c r="AC107" s="28"/>
      <c r="AD107" s="659"/>
      <c r="AE107" s="686"/>
      <c r="AF107" s="652"/>
      <c r="AG107" s="27">
        <f>SUM(AG94:AG106)</f>
        <v>43500</v>
      </c>
      <c r="AH107" s="27">
        <f>SUM(AH94:AH106)</f>
        <v>10</v>
      </c>
      <c r="AI107" s="27">
        <f>SUM(AI94:AI106)</f>
        <v>43502</v>
      </c>
      <c r="AJ107" s="28"/>
      <c r="AK107" s="28"/>
      <c r="AL107" s="28"/>
      <c r="AM107" s="28"/>
      <c r="AN107" s="90"/>
      <c r="AO107" s="91"/>
    </row>
    <row r="108" spans="1:41" x14ac:dyDescent="0.25">
      <c r="A108" s="143"/>
      <c r="B108" s="114"/>
      <c r="C108" s="31"/>
      <c r="D108" s="32"/>
      <c r="E108" s="32"/>
      <c r="F108" s="32"/>
      <c r="G108" s="33"/>
      <c r="H108" s="33"/>
      <c r="I108" s="34"/>
      <c r="J108" s="33"/>
      <c r="K108" s="33"/>
      <c r="L108" s="687"/>
      <c r="M108" s="33"/>
      <c r="N108" s="32"/>
      <c r="O108" s="32"/>
      <c r="P108" s="32"/>
      <c r="Q108" s="33"/>
      <c r="R108" s="33"/>
      <c r="S108" s="33"/>
      <c r="T108" s="33"/>
      <c r="U108" s="33"/>
      <c r="V108" s="687"/>
      <c r="W108" s="33"/>
      <c r="X108" s="32"/>
      <c r="Y108" s="32"/>
      <c r="Z108" s="32"/>
      <c r="AA108" s="33"/>
      <c r="AB108" s="33"/>
      <c r="AC108" s="33"/>
      <c r="AD108" s="33"/>
      <c r="AE108" s="687"/>
      <c r="AF108" s="33"/>
      <c r="AG108" s="32"/>
      <c r="AH108" s="32"/>
      <c r="AI108" s="32"/>
      <c r="AJ108" s="33"/>
      <c r="AK108" s="33"/>
      <c r="AL108" s="33"/>
      <c r="AM108" s="33"/>
      <c r="AN108" s="777"/>
      <c r="AO108" s="123"/>
    </row>
    <row r="109" spans="1:41" x14ac:dyDescent="0.25">
      <c r="A109" s="112"/>
      <c r="B109" s="114"/>
      <c r="C109" s="35"/>
      <c r="D109" s="36"/>
      <c r="E109" s="37"/>
      <c r="F109" s="38"/>
      <c r="G109" s="37"/>
      <c r="H109" s="38"/>
      <c r="I109" s="38"/>
      <c r="J109" s="38"/>
      <c r="K109" s="39"/>
      <c r="L109" s="688"/>
      <c r="M109" s="40" t="s">
        <v>42</v>
      </c>
      <c r="N109" s="41">
        <f>D122</f>
        <v>12000</v>
      </c>
      <c r="O109" s="41">
        <f>E122</f>
        <v>390</v>
      </c>
      <c r="P109" s="41">
        <f>F122</f>
        <v>4000</v>
      </c>
      <c r="Q109" s="37"/>
      <c r="R109" s="38"/>
      <c r="S109" s="38"/>
      <c r="T109" s="38"/>
      <c r="U109" s="39"/>
      <c r="V109" s="688"/>
      <c r="W109" s="40" t="s">
        <v>42</v>
      </c>
      <c r="X109" s="41">
        <f>N122</f>
        <v>23500</v>
      </c>
      <c r="Y109" s="41">
        <f>O122</f>
        <v>390</v>
      </c>
      <c r="Z109" s="41">
        <f>P122</f>
        <v>23500</v>
      </c>
      <c r="AA109" s="37"/>
      <c r="AB109" s="38"/>
      <c r="AC109" s="38"/>
      <c r="AD109" s="38"/>
      <c r="AE109" s="688"/>
      <c r="AF109" s="40" t="s">
        <v>42</v>
      </c>
      <c r="AG109" s="41">
        <f>X122</f>
        <v>35500</v>
      </c>
      <c r="AH109" s="41">
        <f>Y122</f>
        <v>400</v>
      </c>
      <c r="AI109" s="41">
        <f>Z122</f>
        <v>35500</v>
      </c>
      <c r="AJ109" s="37"/>
      <c r="AK109" s="38"/>
      <c r="AL109" s="38"/>
      <c r="AM109" s="38"/>
      <c r="AN109" s="776" t="s">
        <v>221</v>
      </c>
      <c r="AO109" s="183" t="s">
        <v>36</v>
      </c>
    </row>
    <row r="110" spans="1:41" x14ac:dyDescent="0.25">
      <c r="A110" s="112" t="s">
        <v>6</v>
      </c>
      <c r="B110" s="115">
        <v>184</v>
      </c>
      <c r="C110" s="10" t="s">
        <v>19</v>
      </c>
      <c r="D110" s="9">
        <v>1000</v>
      </c>
      <c r="E110" s="9">
        <f>E111+10</f>
        <v>20</v>
      </c>
      <c r="F110" s="9">
        <v>0</v>
      </c>
      <c r="G110" s="8" t="s">
        <v>38</v>
      </c>
      <c r="H110" s="8" t="s">
        <v>38</v>
      </c>
      <c r="I110" s="13" t="s">
        <v>38</v>
      </c>
      <c r="J110" s="8"/>
      <c r="K110" s="11"/>
      <c r="L110" s="684"/>
      <c r="M110" s="10" t="s">
        <v>19</v>
      </c>
      <c r="N110" s="9">
        <v>1000</v>
      </c>
      <c r="O110" s="9">
        <v>0</v>
      </c>
      <c r="P110" s="9">
        <v>8000</v>
      </c>
      <c r="Q110" s="8" t="s">
        <v>38</v>
      </c>
      <c r="R110" s="8">
        <v>713</v>
      </c>
      <c r="S110" s="13">
        <v>44210</v>
      </c>
      <c r="T110" s="8"/>
      <c r="U110" s="11"/>
      <c r="V110" s="684"/>
      <c r="W110" s="10" t="s">
        <v>19</v>
      </c>
      <c r="X110" s="9">
        <v>1000</v>
      </c>
      <c r="Y110" s="9">
        <v>10</v>
      </c>
      <c r="Z110" s="9">
        <v>0</v>
      </c>
      <c r="AA110" s="8" t="s">
        <v>38</v>
      </c>
      <c r="AB110" s="8" t="s">
        <v>38</v>
      </c>
      <c r="AC110" s="13" t="s">
        <v>38</v>
      </c>
      <c r="AD110" s="657"/>
      <c r="AE110" s="684"/>
      <c r="AF110" s="675" t="s">
        <v>19</v>
      </c>
      <c r="AG110" s="9">
        <v>1000</v>
      </c>
      <c r="AH110" s="9"/>
      <c r="AI110" s="9">
        <v>3000</v>
      </c>
      <c r="AJ110" s="8" t="s">
        <v>942</v>
      </c>
      <c r="AK110" s="8">
        <v>3157</v>
      </c>
      <c r="AL110" s="13">
        <v>44955</v>
      </c>
      <c r="AM110" s="18"/>
      <c r="AN110" s="177">
        <f>AG122+AH122-AI122</f>
        <v>0</v>
      </c>
      <c r="AO110" s="178" t="s">
        <v>969</v>
      </c>
    </row>
    <row r="111" spans="1:41" ht="21" customHeight="1" x14ac:dyDescent="0.25">
      <c r="A111" s="112"/>
      <c r="B111" s="896" t="s">
        <v>52</v>
      </c>
      <c r="C111" s="10" t="s">
        <v>20</v>
      </c>
      <c r="D111" s="9">
        <v>1000</v>
      </c>
      <c r="E111" s="9">
        <v>10</v>
      </c>
      <c r="F111" s="9">
        <v>0</v>
      </c>
      <c r="G111" s="8" t="s">
        <v>38</v>
      </c>
      <c r="H111" s="8" t="s">
        <v>38</v>
      </c>
      <c r="I111" s="13" t="s">
        <v>38</v>
      </c>
      <c r="J111" s="8"/>
      <c r="K111" s="11"/>
      <c r="L111" s="685"/>
      <c r="M111" s="10" t="s">
        <v>20</v>
      </c>
      <c r="N111" s="9">
        <v>1000</v>
      </c>
      <c r="O111" s="9">
        <v>0</v>
      </c>
      <c r="P111" s="9">
        <v>11500</v>
      </c>
      <c r="Q111" s="8" t="s">
        <v>38</v>
      </c>
      <c r="R111" s="8">
        <v>714</v>
      </c>
      <c r="S111" s="47">
        <v>44210</v>
      </c>
      <c r="T111" s="8"/>
      <c r="U111" s="11"/>
      <c r="V111" s="685"/>
      <c r="W111" s="10" t="s">
        <v>20</v>
      </c>
      <c r="X111" s="9">
        <v>1000</v>
      </c>
      <c r="Y111" s="9">
        <v>0</v>
      </c>
      <c r="Z111" s="9">
        <v>12000</v>
      </c>
      <c r="AA111" s="8" t="s">
        <v>53</v>
      </c>
      <c r="AB111" s="8">
        <v>2077</v>
      </c>
      <c r="AC111" s="13">
        <v>44612</v>
      </c>
      <c r="AD111" s="658"/>
      <c r="AE111" s="685"/>
      <c r="AF111" s="675" t="s">
        <v>20</v>
      </c>
      <c r="AG111" s="9">
        <v>1000</v>
      </c>
      <c r="AH111" s="9"/>
      <c r="AI111" s="9"/>
      <c r="AJ111" s="8"/>
      <c r="AK111" s="8"/>
      <c r="AL111" s="13"/>
      <c r="AM111" s="759"/>
      <c r="AN111" s="180"/>
      <c r="AO111" s="179" t="s">
        <v>250</v>
      </c>
    </row>
    <row r="112" spans="1:41" x14ac:dyDescent="0.25">
      <c r="A112" s="112"/>
      <c r="B112" s="896"/>
      <c r="C112" s="10" t="s">
        <v>21</v>
      </c>
      <c r="D112" s="9">
        <v>1000</v>
      </c>
      <c r="E112" s="9">
        <v>0</v>
      </c>
      <c r="F112" s="9">
        <v>4000</v>
      </c>
      <c r="G112" s="8" t="s">
        <v>38</v>
      </c>
      <c r="H112" s="8">
        <v>146</v>
      </c>
      <c r="I112" s="13">
        <v>43921</v>
      </c>
      <c r="J112" s="8"/>
      <c r="K112" s="11"/>
      <c r="L112" s="685"/>
      <c r="M112" s="10" t="s">
        <v>21</v>
      </c>
      <c r="N112" s="9">
        <v>1000</v>
      </c>
      <c r="O112" s="9">
        <v>0</v>
      </c>
      <c r="P112" s="9">
        <v>0</v>
      </c>
      <c r="Q112" s="8" t="s">
        <v>38</v>
      </c>
      <c r="R112" s="8" t="s">
        <v>38</v>
      </c>
      <c r="S112" s="13" t="s">
        <v>38</v>
      </c>
      <c r="T112" s="8"/>
      <c r="U112" s="11"/>
      <c r="V112" s="685"/>
      <c r="W112" s="10" t="s">
        <v>21</v>
      </c>
      <c r="X112" s="9">
        <v>1000</v>
      </c>
      <c r="Y112" s="9">
        <v>0</v>
      </c>
      <c r="Z112" s="9">
        <v>0</v>
      </c>
      <c r="AA112" s="8" t="s">
        <v>38</v>
      </c>
      <c r="AB112" s="8" t="s">
        <v>38</v>
      </c>
      <c r="AC112" s="13" t="s">
        <v>38</v>
      </c>
      <c r="AD112" s="658"/>
      <c r="AE112" s="685"/>
      <c r="AF112" s="675" t="s">
        <v>21</v>
      </c>
      <c r="AG112" s="9">
        <v>1000</v>
      </c>
      <c r="AH112" s="9"/>
      <c r="AI112" s="9"/>
      <c r="AJ112" s="8"/>
      <c r="AK112" s="8"/>
      <c r="AL112" s="13"/>
      <c r="AM112" s="759"/>
      <c r="AN112" s="180"/>
      <c r="AO112" s="179"/>
    </row>
    <row r="113" spans="1:41" x14ac:dyDescent="0.25">
      <c r="A113" s="112"/>
      <c r="B113" s="896"/>
      <c r="C113" s="10" t="s">
        <v>22</v>
      </c>
      <c r="D113" s="9">
        <v>1000</v>
      </c>
      <c r="E113" s="9">
        <v>0</v>
      </c>
      <c r="F113" s="9">
        <v>0</v>
      </c>
      <c r="G113" s="8" t="s">
        <v>38</v>
      </c>
      <c r="H113" s="8" t="s">
        <v>38</v>
      </c>
      <c r="I113" s="13" t="s">
        <v>38</v>
      </c>
      <c r="J113" s="8"/>
      <c r="K113" s="11"/>
      <c r="L113" s="685"/>
      <c r="M113" s="10" t="s">
        <v>22</v>
      </c>
      <c r="N113" s="9">
        <v>1000</v>
      </c>
      <c r="O113" s="9">
        <v>0</v>
      </c>
      <c r="P113" s="9">
        <v>0</v>
      </c>
      <c r="Q113" s="8" t="s">
        <v>38</v>
      </c>
      <c r="R113" s="8" t="s">
        <v>38</v>
      </c>
      <c r="S113" s="13" t="s">
        <v>38</v>
      </c>
      <c r="T113" s="8"/>
      <c r="U113" s="11"/>
      <c r="V113" s="685"/>
      <c r="W113" s="10" t="s">
        <v>22</v>
      </c>
      <c r="X113" s="9">
        <v>1000</v>
      </c>
      <c r="Y113" s="9">
        <v>0</v>
      </c>
      <c r="Z113" s="9">
        <v>0</v>
      </c>
      <c r="AA113" s="8" t="s">
        <v>38</v>
      </c>
      <c r="AB113" s="8" t="s">
        <v>38</v>
      </c>
      <c r="AC113" s="13" t="s">
        <v>38</v>
      </c>
      <c r="AD113" s="658"/>
      <c r="AE113" s="685"/>
      <c r="AF113" s="675" t="s">
        <v>22</v>
      </c>
      <c r="AG113" s="9">
        <v>1000</v>
      </c>
      <c r="AH113" s="9"/>
      <c r="AI113" s="9">
        <v>1000</v>
      </c>
      <c r="AJ113" s="8" t="s">
        <v>44</v>
      </c>
      <c r="AK113" s="8">
        <v>3709</v>
      </c>
      <c r="AL113" s="13">
        <v>45032</v>
      </c>
      <c r="AM113" s="759"/>
      <c r="AN113" s="180"/>
      <c r="AO113" s="179"/>
    </row>
    <row r="114" spans="1:41" x14ac:dyDescent="0.25">
      <c r="A114" s="112"/>
      <c r="B114" s="896"/>
      <c r="C114" s="10" t="s">
        <v>23</v>
      </c>
      <c r="D114" s="9">
        <v>1000</v>
      </c>
      <c r="E114" s="9">
        <f t="shared" ref="E114:E119" si="7">E115+10</f>
        <v>80</v>
      </c>
      <c r="F114" s="9">
        <v>0</v>
      </c>
      <c r="G114" s="8" t="s">
        <v>38</v>
      </c>
      <c r="H114" s="8" t="s">
        <v>38</v>
      </c>
      <c r="I114" s="13" t="s">
        <v>38</v>
      </c>
      <c r="J114" s="8"/>
      <c r="K114" s="11"/>
      <c r="L114" s="685"/>
      <c r="M114" s="10" t="s">
        <v>23</v>
      </c>
      <c r="N114" s="9">
        <v>1000</v>
      </c>
      <c r="O114" s="9">
        <v>0</v>
      </c>
      <c r="P114" s="9">
        <v>0</v>
      </c>
      <c r="Q114" s="8" t="s">
        <v>38</v>
      </c>
      <c r="R114" s="8" t="s">
        <v>38</v>
      </c>
      <c r="S114" s="13" t="s">
        <v>38</v>
      </c>
      <c r="T114" s="8"/>
      <c r="U114" s="11"/>
      <c r="V114" s="685"/>
      <c r="W114" s="10" t="s">
        <v>23</v>
      </c>
      <c r="X114" s="9">
        <v>1000</v>
      </c>
      <c r="Y114" s="9">
        <v>0</v>
      </c>
      <c r="Z114" s="9">
        <v>0</v>
      </c>
      <c r="AA114" s="8" t="s">
        <v>38</v>
      </c>
      <c r="AB114" s="8" t="s">
        <v>38</v>
      </c>
      <c r="AC114" s="13" t="s">
        <v>38</v>
      </c>
      <c r="AD114" s="658"/>
      <c r="AE114" s="685"/>
      <c r="AF114" s="675" t="s">
        <v>23</v>
      </c>
      <c r="AG114" s="9">
        <v>1000</v>
      </c>
      <c r="AH114" s="9"/>
      <c r="AI114" s="9">
        <v>8400</v>
      </c>
      <c r="AJ114" s="8" t="s">
        <v>44</v>
      </c>
      <c r="AK114" s="8">
        <v>3746</v>
      </c>
      <c r="AL114" s="13">
        <v>45053</v>
      </c>
      <c r="AM114" s="759"/>
      <c r="AN114" s="180"/>
      <c r="AO114" s="179"/>
    </row>
    <row r="115" spans="1:41" x14ac:dyDescent="0.25">
      <c r="A115" s="112"/>
      <c r="B115" s="896"/>
      <c r="C115" s="10" t="s">
        <v>24</v>
      </c>
      <c r="D115" s="9">
        <v>1000</v>
      </c>
      <c r="E115" s="9">
        <f t="shared" si="7"/>
        <v>70</v>
      </c>
      <c r="F115" s="9">
        <v>0</v>
      </c>
      <c r="G115" s="8" t="s">
        <v>38</v>
      </c>
      <c r="H115" s="8" t="s">
        <v>38</v>
      </c>
      <c r="I115" s="13" t="s">
        <v>38</v>
      </c>
      <c r="J115" s="8"/>
      <c r="K115" s="11"/>
      <c r="L115" s="685"/>
      <c r="M115" s="10" t="s">
        <v>24</v>
      </c>
      <c r="N115" s="9">
        <v>1000</v>
      </c>
      <c r="O115" s="9">
        <v>0</v>
      </c>
      <c r="P115" s="9">
        <v>0</v>
      </c>
      <c r="Q115" s="8" t="s">
        <v>38</v>
      </c>
      <c r="R115" s="8" t="s">
        <v>38</v>
      </c>
      <c r="S115" s="13" t="s">
        <v>38</v>
      </c>
      <c r="T115" s="8"/>
      <c r="U115" s="11"/>
      <c r="V115" s="685"/>
      <c r="W115" s="10" t="s">
        <v>24</v>
      </c>
      <c r="X115" s="9">
        <v>1000</v>
      </c>
      <c r="Y115" s="9">
        <v>0</v>
      </c>
      <c r="Z115" s="9">
        <v>0</v>
      </c>
      <c r="AA115" s="8" t="s">
        <v>38</v>
      </c>
      <c r="AB115" s="8" t="s">
        <v>38</v>
      </c>
      <c r="AC115" s="13" t="s">
        <v>38</v>
      </c>
      <c r="AD115" s="658"/>
      <c r="AE115" s="685"/>
      <c r="AF115" s="675" t="s">
        <v>24</v>
      </c>
      <c r="AG115" s="9">
        <v>1000</v>
      </c>
      <c r="AH115" s="9"/>
      <c r="AI115" s="9"/>
      <c r="AJ115" s="8"/>
      <c r="AK115" s="8"/>
      <c r="AL115" s="13"/>
      <c r="AM115" s="759"/>
      <c r="AN115" s="180"/>
      <c r="AO115" s="179"/>
    </row>
    <row r="116" spans="1:41" x14ac:dyDescent="0.25">
      <c r="A116" s="112"/>
      <c r="B116" s="896"/>
      <c r="C116" s="10" t="s">
        <v>25</v>
      </c>
      <c r="D116" s="9">
        <v>1000</v>
      </c>
      <c r="E116" s="9">
        <f t="shared" si="7"/>
        <v>60</v>
      </c>
      <c r="F116" s="9">
        <v>0</v>
      </c>
      <c r="G116" s="8" t="s">
        <v>38</v>
      </c>
      <c r="H116" s="8" t="s">
        <v>38</v>
      </c>
      <c r="I116" s="13" t="s">
        <v>38</v>
      </c>
      <c r="J116" s="8"/>
      <c r="K116" s="11"/>
      <c r="L116" s="685"/>
      <c r="M116" s="10" t="s">
        <v>25</v>
      </c>
      <c r="N116" s="9">
        <v>1000</v>
      </c>
      <c r="O116" s="9">
        <v>0</v>
      </c>
      <c r="P116" s="9">
        <v>0</v>
      </c>
      <c r="Q116" s="8" t="s">
        <v>38</v>
      </c>
      <c r="R116" s="8" t="s">
        <v>38</v>
      </c>
      <c r="S116" s="13" t="s">
        <v>38</v>
      </c>
      <c r="T116" s="8"/>
      <c r="U116" s="11"/>
      <c r="V116" s="685"/>
      <c r="W116" s="10" t="s">
        <v>25</v>
      </c>
      <c r="X116" s="9">
        <v>1000</v>
      </c>
      <c r="Y116" s="9">
        <v>0</v>
      </c>
      <c r="Z116" s="9">
        <v>0</v>
      </c>
      <c r="AA116" s="8" t="s">
        <v>38</v>
      </c>
      <c r="AB116" s="8" t="s">
        <v>38</v>
      </c>
      <c r="AC116" s="13" t="s">
        <v>38</v>
      </c>
      <c r="AD116" s="658"/>
      <c r="AE116" s="685"/>
      <c r="AF116" s="675" t="s">
        <v>25</v>
      </c>
      <c r="AG116" s="9">
        <v>1000</v>
      </c>
      <c r="AH116" s="9"/>
      <c r="AI116" s="9"/>
      <c r="AJ116" s="8"/>
      <c r="AK116" s="8"/>
      <c r="AL116" s="13"/>
      <c r="AM116" s="759"/>
      <c r="AN116" s="180"/>
      <c r="AO116" s="179"/>
    </row>
    <row r="117" spans="1:41" x14ac:dyDescent="0.25">
      <c r="A117" s="112"/>
      <c r="B117" s="896"/>
      <c r="C117" s="10" t="s">
        <v>26</v>
      </c>
      <c r="D117" s="9">
        <v>1000</v>
      </c>
      <c r="E117" s="9">
        <f t="shared" si="7"/>
        <v>50</v>
      </c>
      <c r="F117" s="9">
        <v>0</v>
      </c>
      <c r="G117" s="8" t="s">
        <v>38</v>
      </c>
      <c r="H117" s="8" t="s">
        <v>38</v>
      </c>
      <c r="I117" s="13" t="s">
        <v>38</v>
      </c>
      <c r="J117" s="8"/>
      <c r="K117" s="11"/>
      <c r="L117" s="685"/>
      <c r="M117" s="10" t="s">
        <v>26</v>
      </c>
      <c r="N117" s="9">
        <v>1000</v>
      </c>
      <c r="O117" s="9">
        <v>0</v>
      </c>
      <c r="P117" s="9">
        <v>0</v>
      </c>
      <c r="Q117" s="8" t="s">
        <v>38</v>
      </c>
      <c r="R117" s="8" t="s">
        <v>38</v>
      </c>
      <c r="S117" s="13" t="s">
        <v>38</v>
      </c>
      <c r="T117" s="8"/>
      <c r="U117" s="11"/>
      <c r="V117" s="685"/>
      <c r="W117" s="10" t="s">
        <v>26</v>
      </c>
      <c r="X117" s="9">
        <v>1000</v>
      </c>
      <c r="Y117" s="9">
        <v>0</v>
      </c>
      <c r="Z117" s="9">
        <v>0</v>
      </c>
      <c r="AA117" s="8" t="s">
        <v>38</v>
      </c>
      <c r="AB117" s="8" t="s">
        <v>38</v>
      </c>
      <c r="AC117" s="13" t="s">
        <v>38</v>
      </c>
      <c r="AD117" s="658"/>
      <c r="AE117" s="685"/>
      <c r="AF117" s="675" t="s">
        <v>26</v>
      </c>
      <c r="AG117" s="9">
        <v>1000</v>
      </c>
      <c r="AH117" s="9"/>
      <c r="AI117" s="9"/>
      <c r="AJ117" s="8"/>
      <c r="AK117" s="8"/>
      <c r="AL117" s="13"/>
      <c r="AM117" s="759"/>
      <c r="AN117" s="180"/>
      <c r="AO117" s="179"/>
    </row>
    <row r="118" spans="1:41" x14ac:dyDescent="0.25">
      <c r="A118" s="112"/>
      <c r="B118" s="896"/>
      <c r="C118" s="10" t="s">
        <v>27</v>
      </c>
      <c r="D118" s="9">
        <v>1000</v>
      </c>
      <c r="E118" s="9">
        <f t="shared" si="7"/>
        <v>40</v>
      </c>
      <c r="F118" s="9">
        <v>0</v>
      </c>
      <c r="G118" s="8" t="s">
        <v>38</v>
      </c>
      <c r="H118" s="8" t="s">
        <v>38</v>
      </c>
      <c r="I118" s="13" t="s">
        <v>38</v>
      </c>
      <c r="J118" s="8"/>
      <c r="K118" s="11"/>
      <c r="L118" s="685"/>
      <c r="M118" s="10" t="s">
        <v>27</v>
      </c>
      <c r="N118" s="9">
        <v>1000</v>
      </c>
      <c r="O118" s="9">
        <v>0</v>
      </c>
      <c r="P118" s="9">
        <v>0</v>
      </c>
      <c r="Q118" s="8" t="s">
        <v>38</v>
      </c>
      <c r="R118" s="8" t="s">
        <v>38</v>
      </c>
      <c r="S118" s="13" t="s">
        <v>38</v>
      </c>
      <c r="T118" s="8"/>
      <c r="U118" s="11"/>
      <c r="V118" s="685"/>
      <c r="W118" s="10" t="s">
        <v>27</v>
      </c>
      <c r="X118" s="9">
        <v>1000</v>
      </c>
      <c r="Y118" s="9">
        <v>0</v>
      </c>
      <c r="Z118" s="9">
        <v>0</v>
      </c>
      <c r="AA118" s="8" t="s">
        <v>38</v>
      </c>
      <c r="AB118" s="8" t="s">
        <v>38</v>
      </c>
      <c r="AC118" s="13" t="s">
        <v>38</v>
      </c>
      <c r="AD118" s="658"/>
      <c r="AE118" s="685"/>
      <c r="AF118" s="675" t="s">
        <v>27</v>
      </c>
      <c r="AG118" s="9">
        <v>1000</v>
      </c>
      <c r="AH118" s="9"/>
      <c r="AI118" s="9"/>
      <c r="AJ118" s="8"/>
      <c r="AK118" s="8"/>
      <c r="AL118" s="13"/>
      <c r="AM118" s="759"/>
      <c r="AN118" s="180"/>
      <c r="AO118" s="179"/>
    </row>
    <row r="119" spans="1:41" x14ac:dyDescent="0.25">
      <c r="A119" s="112"/>
      <c r="B119" s="896"/>
      <c r="C119" s="10" t="s">
        <v>28</v>
      </c>
      <c r="D119" s="9">
        <v>1000</v>
      </c>
      <c r="E119" s="9">
        <f t="shared" si="7"/>
        <v>30</v>
      </c>
      <c r="F119" s="9">
        <v>0</v>
      </c>
      <c r="G119" s="8" t="s">
        <v>38</v>
      </c>
      <c r="H119" s="8" t="s">
        <v>38</v>
      </c>
      <c r="I119" s="13" t="s">
        <v>38</v>
      </c>
      <c r="J119" s="8"/>
      <c r="K119" s="11"/>
      <c r="L119" s="685"/>
      <c r="M119" s="10" t="s">
        <v>28</v>
      </c>
      <c r="N119" s="9">
        <v>1000</v>
      </c>
      <c r="O119" s="9">
        <v>0</v>
      </c>
      <c r="P119" s="9">
        <v>0</v>
      </c>
      <c r="Q119" s="8" t="s">
        <v>38</v>
      </c>
      <c r="R119" s="8" t="s">
        <v>38</v>
      </c>
      <c r="S119" s="13" t="s">
        <v>38</v>
      </c>
      <c r="T119" s="8"/>
      <c r="U119" s="11"/>
      <c r="V119" s="685"/>
      <c r="W119" s="10" t="s">
        <v>28</v>
      </c>
      <c r="X119" s="9">
        <v>1000</v>
      </c>
      <c r="Y119" s="9">
        <v>0</v>
      </c>
      <c r="Z119" s="9">
        <v>0</v>
      </c>
      <c r="AA119" s="8" t="s">
        <v>38</v>
      </c>
      <c r="AB119" s="8" t="s">
        <v>38</v>
      </c>
      <c r="AC119" s="13" t="s">
        <v>38</v>
      </c>
      <c r="AD119" s="658"/>
      <c r="AE119" s="685"/>
      <c r="AF119" s="675" t="s">
        <v>28</v>
      </c>
      <c r="AG119" s="9">
        <v>1000</v>
      </c>
      <c r="AH119" s="9"/>
      <c r="AI119" s="9"/>
      <c r="AJ119" s="8"/>
      <c r="AK119" s="8"/>
      <c r="AL119" s="13"/>
      <c r="AM119" s="759"/>
      <c r="AN119" s="180"/>
      <c r="AO119" s="179"/>
    </row>
    <row r="120" spans="1:41" x14ac:dyDescent="0.25">
      <c r="A120" s="112"/>
      <c r="B120" s="896"/>
      <c r="C120" s="10" t="s">
        <v>29</v>
      </c>
      <c r="D120" s="9">
        <v>1000</v>
      </c>
      <c r="E120" s="9">
        <f>E121+10</f>
        <v>20</v>
      </c>
      <c r="F120" s="9">
        <v>0</v>
      </c>
      <c r="G120" s="8" t="s">
        <v>38</v>
      </c>
      <c r="H120" s="8" t="s">
        <v>38</v>
      </c>
      <c r="I120" s="13" t="s">
        <v>38</v>
      </c>
      <c r="J120" s="8"/>
      <c r="K120" s="11"/>
      <c r="L120" s="685"/>
      <c r="M120" s="10" t="s">
        <v>29</v>
      </c>
      <c r="N120" s="9">
        <v>1000</v>
      </c>
      <c r="O120" s="9">
        <v>0</v>
      </c>
      <c r="P120" s="9">
        <v>0</v>
      </c>
      <c r="Q120" s="8" t="s">
        <v>38</v>
      </c>
      <c r="R120" s="8" t="s">
        <v>38</v>
      </c>
      <c r="S120" s="13" t="s">
        <v>38</v>
      </c>
      <c r="T120" s="8"/>
      <c r="U120" s="11"/>
      <c r="V120" s="685"/>
      <c r="W120" s="10" t="s">
        <v>29</v>
      </c>
      <c r="X120" s="9">
        <v>1000</v>
      </c>
      <c r="Y120" s="9">
        <v>0</v>
      </c>
      <c r="Z120" s="9">
        <v>0</v>
      </c>
      <c r="AA120" s="8" t="s">
        <v>38</v>
      </c>
      <c r="AB120" s="8" t="s">
        <v>38</v>
      </c>
      <c r="AC120" s="13" t="s">
        <v>38</v>
      </c>
      <c r="AD120" s="658"/>
      <c r="AE120" s="685"/>
      <c r="AF120" s="675" t="s">
        <v>29</v>
      </c>
      <c r="AG120" s="9">
        <v>1000</v>
      </c>
      <c r="AH120" s="9"/>
      <c r="AI120" s="9"/>
      <c r="AJ120" s="8"/>
      <c r="AK120" s="8"/>
      <c r="AL120" s="13"/>
      <c r="AM120" s="759"/>
      <c r="AN120" s="180"/>
      <c r="AO120" s="179"/>
    </row>
    <row r="121" spans="1:41" x14ac:dyDescent="0.25">
      <c r="A121" s="112"/>
      <c r="B121" s="896"/>
      <c r="C121" s="14" t="s">
        <v>30</v>
      </c>
      <c r="D121" s="84">
        <v>1000</v>
      </c>
      <c r="E121" s="9">
        <v>10</v>
      </c>
      <c r="F121" s="9">
        <v>0</v>
      </c>
      <c r="G121" s="8" t="s">
        <v>38</v>
      </c>
      <c r="H121" s="8" t="s">
        <v>38</v>
      </c>
      <c r="I121" s="13" t="s">
        <v>38</v>
      </c>
      <c r="J121" s="16"/>
      <c r="K121" s="17"/>
      <c r="L121" s="685"/>
      <c r="M121" s="14" t="s">
        <v>30</v>
      </c>
      <c r="N121" s="42">
        <v>500</v>
      </c>
      <c r="O121" s="9">
        <v>0</v>
      </c>
      <c r="P121" s="9">
        <v>0</v>
      </c>
      <c r="Q121" s="8" t="s">
        <v>38</v>
      </c>
      <c r="R121" s="8" t="s">
        <v>38</v>
      </c>
      <c r="S121" s="13" t="s">
        <v>38</v>
      </c>
      <c r="T121" s="8"/>
      <c r="U121" s="11"/>
      <c r="V121" s="685"/>
      <c r="W121" s="14" t="s">
        <v>30</v>
      </c>
      <c r="X121" s="9">
        <v>1000</v>
      </c>
      <c r="Y121" s="9">
        <v>0</v>
      </c>
      <c r="Z121" s="9">
        <v>0</v>
      </c>
      <c r="AA121" s="8" t="s">
        <v>38</v>
      </c>
      <c r="AB121" s="8" t="s">
        <v>38</v>
      </c>
      <c r="AC121" s="13" t="s">
        <v>38</v>
      </c>
      <c r="AD121" s="658"/>
      <c r="AE121" s="685"/>
      <c r="AF121" s="676" t="s">
        <v>30</v>
      </c>
      <c r="AG121" s="9">
        <v>1000</v>
      </c>
      <c r="AH121" s="9"/>
      <c r="AI121" s="9"/>
      <c r="AJ121" s="8"/>
      <c r="AK121" s="8"/>
      <c r="AL121" s="13"/>
      <c r="AM121" s="759"/>
      <c r="AN121" s="181"/>
      <c r="AO121" s="182"/>
    </row>
    <row r="122" spans="1:41" ht="24" thickBot="1" x14ac:dyDescent="0.3">
      <c r="A122" s="113"/>
      <c r="B122" s="897"/>
      <c r="C122" s="26"/>
      <c r="D122" s="27">
        <f>SUM(D110:D121)</f>
        <v>12000</v>
      </c>
      <c r="E122" s="27">
        <f>SUM(E110:E121)</f>
        <v>390</v>
      </c>
      <c r="F122" s="27">
        <f>SUM(F110:F121)</f>
        <v>4000</v>
      </c>
      <c r="G122" s="28"/>
      <c r="H122" s="28"/>
      <c r="I122" s="29"/>
      <c r="J122" s="28"/>
      <c r="K122" s="30"/>
      <c r="L122" s="686"/>
      <c r="M122" s="26"/>
      <c r="N122" s="27">
        <f>SUM(N109:N121)</f>
        <v>23500</v>
      </c>
      <c r="O122" s="27">
        <f>SUM(O109:O121)</f>
        <v>390</v>
      </c>
      <c r="P122" s="27">
        <f>SUM(P109:P121)</f>
        <v>23500</v>
      </c>
      <c r="Q122" s="28"/>
      <c r="R122" s="28"/>
      <c r="S122" s="28"/>
      <c r="T122" s="28"/>
      <c r="U122" s="30"/>
      <c r="V122" s="686"/>
      <c r="W122" s="26"/>
      <c r="X122" s="27">
        <f>SUM(X109:X121)</f>
        <v>35500</v>
      </c>
      <c r="Y122" s="27">
        <f>SUM(Y109:Y121)</f>
        <v>400</v>
      </c>
      <c r="Z122" s="27">
        <f>SUM(Z109:Z121)</f>
        <v>35500</v>
      </c>
      <c r="AA122" s="28"/>
      <c r="AB122" s="28"/>
      <c r="AC122" s="28"/>
      <c r="AD122" s="659"/>
      <c r="AE122" s="686"/>
      <c r="AF122" s="652"/>
      <c r="AG122" s="27">
        <f>SUM(AG109:AG121)</f>
        <v>47500</v>
      </c>
      <c r="AH122" s="27">
        <f>SUM(AH109:AH121)</f>
        <v>400</v>
      </c>
      <c r="AI122" s="27">
        <f>SUM(AI109:AI121)</f>
        <v>47900</v>
      </c>
      <c r="AJ122" s="28"/>
      <c r="AK122" s="28"/>
      <c r="AL122" s="28"/>
      <c r="AM122" s="28"/>
      <c r="AN122" s="90"/>
      <c r="AO122" s="91"/>
    </row>
    <row r="123" spans="1:41" x14ac:dyDescent="0.25">
      <c r="A123" s="143"/>
      <c r="B123" s="116"/>
      <c r="C123" s="53"/>
      <c r="D123" s="54"/>
      <c r="E123" s="54"/>
      <c r="F123" s="54"/>
      <c r="G123" s="55"/>
      <c r="H123" s="55"/>
      <c r="I123" s="56"/>
      <c r="J123" s="55"/>
      <c r="K123" s="55"/>
      <c r="L123" s="689"/>
      <c r="M123" s="55"/>
      <c r="N123" s="54"/>
      <c r="O123" s="54"/>
      <c r="P123" s="54"/>
      <c r="Q123" s="55"/>
      <c r="R123" s="55"/>
      <c r="S123" s="55"/>
      <c r="T123" s="55"/>
      <c r="U123" s="55"/>
      <c r="V123" s="689"/>
      <c r="W123" s="55"/>
      <c r="X123" s="54"/>
      <c r="Y123" s="54"/>
      <c r="Z123" s="54"/>
      <c r="AA123" s="55"/>
      <c r="AB123" s="55"/>
      <c r="AC123" s="55"/>
      <c r="AD123" s="55"/>
      <c r="AE123" s="689"/>
      <c r="AF123" s="55"/>
      <c r="AG123" s="54"/>
      <c r="AH123" s="54"/>
      <c r="AI123" s="54"/>
      <c r="AJ123" s="55"/>
      <c r="AK123" s="55"/>
      <c r="AL123" s="55"/>
      <c r="AM123" s="55"/>
      <c r="AN123" s="777"/>
      <c r="AO123" s="123"/>
    </row>
    <row r="124" spans="1:41" x14ac:dyDescent="0.25">
      <c r="A124" s="120"/>
      <c r="B124" s="210"/>
      <c r="C124" s="70"/>
      <c r="D124" s="71"/>
      <c r="E124" s="72"/>
      <c r="F124" s="73"/>
      <c r="G124" s="72"/>
      <c r="H124" s="73"/>
      <c r="I124" s="73"/>
      <c r="J124" s="73"/>
      <c r="K124" s="74"/>
      <c r="L124" s="584"/>
      <c r="M124" s="75" t="s">
        <v>42</v>
      </c>
      <c r="N124" s="76">
        <f>D137</f>
        <v>12000</v>
      </c>
      <c r="O124" s="76">
        <f>E137</f>
        <v>390</v>
      </c>
      <c r="P124" s="76">
        <f>F137</f>
        <v>12000</v>
      </c>
      <c r="Q124" s="72"/>
      <c r="R124" s="73"/>
      <c r="S124" s="73"/>
      <c r="T124" s="73"/>
      <c r="U124" s="74"/>
      <c r="V124" s="584"/>
      <c r="W124" s="75" t="s">
        <v>42</v>
      </c>
      <c r="X124" s="76">
        <f>N137</f>
        <v>24000</v>
      </c>
      <c r="Y124" s="76">
        <f>O137</f>
        <v>430</v>
      </c>
      <c r="Z124" s="76">
        <f>P137</f>
        <v>23000</v>
      </c>
      <c r="AA124" s="72"/>
      <c r="AB124" s="73"/>
      <c r="AC124" s="73"/>
      <c r="AD124" s="73"/>
      <c r="AE124" s="584"/>
      <c r="AF124" s="75" t="s">
        <v>42</v>
      </c>
      <c r="AG124" s="76">
        <f>X137</f>
        <v>35500</v>
      </c>
      <c r="AH124" s="76">
        <f>Y137</f>
        <v>430</v>
      </c>
      <c r="AI124" s="76">
        <f>Z137</f>
        <v>35500</v>
      </c>
      <c r="AJ124" s="72"/>
      <c r="AK124" s="73"/>
      <c r="AL124" s="73"/>
      <c r="AM124" s="73"/>
      <c r="AN124" s="776" t="s">
        <v>221</v>
      </c>
      <c r="AO124" s="183" t="s">
        <v>36</v>
      </c>
    </row>
    <row r="125" spans="1:41" x14ac:dyDescent="0.25">
      <c r="A125" s="120" t="s">
        <v>6</v>
      </c>
      <c r="B125" s="211">
        <v>185</v>
      </c>
      <c r="C125" s="77" t="s">
        <v>19</v>
      </c>
      <c r="D125" s="78">
        <v>1000</v>
      </c>
      <c r="E125" s="78">
        <f t="shared" ref="E125:E131" si="8">E126+10</f>
        <v>80</v>
      </c>
      <c r="F125" s="78">
        <v>0</v>
      </c>
      <c r="G125" s="79" t="s">
        <v>38</v>
      </c>
      <c r="H125" s="79" t="s">
        <v>38</v>
      </c>
      <c r="I125" s="80" t="s">
        <v>38</v>
      </c>
      <c r="J125" s="79"/>
      <c r="K125" s="81"/>
      <c r="L125" s="586"/>
      <c r="M125" s="77" t="s">
        <v>19</v>
      </c>
      <c r="N125" s="78">
        <v>1000</v>
      </c>
      <c r="O125" s="78">
        <f>O126+10</f>
        <v>20</v>
      </c>
      <c r="P125" s="78">
        <v>0</v>
      </c>
      <c r="Q125" s="79" t="s">
        <v>38</v>
      </c>
      <c r="R125" s="79" t="s">
        <v>38</v>
      </c>
      <c r="S125" s="80" t="s">
        <v>38</v>
      </c>
      <c r="T125" s="79"/>
      <c r="U125" s="81"/>
      <c r="V125" s="586"/>
      <c r="W125" s="77" t="s">
        <v>19</v>
      </c>
      <c r="X125" s="78">
        <v>1000</v>
      </c>
      <c r="Y125" s="78">
        <v>0</v>
      </c>
      <c r="Z125" s="78">
        <v>12000</v>
      </c>
      <c r="AA125" s="79" t="s">
        <v>44</v>
      </c>
      <c r="AB125" s="79">
        <v>2416</v>
      </c>
      <c r="AC125" s="80">
        <v>44563</v>
      </c>
      <c r="AD125" s="666"/>
      <c r="AE125" s="586"/>
      <c r="AF125" s="576" t="s">
        <v>19</v>
      </c>
      <c r="AG125" s="78">
        <v>1000</v>
      </c>
      <c r="AH125" s="78"/>
      <c r="AI125" s="78">
        <v>3000</v>
      </c>
      <c r="AJ125" s="79" t="s">
        <v>44</v>
      </c>
      <c r="AK125" s="79">
        <v>3338</v>
      </c>
      <c r="AL125" s="80">
        <v>44952</v>
      </c>
      <c r="AM125" s="651"/>
      <c r="AN125" s="177">
        <f>AG137+AH137-AI137</f>
        <v>2450</v>
      </c>
      <c r="AO125" s="178" t="s">
        <v>1028</v>
      </c>
    </row>
    <row r="126" spans="1:41" ht="21" customHeight="1" x14ac:dyDescent="0.25">
      <c r="A126" s="120"/>
      <c r="B126" s="879" t="s">
        <v>258</v>
      </c>
      <c r="C126" s="77" t="s">
        <v>20</v>
      </c>
      <c r="D126" s="78">
        <v>1000</v>
      </c>
      <c r="E126" s="78">
        <f t="shared" si="8"/>
        <v>70</v>
      </c>
      <c r="F126" s="78">
        <v>0</v>
      </c>
      <c r="G126" s="79" t="s">
        <v>38</v>
      </c>
      <c r="H126" s="79" t="s">
        <v>38</v>
      </c>
      <c r="I126" s="80" t="s">
        <v>38</v>
      </c>
      <c r="J126" s="79"/>
      <c r="K126" s="81"/>
      <c r="L126" s="644"/>
      <c r="M126" s="77" t="s">
        <v>20</v>
      </c>
      <c r="N126" s="78">
        <v>1000</v>
      </c>
      <c r="O126" s="78">
        <f>O127+10</f>
        <v>10</v>
      </c>
      <c r="P126" s="78">
        <v>0</v>
      </c>
      <c r="Q126" s="79" t="s">
        <v>38</v>
      </c>
      <c r="R126" s="79" t="s">
        <v>38</v>
      </c>
      <c r="S126" s="80" t="s">
        <v>38</v>
      </c>
      <c r="T126" s="79"/>
      <c r="U126" s="81"/>
      <c r="V126" s="644"/>
      <c r="W126" s="77" t="s">
        <v>20</v>
      </c>
      <c r="X126" s="78">
        <v>1000</v>
      </c>
      <c r="Y126" s="78">
        <v>0</v>
      </c>
      <c r="Z126" s="78">
        <v>500</v>
      </c>
      <c r="AA126" s="79" t="s">
        <v>44</v>
      </c>
      <c r="AB126" s="47"/>
      <c r="AC126" s="80">
        <v>44582</v>
      </c>
      <c r="AD126" s="667"/>
      <c r="AE126" s="644"/>
      <c r="AF126" s="576" t="s">
        <v>20</v>
      </c>
      <c r="AG126" s="78">
        <v>1000</v>
      </c>
      <c r="AH126" s="78"/>
      <c r="AI126" s="78"/>
      <c r="AJ126" s="79"/>
      <c r="AK126" s="47"/>
      <c r="AL126" s="80"/>
      <c r="AM126" s="558"/>
      <c r="AN126" s="180"/>
      <c r="AO126" s="179"/>
    </row>
    <row r="127" spans="1:41" x14ac:dyDescent="0.25">
      <c r="A127" s="120"/>
      <c r="B127" s="879"/>
      <c r="C127" s="77" t="s">
        <v>21</v>
      </c>
      <c r="D127" s="78">
        <v>1000</v>
      </c>
      <c r="E127" s="78">
        <f t="shared" si="8"/>
        <v>60</v>
      </c>
      <c r="F127" s="78">
        <v>0</v>
      </c>
      <c r="G127" s="79" t="s">
        <v>38</v>
      </c>
      <c r="H127" s="79" t="s">
        <v>38</v>
      </c>
      <c r="I127" s="80" t="s">
        <v>38</v>
      </c>
      <c r="J127" s="79"/>
      <c r="K127" s="81"/>
      <c r="L127" s="644"/>
      <c r="M127" s="77" t="s">
        <v>21</v>
      </c>
      <c r="N127" s="78">
        <v>1000</v>
      </c>
      <c r="O127" s="78">
        <v>0</v>
      </c>
      <c r="P127" s="78">
        <v>11000</v>
      </c>
      <c r="Q127" s="79" t="s">
        <v>38</v>
      </c>
      <c r="R127" s="79">
        <v>902</v>
      </c>
      <c r="S127" s="80">
        <v>44278</v>
      </c>
      <c r="T127" s="79"/>
      <c r="U127" s="81"/>
      <c r="V127" s="644"/>
      <c r="W127" s="77" t="s">
        <v>21</v>
      </c>
      <c r="X127" s="78">
        <v>1000</v>
      </c>
      <c r="Y127" s="78">
        <v>0</v>
      </c>
      <c r="Z127" s="78">
        <v>0</v>
      </c>
      <c r="AA127" s="79" t="s">
        <v>38</v>
      </c>
      <c r="AB127" s="79" t="s">
        <v>38</v>
      </c>
      <c r="AC127" s="80" t="s">
        <v>38</v>
      </c>
      <c r="AD127" s="667"/>
      <c r="AE127" s="644"/>
      <c r="AF127" s="576" t="s">
        <v>21</v>
      </c>
      <c r="AG127" s="78">
        <v>1000</v>
      </c>
      <c r="AH127" s="78"/>
      <c r="AI127" s="78"/>
      <c r="AJ127" s="79"/>
      <c r="AK127" s="79"/>
      <c r="AL127" s="80"/>
      <c r="AM127" s="558"/>
      <c r="AN127" s="180">
        <v>450</v>
      </c>
      <c r="AO127" s="179" t="s">
        <v>848</v>
      </c>
    </row>
    <row r="128" spans="1:41" x14ac:dyDescent="0.25">
      <c r="A128" s="120"/>
      <c r="B128" s="879"/>
      <c r="C128" s="77" t="s">
        <v>22</v>
      </c>
      <c r="D128" s="78">
        <v>1000</v>
      </c>
      <c r="E128" s="78">
        <f t="shared" si="8"/>
        <v>50</v>
      </c>
      <c r="F128" s="78">
        <v>0</v>
      </c>
      <c r="G128" s="79" t="s">
        <v>38</v>
      </c>
      <c r="H128" s="79" t="s">
        <v>38</v>
      </c>
      <c r="I128" s="80" t="s">
        <v>38</v>
      </c>
      <c r="J128" s="79"/>
      <c r="K128" s="81"/>
      <c r="L128" s="644"/>
      <c r="M128" s="77" t="s">
        <v>22</v>
      </c>
      <c r="N128" s="78">
        <v>1000</v>
      </c>
      <c r="O128" s="78">
        <v>0</v>
      </c>
      <c r="P128" s="78">
        <v>0</v>
      </c>
      <c r="Q128" s="79" t="s">
        <v>38</v>
      </c>
      <c r="R128" s="79" t="s">
        <v>38</v>
      </c>
      <c r="S128" s="80" t="s">
        <v>38</v>
      </c>
      <c r="T128" s="79"/>
      <c r="U128" s="81"/>
      <c r="V128" s="644"/>
      <c r="W128" s="77" t="s">
        <v>22</v>
      </c>
      <c r="X128" s="78">
        <v>1000</v>
      </c>
      <c r="Y128" s="78">
        <v>0</v>
      </c>
      <c r="Z128" s="78">
        <v>0</v>
      </c>
      <c r="AA128" s="79" t="s">
        <v>38</v>
      </c>
      <c r="AB128" s="79" t="s">
        <v>38</v>
      </c>
      <c r="AC128" s="80" t="s">
        <v>38</v>
      </c>
      <c r="AD128" s="667"/>
      <c r="AE128" s="644"/>
      <c r="AF128" s="576" t="s">
        <v>22</v>
      </c>
      <c r="AG128" s="78">
        <v>1000</v>
      </c>
      <c r="AH128" s="78">
        <v>10</v>
      </c>
      <c r="AI128" s="78"/>
      <c r="AJ128" s="79"/>
      <c r="AK128" s="79"/>
      <c r="AL128" s="80"/>
      <c r="AM128" s="558"/>
      <c r="AN128" s="180"/>
      <c r="AO128" s="179"/>
    </row>
    <row r="129" spans="1:41" x14ac:dyDescent="0.25">
      <c r="A129" s="120"/>
      <c r="B129" s="879"/>
      <c r="C129" s="77" t="s">
        <v>23</v>
      </c>
      <c r="D129" s="78">
        <v>1000</v>
      </c>
      <c r="E129" s="78">
        <f t="shared" si="8"/>
        <v>40</v>
      </c>
      <c r="F129" s="78">
        <v>0</v>
      </c>
      <c r="G129" s="79" t="s">
        <v>38</v>
      </c>
      <c r="H129" s="79" t="s">
        <v>38</v>
      </c>
      <c r="I129" s="80" t="s">
        <v>38</v>
      </c>
      <c r="J129" s="79"/>
      <c r="K129" s="81"/>
      <c r="L129" s="644"/>
      <c r="M129" s="77" t="s">
        <v>23</v>
      </c>
      <c r="N129" s="78">
        <v>1000</v>
      </c>
      <c r="O129" s="78">
        <v>0</v>
      </c>
      <c r="P129" s="78">
        <v>0</v>
      </c>
      <c r="Q129" s="79" t="s">
        <v>38</v>
      </c>
      <c r="R129" s="79" t="s">
        <v>38</v>
      </c>
      <c r="S129" s="80" t="s">
        <v>38</v>
      </c>
      <c r="T129" s="79"/>
      <c r="U129" s="81"/>
      <c r="V129" s="644"/>
      <c r="W129" s="77" t="s">
        <v>23</v>
      </c>
      <c r="X129" s="78">
        <v>1000</v>
      </c>
      <c r="Y129" s="78">
        <v>0</v>
      </c>
      <c r="Z129" s="78">
        <v>0</v>
      </c>
      <c r="AA129" s="79" t="s">
        <v>38</v>
      </c>
      <c r="AB129" s="79" t="s">
        <v>38</v>
      </c>
      <c r="AC129" s="80" t="s">
        <v>38</v>
      </c>
      <c r="AD129" s="667"/>
      <c r="AE129" s="644"/>
      <c r="AF129" s="576" t="s">
        <v>23</v>
      </c>
      <c r="AG129" s="78">
        <v>1000</v>
      </c>
      <c r="AH129" s="78"/>
      <c r="AI129" s="78">
        <v>3000</v>
      </c>
      <c r="AJ129" s="79" t="s">
        <v>44</v>
      </c>
      <c r="AK129" s="79">
        <v>3719</v>
      </c>
      <c r="AL129" s="80">
        <v>45047</v>
      </c>
      <c r="AM129" s="558"/>
      <c r="AN129" s="180"/>
      <c r="AO129" s="179"/>
    </row>
    <row r="130" spans="1:41" x14ac:dyDescent="0.25">
      <c r="A130" s="120"/>
      <c r="B130" s="879"/>
      <c r="C130" s="77" t="s">
        <v>24</v>
      </c>
      <c r="D130" s="78">
        <v>1000</v>
      </c>
      <c r="E130" s="78">
        <f t="shared" si="8"/>
        <v>30</v>
      </c>
      <c r="F130" s="78">
        <v>0</v>
      </c>
      <c r="G130" s="79" t="s">
        <v>38</v>
      </c>
      <c r="H130" s="79" t="s">
        <v>38</v>
      </c>
      <c r="I130" s="80" t="s">
        <v>38</v>
      </c>
      <c r="J130" s="79"/>
      <c r="K130" s="81"/>
      <c r="L130" s="644"/>
      <c r="M130" s="77" t="s">
        <v>24</v>
      </c>
      <c r="N130" s="78">
        <v>1000</v>
      </c>
      <c r="O130" s="78">
        <v>0</v>
      </c>
      <c r="P130" s="78">
        <v>0</v>
      </c>
      <c r="Q130" s="79" t="s">
        <v>38</v>
      </c>
      <c r="R130" s="79" t="s">
        <v>38</v>
      </c>
      <c r="S130" s="80" t="s">
        <v>38</v>
      </c>
      <c r="T130" s="79"/>
      <c r="U130" s="81"/>
      <c r="V130" s="644"/>
      <c r="W130" s="77" t="s">
        <v>24</v>
      </c>
      <c r="X130" s="78">
        <v>1000</v>
      </c>
      <c r="Y130" s="78">
        <v>0</v>
      </c>
      <c r="Z130" s="78">
        <v>0</v>
      </c>
      <c r="AA130" s="79" t="s">
        <v>38</v>
      </c>
      <c r="AB130" s="79" t="s">
        <v>38</v>
      </c>
      <c r="AC130" s="80" t="s">
        <v>38</v>
      </c>
      <c r="AD130" s="667"/>
      <c r="AE130" s="644"/>
      <c r="AF130" s="576" t="s">
        <v>24</v>
      </c>
      <c r="AG130" s="78">
        <v>1000</v>
      </c>
      <c r="AH130" s="78"/>
      <c r="AI130" s="78"/>
      <c r="AJ130" s="79"/>
      <c r="AK130" s="79"/>
      <c r="AL130" s="80"/>
      <c r="AM130" s="558"/>
      <c r="AN130" s="180"/>
      <c r="AO130" s="179"/>
    </row>
    <row r="131" spans="1:41" x14ac:dyDescent="0.25">
      <c r="A131" s="120"/>
      <c r="B131" s="879"/>
      <c r="C131" s="77" t="s">
        <v>25</v>
      </c>
      <c r="D131" s="78">
        <v>1000</v>
      </c>
      <c r="E131" s="78">
        <f t="shared" si="8"/>
        <v>20</v>
      </c>
      <c r="F131" s="78">
        <v>0</v>
      </c>
      <c r="G131" s="79" t="s">
        <v>38</v>
      </c>
      <c r="H131" s="79" t="s">
        <v>38</v>
      </c>
      <c r="I131" s="80" t="s">
        <v>38</v>
      </c>
      <c r="J131" s="79"/>
      <c r="K131" s="81"/>
      <c r="L131" s="644"/>
      <c r="M131" s="77" t="s">
        <v>25</v>
      </c>
      <c r="N131" s="78">
        <v>1000</v>
      </c>
      <c r="O131" s="78">
        <v>0</v>
      </c>
      <c r="P131" s="78">
        <v>0</v>
      </c>
      <c r="Q131" s="79" t="s">
        <v>38</v>
      </c>
      <c r="R131" s="79" t="s">
        <v>38</v>
      </c>
      <c r="S131" s="80" t="s">
        <v>38</v>
      </c>
      <c r="T131" s="79"/>
      <c r="U131" s="81"/>
      <c r="V131" s="644"/>
      <c r="W131" s="77" t="s">
        <v>25</v>
      </c>
      <c r="X131" s="78">
        <v>1000</v>
      </c>
      <c r="Y131" s="78">
        <v>0</v>
      </c>
      <c r="Z131" s="78">
        <v>0</v>
      </c>
      <c r="AA131" s="79" t="s">
        <v>38</v>
      </c>
      <c r="AB131" s="79" t="s">
        <v>38</v>
      </c>
      <c r="AC131" s="80" t="s">
        <v>38</v>
      </c>
      <c r="AD131" s="667"/>
      <c r="AE131" s="644"/>
      <c r="AF131" s="576" t="s">
        <v>25</v>
      </c>
      <c r="AG131" s="78">
        <v>1000</v>
      </c>
      <c r="AH131" s="78">
        <v>10</v>
      </c>
      <c r="AI131" s="78"/>
      <c r="AJ131" s="79"/>
      <c r="AK131" s="79"/>
      <c r="AL131" s="80"/>
      <c r="AM131" s="558"/>
      <c r="AN131" s="180"/>
      <c r="AO131" s="179"/>
    </row>
    <row r="132" spans="1:41" x14ac:dyDescent="0.25">
      <c r="A132" s="120"/>
      <c r="B132" s="879"/>
      <c r="C132" s="77" t="s">
        <v>26</v>
      </c>
      <c r="D132" s="78">
        <v>1000</v>
      </c>
      <c r="E132" s="78">
        <f>E133+10</f>
        <v>10</v>
      </c>
      <c r="F132" s="78">
        <v>0</v>
      </c>
      <c r="G132" s="79" t="s">
        <v>38</v>
      </c>
      <c r="H132" s="79" t="s">
        <v>38</v>
      </c>
      <c r="I132" s="80" t="s">
        <v>38</v>
      </c>
      <c r="J132" s="79"/>
      <c r="K132" s="81"/>
      <c r="L132" s="644"/>
      <c r="M132" s="77" t="s">
        <v>26</v>
      </c>
      <c r="N132" s="78">
        <v>1000</v>
      </c>
      <c r="O132" s="78">
        <v>0</v>
      </c>
      <c r="P132" s="78">
        <v>0</v>
      </c>
      <c r="Q132" s="79" t="s">
        <v>38</v>
      </c>
      <c r="R132" s="79" t="s">
        <v>38</v>
      </c>
      <c r="S132" s="80" t="s">
        <v>38</v>
      </c>
      <c r="T132" s="79"/>
      <c r="U132" s="81"/>
      <c r="V132" s="644"/>
      <c r="W132" s="77" t="s">
        <v>26</v>
      </c>
      <c r="X132" s="78">
        <v>1000</v>
      </c>
      <c r="Y132" s="78">
        <v>0</v>
      </c>
      <c r="Z132" s="78">
        <v>0</v>
      </c>
      <c r="AA132" s="79" t="s">
        <v>38</v>
      </c>
      <c r="AB132" s="79" t="s">
        <v>38</v>
      </c>
      <c r="AC132" s="80" t="s">
        <v>38</v>
      </c>
      <c r="AD132" s="667"/>
      <c r="AE132" s="644"/>
      <c r="AF132" s="576" t="s">
        <v>26</v>
      </c>
      <c r="AG132" s="78">
        <v>1000</v>
      </c>
      <c r="AH132" s="78"/>
      <c r="AI132" s="78"/>
      <c r="AJ132" s="79"/>
      <c r="AK132" s="79"/>
      <c r="AL132" s="80"/>
      <c r="AM132" s="558"/>
      <c r="AN132" s="180"/>
      <c r="AO132" s="179"/>
    </row>
    <row r="133" spans="1:41" x14ac:dyDescent="0.25">
      <c r="A133" s="120"/>
      <c r="B133" s="879"/>
      <c r="C133" s="77" t="s">
        <v>27</v>
      </c>
      <c r="D133" s="78">
        <v>1000</v>
      </c>
      <c r="E133" s="78">
        <v>0</v>
      </c>
      <c r="F133" s="78">
        <v>9000</v>
      </c>
      <c r="G133" s="79" t="s">
        <v>38</v>
      </c>
      <c r="H133" s="79">
        <v>477</v>
      </c>
      <c r="I133" s="80">
        <v>44089</v>
      </c>
      <c r="J133" s="79"/>
      <c r="K133" s="81"/>
      <c r="L133" s="644"/>
      <c r="M133" s="77" t="s">
        <v>27</v>
      </c>
      <c r="N133" s="78">
        <v>1000</v>
      </c>
      <c r="O133" s="78">
        <v>0</v>
      </c>
      <c r="P133" s="78">
        <v>0</v>
      </c>
      <c r="Q133" s="79" t="s">
        <v>38</v>
      </c>
      <c r="R133" s="79" t="s">
        <v>38</v>
      </c>
      <c r="S133" s="80" t="s">
        <v>38</v>
      </c>
      <c r="T133" s="79"/>
      <c r="U133" s="81"/>
      <c r="V133" s="644"/>
      <c r="W133" s="77" t="s">
        <v>27</v>
      </c>
      <c r="X133" s="78">
        <v>1000</v>
      </c>
      <c r="Y133" s="78">
        <v>0</v>
      </c>
      <c r="Z133" s="78">
        <v>0</v>
      </c>
      <c r="AA133" s="79" t="s">
        <v>38</v>
      </c>
      <c r="AB133" s="79" t="s">
        <v>38</v>
      </c>
      <c r="AC133" s="80" t="s">
        <v>38</v>
      </c>
      <c r="AD133" s="667"/>
      <c r="AE133" s="644"/>
      <c r="AF133" s="576" t="s">
        <v>27</v>
      </c>
      <c r="AG133" s="78"/>
      <c r="AH133" s="78"/>
      <c r="AI133" s="78"/>
      <c r="AJ133" s="79"/>
      <c r="AK133" s="79"/>
      <c r="AL133" s="80"/>
      <c r="AM133" s="558"/>
      <c r="AN133" s="180"/>
      <c r="AO133" s="179"/>
    </row>
    <row r="134" spans="1:41" x14ac:dyDescent="0.25">
      <c r="A134" s="120"/>
      <c r="B134" s="879"/>
      <c r="C134" s="77" t="s">
        <v>28</v>
      </c>
      <c r="D134" s="78">
        <v>1000</v>
      </c>
      <c r="E134" s="78">
        <f>E135+10</f>
        <v>20</v>
      </c>
      <c r="F134" s="78">
        <v>0</v>
      </c>
      <c r="G134" s="79" t="s">
        <v>38</v>
      </c>
      <c r="H134" s="79" t="s">
        <v>38</v>
      </c>
      <c r="I134" s="80" t="s">
        <v>38</v>
      </c>
      <c r="J134" s="79"/>
      <c r="K134" s="81"/>
      <c r="L134" s="644"/>
      <c r="M134" s="77" t="s">
        <v>28</v>
      </c>
      <c r="N134" s="78">
        <v>1000</v>
      </c>
      <c r="O134" s="78">
        <v>0</v>
      </c>
      <c r="P134" s="78">
        <v>0</v>
      </c>
      <c r="Q134" s="79" t="s">
        <v>38</v>
      </c>
      <c r="R134" s="79" t="s">
        <v>38</v>
      </c>
      <c r="S134" s="80" t="s">
        <v>38</v>
      </c>
      <c r="T134" s="79"/>
      <c r="U134" s="81"/>
      <c r="V134" s="644"/>
      <c r="W134" s="77" t="s">
        <v>28</v>
      </c>
      <c r="X134" s="78">
        <v>1000</v>
      </c>
      <c r="Y134" s="78">
        <v>0</v>
      </c>
      <c r="Z134" s="78">
        <v>0</v>
      </c>
      <c r="AA134" s="79" t="s">
        <v>38</v>
      </c>
      <c r="AB134" s="79" t="s">
        <v>38</v>
      </c>
      <c r="AC134" s="80" t="s">
        <v>38</v>
      </c>
      <c r="AD134" s="667"/>
      <c r="AE134" s="644"/>
      <c r="AF134" s="576" t="s">
        <v>28</v>
      </c>
      <c r="AG134" s="78"/>
      <c r="AH134" s="78"/>
      <c r="AI134" s="78"/>
      <c r="AJ134" s="79"/>
      <c r="AK134" s="79"/>
      <c r="AL134" s="80"/>
      <c r="AM134" s="558"/>
      <c r="AN134" s="180"/>
      <c r="AO134" s="179"/>
    </row>
    <row r="135" spans="1:41" x14ac:dyDescent="0.25">
      <c r="A135" s="120"/>
      <c r="B135" s="879"/>
      <c r="C135" s="77" t="s">
        <v>29</v>
      </c>
      <c r="D135" s="78">
        <v>1000</v>
      </c>
      <c r="E135" s="78">
        <f>E136+10</f>
        <v>10</v>
      </c>
      <c r="F135" s="78">
        <v>0</v>
      </c>
      <c r="G135" s="79" t="s">
        <v>38</v>
      </c>
      <c r="H135" s="79" t="s">
        <v>38</v>
      </c>
      <c r="I135" s="80" t="s">
        <v>38</v>
      </c>
      <c r="J135" s="79"/>
      <c r="K135" s="81"/>
      <c r="L135" s="644"/>
      <c r="M135" s="77" t="s">
        <v>29</v>
      </c>
      <c r="N135" s="78">
        <v>1000</v>
      </c>
      <c r="O135" s="78">
        <v>0</v>
      </c>
      <c r="P135" s="78">
        <v>0</v>
      </c>
      <c r="Q135" s="79" t="s">
        <v>38</v>
      </c>
      <c r="R135" s="79" t="s">
        <v>38</v>
      </c>
      <c r="S135" s="80" t="s">
        <v>38</v>
      </c>
      <c r="T135" s="79"/>
      <c r="U135" s="81"/>
      <c r="V135" s="644"/>
      <c r="W135" s="77" t="s">
        <v>29</v>
      </c>
      <c r="X135" s="78">
        <v>1000</v>
      </c>
      <c r="Y135" s="78">
        <v>0</v>
      </c>
      <c r="Z135" s="78">
        <v>0</v>
      </c>
      <c r="AA135" s="79" t="s">
        <v>38</v>
      </c>
      <c r="AB135" s="79" t="s">
        <v>38</v>
      </c>
      <c r="AC135" s="80" t="s">
        <v>38</v>
      </c>
      <c r="AD135" s="667"/>
      <c r="AE135" s="644"/>
      <c r="AF135" s="576" t="s">
        <v>29</v>
      </c>
      <c r="AG135" s="78"/>
      <c r="AH135" s="78"/>
      <c r="AI135" s="78"/>
      <c r="AJ135" s="79"/>
      <c r="AK135" s="79"/>
      <c r="AL135" s="80"/>
      <c r="AM135" s="558"/>
      <c r="AN135" s="180"/>
      <c r="AO135" s="179"/>
    </row>
    <row r="136" spans="1:41" x14ac:dyDescent="0.25">
      <c r="A136" s="120"/>
      <c r="B136" s="879"/>
      <c r="C136" s="83" t="s">
        <v>30</v>
      </c>
      <c r="D136" s="84">
        <v>1000</v>
      </c>
      <c r="E136" s="78">
        <v>0</v>
      </c>
      <c r="F136" s="78">
        <v>3000</v>
      </c>
      <c r="G136" s="79" t="s">
        <v>38</v>
      </c>
      <c r="H136" s="79">
        <v>878</v>
      </c>
      <c r="I136" s="80">
        <v>44183</v>
      </c>
      <c r="J136" s="85"/>
      <c r="K136" s="86"/>
      <c r="L136" s="644"/>
      <c r="M136" s="83" t="s">
        <v>30</v>
      </c>
      <c r="N136" s="84">
        <v>1000</v>
      </c>
      <c r="O136" s="78">
        <v>10</v>
      </c>
      <c r="P136" s="78">
        <v>0</v>
      </c>
      <c r="Q136" s="79" t="s">
        <v>38</v>
      </c>
      <c r="R136" s="79" t="s">
        <v>38</v>
      </c>
      <c r="S136" s="80" t="s">
        <v>38</v>
      </c>
      <c r="T136" s="79"/>
      <c r="U136" s="81"/>
      <c r="V136" s="644"/>
      <c r="W136" s="83" t="s">
        <v>30</v>
      </c>
      <c r="X136" s="48">
        <v>500</v>
      </c>
      <c r="Y136" s="78">
        <v>0</v>
      </c>
      <c r="Z136" s="78">
        <v>0</v>
      </c>
      <c r="AA136" s="79" t="s">
        <v>38</v>
      </c>
      <c r="AB136" s="79" t="s">
        <v>38</v>
      </c>
      <c r="AC136" s="80" t="s">
        <v>38</v>
      </c>
      <c r="AD136" s="667"/>
      <c r="AE136" s="644"/>
      <c r="AF136" s="577" t="s">
        <v>30</v>
      </c>
      <c r="AG136" s="48"/>
      <c r="AH136" s="78"/>
      <c r="AI136" s="78"/>
      <c r="AJ136" s="79"/>
      <c r="AK136" s="79"/>
      <c r="AL136" s="80"/>
      <c r="AM136" s="558"/>
      <c r="AN136" s="181"/>
      <c r="AO136" s="182"/>
    </row>
    <row r="137" spans="1:41" ht="24" thickBot="1" x14ac:dyDescent="0.3">
      <c r="A137" s="121"/>
      <c r="B137" s="880"/>
      <c r="C137" s="89"/>
      <c r="D137" s="90">
        <f>SUM(D125:D136)</f>
        <v>12000</v>
      </c>
      <c r="E137" s="90">
        <f>SUM(E125:E136)</f>
        <v>390</v>
      </c>
      <c r="F137" s="90">
        <f>SUM(F125:F136)</f>
        <v>12000</v>
      </c>
      <c r="G137" s="91"/>
      <c r="H137" s="91"/>
      <c r="I137" s="92"/>
      <c r="J137" s="91"/>
      <c r="K137" s="93"/>
      <c r="L137" s="587"/>
      <c r="M137" s="89"/>
      <c r="N137" s="90">
        <f>SUM(N124:N136)</f>
        <v>24000</v>
      </c>
      <c r="O137" s="90">
        <f>SUM(O124:O136)</f>
        <v>430</v>
      </c>
      <c r="P137" s="90">
        <f>SUM(P124:P136)</f>
        <v>23000</v>
      </c>
      <c r="Q137" s="91"/>
      <c r="R137" s="91"/>
      <c r="S137" s="91"/>
      <c r="T137" s="91"/>
      <c r="U137" s="93"/>
      <c r="V137" s="587"/>
      <c r="W137" s="89"/>
      <c r="X137" s="90">
        <f>SUM(X124:X136)</f>
        <v>35500</v>
      </c>
      <c r="Y137" s="90">
        <f>SUM(Y124:Y136)</f>
        <v>430</v>
      </c>
      <c r="Z137" s="90">
        <f>SUM(Z124:Z136)</f>
        <v>35500</v>
      </c>
      <c r="AA137" s="91"/>
      <c r="AB137" s="91"/>
      <c r="AC137" s="91"/>
      <c r="AD137" s="176"/>
      <c r="AE137" s="587"/>
      <c r="AF137" s="564"/>
      <c r="AG137" s="90">
        <f>SUM(AG124:AG136)</f>
        <v>43500</v>
      </c>
      <c r="AH137" s="90">
        <f>SUM(AH124:AH136)</f>
        <v>450</v>
      </c>
      <c r="AI137" s="90">
        <f>SUM(AI124:AI136)</f>
        <v>41500</v>
      </c>
      <c r="AJ137" s="91"/>
      <c r="AK137" s="91"/>
      <c r="AL137" s="91"/>
      <c r="AM137" s="91"/>
      <c r="AN137" s="90"/>
      <c r="AO137" s="91"/>
    </row>
    <row r="138" spans="1:41" x14ac:dyDescent="0.25">
      <c r="A138" s="209"/>
      <c r="B138" s="210"/>
      <c r="C138" s="65"/>
      <c r="D138" s="66"/>
      <c r="E138" s="66"/>
      <c r="F138" s="66"/>
      <c r="G138" s="67"/>
      <c r="H138" s="67"/>
      <c r="I138" s="68"/>
      <c r="J138" s="67"/>
      <c r="K138" s="67"/>
      <c r="L138" s="588"/>
      <c r="M138" s="67"/>
      <c r="N138" s="66"/>
      <c r="O138" s="66"/>
      <c r="P138" s="66"/>
      <c r="Q138" s="67"/>
      <c r="R138" s="67"/>
      <c r="S138" s="67"/>
      <c r="T138" s="67"/>
      <c r="U138" s="67"/>
      <c r="V138" s="588"/>
      <c r="W138" s="67"/>
      <c r="X138" s="66"/>
      <c r="Y138" s="66"/>
      <c r="Z138" s="66"/>
      <c r="AA138" s="67"/>
      <c r="AB138" s="67"/>
      <c r="AC138" s="67"/>
      <c r="AD138" s="67"/>
      <c r="AE138" s="588"/>
      <c r="AF138" s="67"/>
      <c r="AG138" s="66"/>
      <c r="AH138" s="66"/>
      <c r="AI138" s="66"/>
      <c r="AJ138" s="67"/>
      <c r="AK138" s="67"/>
      <c r="AL138" s="67"/>
      <c r="AM138" s="67"/>
      <c r="AN138" s="777"/>
      <c r="AO138" s="123"/>
    </row>
    <row r="139" spans="1:41" x14ac:dyDescent="0.25">
      <c r="A139" s="120"/>
      <c r="B139" s="210"/>
      <c r="C139" s="70"/>
      <c r="D139" s="71"/>
      <c r="E139" s="72"/>
      <c r="F139" s="73"/>
      <c r="G139" s="72"/>
      <c r="H139" s="73"/>
      <c r="I139" s="73"/>
      <c r="J139" s="73"/>
      <c r="K139" s="74"/>
      <c r="L139" s="584"/>
      <c r="M139" s="75" t="s">
        <v>42</v>
      </c>
      <c r="N139" s="76">
        <f>D152</f>
        <v>12000</v>
      </c>
      <c r="O139" s="76">
        <f>E152</f>
        <v>2820</v>
      </c>
      <c r="P139" s="76">
        <f>F152</f>
        <v>0</v>
      </c>
      <c r="Q139" s="72"/>
      <c r="R139" s="73"/>
      <c r="S139" s="73"/>
      <c r="T139" s="73"/>
      <c r="U139" s="74"/>
      <c r="V139" s="584"/>
      <c r="W139" s="75" t="s">
        <v>42</v>
      </c>
      <c r="X139" s="76">
        <f>N152</f>
        <v>24000</v>
      </c>
      <c r="Y139" s="76">
        <f>O152</f>
        <v>4200</v>
      </c>
      <c r="Z139" s="76">
        <f>P152</f>
        <v>0</v>
      </c>
      <c r="AA139" s="72"/>
      <c r="AB139" s="73"/>
      <c r="AC139" s="73"/>
      <c r="AD139" s="73"/>
      <c r="AE139" s="584"/>
      <c r="AF139" s="75" t="s">
        <v>42</v>
      </c>
      <c r="AG139" s="76">
        <f>X152</f>
        <v>36000</v>
      </c>
      <c r="AH139" s="76">
        <f>Y152</f>
        <v>4470</v>
      </c>
      <c r="AI139" s="76">
        <f>Z152</f>
        <v>36000</v>
      </c>
      <c r="AJ139" s="72"/>
      <c r="AK139" s="73"/>
      <c r="AL139" s="73"/>
      <c r="AM139" s="73"/>
      <c r="AN139" s="776" t="s">
        <v>221</v>
      </c>
      <c r="AO139" s="183" t="s">
        <v>36</v>
      </c>
    </row>
    <row r="140" spans="1:41" x14ac:dyDescent="0.25">
      <c r="A140" s="120" t="s">
        <v>6</v>
      </c>
      <c r="B140" s="211">
        <v>186</v>
      </c>
      <c r="C140" s="77" t="s">
        <v>19</v>
      </c>
      <c r="D140" s="78">
        <v>1000</v>
      </c>
      <c r="E140" s="78">
        <f t="shared" ref="E140:E149" si="9">E141+10</f>
        <v>290</v>
      </c>
      <c r="F140" s="78">
        <v>0</v>
      </c>
      <c r="G140" s="79" t="s">
        <v>38</v>
      </c>
      <c r="H140" s="79" t="s">
        <v>38</v>
      </c>
      <c r="I140" s="80" t="s">
        <v>38</v>
      </c>
      <c r="J140" s="79"/>
      <c r="K140" s="81"/>
      <c r="L140" s="586"/>
      <c r="M140" s="77" t="s">
        <v>19</v>
      </c>
      <c r="N140" s="78">
        <v>1000</v>
      </c>
      <c r="O140" s="78">
        <f t="shared" ref="O140:O149" si="10">O141+10</f>
        <v>170</v>
      </c>
      <c r="P140" s="78">
        <v>0</v>
      </c>
      <c r="Q140" s="79" t="s">
        <v>38</v>
      </c>
      <c r="R140" s="79" t="s">
        <v>38</v>
      </c>
      <c r="S140" s="80" t="s">
        <v>38</v>
      </c>
      <c r="T140" s="79"/>
      <c r="U140" s="81"/>
      <c r="V140" s="586"/>
      <c r="W140" s="77" t="s">
        <v>19</v>
      </c>
      <c r="X140" s="78">
        <v>1000</v>
      </c>
      <c r="Y140" s="78">
        <f t="shared" ref="Y140:Y143" si="11">Y141+10</f>
        <v>50</v>
      </c>
      <c r="Z140" s="78">
        <v>0</v>
      </c>
      <c r="AA140" s="79" t="s">
        <v>38</v>
      </c>
      <c r="AB140" s="79" t="s">
        <v>38</v>
      </c>
      <c r="AC140" s="80" t="s">
        <v>38</v>
      </c>
      <c r="AD140" s="666"/>
      <c r="AE140" s="586"/>
      <c r="AF140" s="576" t="s">
        <v>19</v>
      </c>
      <c r="AG140" s="78">
        <v>1000</v>
      </c>
      <c r="AH140" s="78">
        <v>10</v>
      </c>
      <c r="AI140" s="78"/>
      <c r="AJ140" s="79"/>
      <c r="AK140" s="79"/>
      <c r="AL140" s="80"/>
      <c r="AM140" s="651"/>
      <c r="AN140" s="198">
        <f>AG152+AH152-AI152</f>
        <v>5630</v>
      </c>
      <c r="AO140" s="178" t="s">
        <v>1032</v>
      </c>
    </row>
    <row r="141" spans="1:41" ht="21" customHeight="1" x14ac:dyDescent="0.25">
      <c r="A141" s="120"/>
      <c r="B141" s="881" t="s">
        <v>249</v>
      </c>
      <c r="C141" s="77" t="s">
        <v>20</v>
      </c>
      <c r="D141" s="78">
        <v>1000</v>
      </c>
      <c r="E141" s="78">
        <f t="shared" si="9"/>
        <v>280</v>
      </c>
      <c r="F141" s="78">
        <v>0</v>
      </c>
      <c r="G141" s="79" t="s">
        <v>38</v>
      </c>
      <c r="H141" s="79" t="s">
        <v>38</v>
      </c>
      <c r="I141" s="80" t="s">
        <v>38</v>
      </c>
      <c r="J141" s="79"/>
      <c r="K141" s="81"/>
      <c r="L141" s="644"/>
      <c r="M141" s="77" t="s">
        <v>20</v>
      </c>
      <c r="N141" s="78">
        <v>1000</v>
      </c>
      <c r="O141" s="78">
        <f t="shared" si="10"/>
        <v>160</v>
      </c>
      <c r="P141" s="78">
        <v>0</v>
      </c>
      <c r="Q141" s="79" t="s">
        <v>38</v>
      </c>
      <c r="R141" s="79" t="s">
        <v>38</v>
      </c>
      <c r="S141" s="80" t="s">
        <v>38</v>
      </c>
      <c r="T141" s="79"/>
      <c r="U141" s="81"/>
      <c r="V141" s="644"/>
      <c r="W141" s="77" t="s">
        <v>20</v>
      </c>
      <c r="X141" s="78">
        <v>1000</v>
      </c>
      <c r="Y141" s="78">
        <f t="shared" si="11"/>
        <v>40</v>
      </c>
      <c r="Z141" s="78">
        <v>0</v>
      </c>
      <c r="AA141" s="79" t="s">
        <v>38</v>
      </c>
      <c r="AB141" s="79" t="s">
        <v>38</v>
      </c>
      <c r="AC141" s="80" t="s">
        <v>38</v>
      </c>
      <c r="AD141" s="667"/>
      <c r="AE141" s="644"/>
      <c r="AF141" s="576" t="s">
        <v>20</v>
      </c>
      <c r="AG141" s="78">
        <v>1000</v>
      </c>
      <c r="AH141" s="78"/>
      <c r="AI141" s="78">
        <v>2000</v>
      </c>
      <c r="AJ141" s="79" t="s">
        <v>941</v>
      </c>
      <c r="AK141" s="79">
        <v>3457</v>
      </c>
      <c r="AL141" s="80">
        <v>45002</v>
      </c>
      <c r="AM141" s="558"/>
      <c r="AN141" s="180"/>
      <c r="AO141" s="179"/>
    </row>
    <row r="142" spans="1:41" x14ac:dyDescent="0.25">
      <c r="A142" s="120"/>
      <c r="B142" s="879"/>
      <c r="C142" s="77" t="s">
        <v>21</v>
      </c>
      <c r="D142" s="78">
        <v>1000</v>
      </c>
      <c r="E142" s="78">
        <f t="shared" si="9"/>
        <v>270</v>
      </c>
      <c r="F142" s="78">
        <v>0</v>
      </c>
      <c r="G142" s="79" t="s">
        <v>38</v>
      </c>
      <c r="H142" s="79" t="s">
        <v>38</v>
      </c>
      <c r="I142" s="80" t="s">
        <v>38</v>
      </c>
      <c r="J142" s="79"/>
      <c r="K142" s="81"/>
      <c r="L142" s="644"/>
      <c r="M142" s="77" t="s">
        <v>21</v>
      </c>
      <c r="N142" s="78">
        <v>1000</v>
      </c>
      <c r="O142" s="78">
        <f t="shared" si="10"/>
        <v>150</v>
      </c>
      <c r="P142" s="78">
        <v>0</v>
      </c>
      <c r="Q142" s="79" t="s">
        <v>38</v>
      </c>
      <c r="R142" s="79" t="s">
        <v>38</v>
      </c>
      <c r="S142" s="80" t="s">
        <v>38</v>
      </c>
      <c r="T142" s="79"/>
      <c r="U142" s="81"/>
      <c r="V142" s="644"/>
      <c r="W142" s="77" t="s">
        <v>21</v>
      </c>
      <c r="X142" s="78">
        <v>1000</v>
      </c>
      <c r="Y142" s="78">
        <f t="shared" si="11"/>
        <v>30</v>
      </c>
      <c r="Z142" s="78">
        <v>0</v>
      </c>
      <c r="AA142" s="79" t="s">
        <v>38</v>
      </c>
      <c r="AB142" s="79" t="s">
        <v>38</v>
      </c>
      <c r="AC142" s="80" t="s">
        <v>38</v>
      </c>
      <c r="AD142" s="667"/>
      <c r="AE142" s="644"/>
      <c r="AF142" s="576" t="s">
        <v>21</v>
      </c>
      <c r="AG142" s="78">
        <v>1000</v>
      </c>
      <c r="AH142" s="78">
        <v>50</v>
      </c>
      <c r="AI142" s="78"/>
      <c r="AJ142" s="79"/>
      <c r="AK142" s="79"/>
      <c r="AL142" s="80"/>
      <c r="AM142" s="558"/>
      <c r="AN142" s="180">
        <v>1000</v>
      </c>
      <c r="AO142" s="179" t="s">
        <v>955</v>
      </c>
    </row>
    <row r="143" spans="1:41" x14ac:dyDescent="0.25">
      <c r="A143" s="120"/>
      <c r="B143" s="879"/>
      <c r="C143" s="77" t="s">
        <v>22</v>
      </c>
      <c r="D143" s="78">
        <v>1000</v>
      </c>
      <c r="E143" s="78">
        <f t="shared" si="9"/>
        <v>260</v>
      </c>
      <c r="F143" s="78">
        <v>0</v>
      </c>
      <c r="G143" s="79" t="s">
        <v>38</v>
      </c>
      <c r="H143" s="79" t="s">
        <v>38</v>
      </c>
      <c r="I143" s="80" t="s">
        <v>38</v>
      </c>
      <c r="J143" s="79"/>
      <c r="K143" s="81"/>
      <c r="L143" s="644"/>
      <c r="M143" s="77" t="s">
        <v>22</v>
      </c>
      <c r="N143" s="78">
        <v>1000</v>
      </c>
      <c r="O143" s="78">
        <f t="shared" si="10"/>
        <v>140</v>
      </c>
      <c r="P143" s="78">
        <v>0</v>
      </c>
      <c r="Q143" s="79" t="s">
        <v>38</v>
      </c>
      <c r="R143" s="79" t="s">
        <v>38</v>
      </c>
      <c r="S143" s="80" t="s">
        <v>38</v>
      </c>
      <c r="T143" s="79"/>
      <c r="U143" s="81"/>
      <c r="V143" s="644"/>
      <c r="W143" s="77" t="s">
        <v>22</v>
      </c>
      <c r="X143" s="78">
        <v>1000</v>
      </c>
      <c r="Y143" s="78">
        <f t="shared" si="11"/>
        <v>20</v>
      </c>
      <c r="Z143" s="78">
        <v>0</v>
      </c>
      <c r="AA143" s="79" t="s">
        <v>38</v>
      </c>
      <c r="AB143" s="79" t="s">
        <v>38</v>
      </c>
      <c r="AC143" s="80" t="s">
        <v>38</v>
      </c>
      <c r="AD143" s="667"/>
      <c r="AE143" s="644"/>
      <c r="AF143" s="576" t="s">
        <v>22</v>
      </c>
      <c r="AG143" s="78">
        <v>1000</v>
      </c>
      <c r="AH143" s="78">
        <v>40</v>
      </c>
      <c r="AI143" s="78"/>
      <c r="AJ143" s="79"/>
      <c r="AK143" s="79"/>
      <c r="AL143" s="80"/>
      <c r="AM143" s="558"/>
      <c r="AN143" s="180">
        <v>4630</v>
      </c>
      <c r="AO143" s="179" t="s">
        <v>848</v>
      </c>
    </row>
    <row r="144" spans="1:41" x14ac:dyDescent="0.25">
      <c r="A144" s="120"/>
      <c r="B144" s="879"/>
      <c r="C144" s="77" t="s">
        <v>23</v>
      </c>
      <c r="D144" s="78">
        <v>1000</v>
      </c>
      <c r="E144" s="78">
        <f t="shared" si="9"/>
        <v>250</v>
      </c>
      <c r="F144" s="78">
        <v>0</v>
      </c>
      <c r="G144" s="79" t="s">
        <v>38</v>
      </c>
      <c r="H144" s="79" t="s">
        <v>38</v>
      </c>
      <c r="I144" s="80" t="s">
        <v>38</v>
      </c>
      <c r="J144" s="79"/>
      <c r="K144" s="81"/>
      <c r="L144" s="644"/>
      <c r="M144" s="77" t="s">
        <v>23</v>
      </c>
      <c r="N144" s="78">
        <v>1000</v>
      </c>
      <c r="O144" s="78">
        <f t="shared" si="10"/>
        <v>130</v>
      </c>
      <c r="P144" s="78">
        <v>0</v>
      </c>
      <c r="Q144" s="79" t="s">
        <v>38</v>
      </c>
      <c r="R144" s="79" t="s">
        <v>38</v>
      </c>
      <c r="S144" s="80" t="s">
        <v>38</v>
      </c>
      <c r="T144" s="79"/>
      <c r="U144" s="81"/>
      <c r="V144" s="644"/>
      <c r="W144" s="77" t="s">
        <v>23</v>
      </c>
      <c r="X144" s="78">
        <v>1000</v>
      </c>
      <c r="Y144" s="78">
        <v>10</v>
      </c>
      <c r="Z144" s="78">
        <v>0</v>
      </c>
      <c r="AA144" s="79" t="s">
        <v>38</v>
      </c>
      <c r="AB144" s="79" t="s">
        <v>38</v>
      </c>
      <c r="AC144" s="80" t="s">
        <v>38</v>
      </c>
      <c r="AD144" s="667"/>
      <c r="AE144" s="644"/>
      <c r="AF144" s="576" t="s">
        <v>23</v>
      </c>
      <c r="AG144" s="78">
        <v>1000</v>
      </c>
      <c r="AH144" s="78">
        <v>30</v>
      </c>
      <c r="AI144" s="78"/>
      <c r="AJ144" s="79"/>
      <c r="AK144" s="79"/>
      <c r="AL144" s="80"/>
      <c r="AM144" s="558"/>
      <c r="AN144" s="180"/>
      <c r="AO144" s="179"/>
    </row>
    <row r="145" spans="1:41" x14ac:dyDescent="0.25">
      <c r="A145" s="120"/>
      <c r="B145" s="879"/>
      <c r="C145" s="77" t="s">
        <v>24</v>
      </c>
      <c r="D145" s="78">
        <v>1000</v>
      </c>
      <c r="E145" s="78">
        <f t="shared" si="9"/>
        <v>240</v>
      </c>
      <c r="F145" s="78">
        <v>0</v>
      </c>
      <c r="G145" s="79" t="s">
        <v>38</v>
      </c>
      <c r="H145" s="79" t="s">
        <v>38</v>
      </c>
      <c r="I145" s="80" t="s">
        <v>38</v>
      </c>
      <c r="J145" s="79"/>
      <c r="K145" s="81"/>
      <c r="L145" s="644"/>
      <c r="M145" s="77" t="s">
        <v>24</v>
      </c>
      <c r="N145" s="78">
        <v>1000</v>
      </c>
      <c r="O145" s="78">
        <f t="shared" si="10"/>
        <v>120</v>
      </c>
      <c r="P145" s="78">
        <v>0</v>
      </c>
      <c r="Q145" s="79" t="s">
        <v>38</v>
      </c>
      <c r="R145" s="79" t="s">
        <v>38</v>
      </c>
      <c r="S145" s="80" t="s">
        <v>38</v>
      </c>
      <c r="T145" s="79"/>
      <c r="U145" s="81"/>
      <c r="V145" s="644"/>
      <c r="W145" s="77" t="s">
        <v>24</v>
      </c>
      <c r="X145" s="78">
        <v>1000</v>
      </c>
      <c r="Y145" s="78">
        <v>30</v>
      </c>
      <c r="Z145" s="78">
        <v>29000</v>
      </c>
      <c r="AA145" s="79" t="s">
        <v>47</v>
      </c>
      <c r="AB145" s="79" t="s">
        <v>38</v>
      </c>
      <c r="AC145" s="80">
        <v>44736</v>
      </c>
      <c r="AD145" s="667"/>
      <c r="AE145" s="644"/>
      <c r="AF145" s="576" t="s">
        <v>24</v>
      </c>
      <c r="AG145" s="78">
        <v>1000</v>
      </c>
      <c r="AH145" s="78">
        <v>20</v>
      </c>
      <c r="AI145" s="78"/>
      <c r="AJ145" s="79"/>
      <c r="AK145" s="79"/>
      <c r="AL145" s="80"/>
      <c r="AM145" s="558"/>
      <c r="AN145" s="180"/>
      <c r="AO145" s="179"/>
    </row>
    <row r="146" spans="1:41" x14ac:dyDescent="0.25">
      <c r="A146" s="120"/>
      <c r="B146" s="879"/>
      <c r="C146" s="77" t="s">
        <v>25</v>
      </c>
      <c r="D146" s="78">
        <v>1000</v>
      </c>
      <c r="E146" s="78">
        <f t="shared" si="9"/>
        <v>230</v>
      </c>
      <c r="F146" s="78">
        <v>0</v>
      </c>
      <c r="G146" s="79" t="s">
        <v>38</v>
      </c>
      <c r="H146" s="79" t="s">
        <v>38</v>
      </c>
      <c r="I146" s="80" t="s">
        <v>38</v>
      </c>
      <c r="J146" s="79"/>
      <c r="K146" s="81"/>
      <c r="L146" s="644"/>
      <c r="M146" s="77" t="s">
        <v>25</v>
      </c>
      <c r="N146" s="78">
        <v>1000</v>
      </c>
      <c r="O146" s="78">
        <f t="shared" si="10"/>
        <v>110</v>
      </c>
      <c r="P146" s="78">
        <v>0</v>
      </c>
      <c r="Q146" s="79" t="s">
        <v>38</v>
      </c>
      <c r="R146" s="79" t="s">
        <v>38</v>
      </c>
      <c r="S146" s="80" t="s">
        <v>38</v>
      </c>
      <c r="T146" s="79"/>
      <c r="U146" s="81"/>
      <c r="V146" s="644"/>
      <c r="W146" s="77" t="s">
        <v>25</v>
      </c>
      <c r="X146" s="78">
        <v>1000</v>
      </c>
      <c r="Y146" s="78">
        <v>20</v>
      </c>
      <c r="Z146" s="78">
        <v>0</v>
      </c>
      <c r="AA146" s="79" t="s">
        <v>38</v>
      </c>
      <c r="AB146" s="79" t="s">
        <v>38</v>
      </c>
      <c r="AC146" s="80" t="s">
        <v>38</v>
      </c>
      <c r="AD146" s="667"/>
      <c r="AE146" s="644"/>
      <c r="AF146" s="576" t="s">
        <v>25</v>
      </c>
      <c r="AG146" s="78">
        <v>1000</v>
      </c>
      <c r="AH146" s="78">
        <v>10</v>
      </c>
      <c r="AI146" s="78">
        <v>5000</v>
      </c>
      <c r="AJ146" s="79" t="s">
        <v>941</v>
      </c>
      <c r="AK146" s="79">
        <v>4055</v>
      </c>
      <c r="AL146" s="80">
        <v>45145</v>
      </c>
      <c r="AM146" s="558"/>
      <c r="AN146" s="180"/>
      <c r="AO146" s="179"/>
    </row>
    <row r="147" spans="1:41" x14ac:dyDescent="0.25">
      <c r="A147" s="120"/>
      <c r="B147" s="879"/>
      <c r="C147" s="77" t="s">
        <v>26</v>
      </c>
      <c r="D147" s="78">
        <v>1000</v>
      </c>
      <c r="E147" s="78">
        <f t="shared" si="9"/>
        <v>220</v>
      </c>
      <c r="F147" s="78">
        <v>0</v>
      </c>
      <c r="G147" s="79" t="s">
        <v>38</v>
      </c>
      <c r="H147" s="79" t="s">
        <v>38</v>
      </c>
      <c r="I147" s="80" t="s">
        <v>38</v>
      </c>
      <c r="J147" s="79"/>
      <c r="K147" s="81"/>
      <c r="L147" s="644"/>
      <c r="M147" s="77" t="s">
        <v>26</v>
      </c>
      <c r="N147" s="78">
        <v>1000</v>
      </c>
      <c r="O147" s="78">
        <f t="shared" si="10"/>
        <v>100</v>
      </c>
      <c r="P147" s="78">
        <v>0</v>
      </c>
      <c r="Q147" s="79" t="s">
        <v>38</v>
      </c>
      <c r="R147" s="79" t="s">
        <v>38</v>
      </c>
      <c r="S147" s="80" t="s">
        <v>38</v>
      </c>
      <c r="T147" s="79"/>
      <c r="U147" s="81"/>
      <c r="V147" s="644"/>
      <c r="W147" s="77" t="s">
        <v>26</v>
      </c>
      <c r="X147" s="78">
        <v>1000</v>
      </c>
      <c r="Y147" s="78">
        <v>10</v>
      </c>
      <c r="Z147" s="78">
        <v>0</v>
      </c>
      <c r="AA147" s="79" t="s">
        <v>38</v>
      </c>
      <c r="AB147" s="79" t="s">
        <v>38</v>
      </c>
      <c r="AC147" s="80" t="s">
        <v>38</v>
      </c>
      <c r="AD147" s="667"/>
      <c r="AE147" s="644"/>
      <c r="AF147" s="576" t="s">
        <v>26</v>
      </c>
      <c r="AG147" s="78">
        <v>1000</v>
      </c>
      <c r="AH147" s="78"/>
      <c r="AI147" s="78"/>
      <c r="AJ147" s="79"/>
      <c r="AK147" s="79"/>
      <c r="AL147" s="80"/>
      <c r="AM147" s="558"/>
      <c r="AN147" s="180"/>
      <c r="AO147" s="179"/>
    </row>
    <row r="148" spans="1:41" x14ac:dyDescent="0.25">
      <c r="A148" s="120"/>
      <c r="B148" s="879"/>
      <c r="C148" s="77" t="s">
        <v>27</v>
      </c>
      <c r="D148" s="78">
        <v>1000</v>
      </c>
      <c r="E148" s="78">
        <f t="shared" si="9"/>
        <v>210</v>
      </c>
      <c r="F148" s="78">
        <v>0</v>
      </c>
      <c r="G148" s="79" t="s">
        <v>38</v>
      </c>
      <c r="H148" s="79" t="s">
        <v>38</v>
      </c>
      <c r="I148" s="80" t="s">
        <v>38</v>
      </c>
      <c r="J148" s="79"/>
      <c r="K148" s="81"/>
      <c r="L148" s="644"/>
      <c r="M148" s="77" t="s">
        <v>27</v>
      </c>
      <c r="N148" s="78">
        <v>1000</v>
      </c>
      <c r="O148" s="78">
        <f t="shared" si="10"/>
        <v>90</v>
      </c>
      <c r="P148" s="78">
        <v>0</v>
      </c>
      <c r="Q148" s="79" t="s">
        <v>38</v>
      </c>
      <c r="R148" s="79" t="s">
        <v>38</v>
      </c>
      <c r="S148" s="80" t="s">
        <v>38</v>
      </c>
      <c r="T148" s="79"/>
      <c r="U148" s="81"/>
      <c r="V148" s="644"/>
      <c r="W148" s="77" t="s">
        <v>27</v>
      </c>
      <c r="X148" s="78">
        <v>1000</v>
      </c>
      <c r="Y148" s="78">
        <v>30</v>
      </c>
      <c r="Z148" s="78">
        <v>3000</v>
      </c>
      <c r="AA148" s="79" t="s">
        <v>927</v>
      </c>
      <c r="AB148" s="79">
        <v>2861</v>
      </c>
      <c r="AC148" s="80">
        <v>44814</v>
      </c>
      <c r="AD148" s="667"/>
      <c r="AE148" s="644"/>
      <c r="AF148" s="576" t="s">
        <v>27</v>
      </c>
      <c r="AG148" s="78"/>
      <c r="AH148" s="78"/>
      <c r="AI148" s="78"/>
      <c r="AJ148" s="79"/>
      <c r="AK148" s="79"/>
      <c r="AL148" s="80"/>
      <c r="AM148" s="558"/>
      <c r="AN148" s="180"/>
      <c r="AO148" s="179"/>
    </row>
    <row r="149" spans="1:41" x14ac:dyDescent="0.25">
      <c r="A149" s="120"/>
      <c r="B149" s="879"/>
      <c r="C149" s="77" t="s">
        <v>28</v>
      </c>
      <c r="D149" s="78">
        <v>1000</v>
      </c>
      <c r="E149" s="78">
        <f t="shared" si="9"/>
        <v>200</v>
      </c>
      <c r="F149" s="78">
        <v>0</v>
      </c>
      <c r="G149" s="79" t="s">
        <v>38</v>
      </c>
      <c r="H149" s="79" t="s">
        <v>38</v>
      </c>
      <c r="I149" s="80" t="s">
        <v>38</v>
      </c>
      <c r="J149" s="79"/>
      <c r="K149" s="81"/>
      <c r="L149" s="644"/>
      <c r="M149" s="77" t="s">
        <v>28</v>
      </c>
      <c r="N149" s="78">
        <v>1000</v>
      </c>
      <c r="O149" s="78">
        <f t="shared" si="10"/>
        <v>80</v>
      </c>
      <c r="P149" s="78">
        <v>0</v>
      </c>
      <c r="Q149" s="79" t="s">
        <v>38</v>
      </c>
      <c r="R149" s="79" t="s">
        <v>38</v>
      </c>
      <c r="S149" s="80" t="s">
        <v>38</v>
      </c>
      <c r="T149" s="79"/>
      <c r="U149" s="81"/>
      <c r="V149" s="644"/>
      <c r="W149" s="77" t="s">
        <v>28</v>
      </c>
      <c r="X149" s="78">
        <v>1000</v>
      </c>
      <c r="Y149" s="78">
        <v>20</v>
      </c>
      <c r="Z149" s="78">
        <v>0</v>
      </c>
      <c r="AA149" s="79" t="s">
        <v>38</v>
      </c>
      <c r="AB149" s="79" t="s">
        <v>38</v>
      </c>
      <c r="AC149" s="80" t="s">
        <v>38</v>
      </c>
      <c r="AD149" s="667"/>
      <c r="AE149" s="644"/>
      <c r="AF149" s="576" t="s">
        <v>28</v>
      </c>
      <c r="AG149" s="78"/>
      <c r="AH149" s="78"/>
      <c r="AI149" s="78"/>
      <c r="AJ149" s="79"/>
      <c r="AK149" s="79"/>
      <c r="AL149" s="80"/>
      <c r="AM149" s="558"/>
      <c r="AN149" s="180"/>
      <c r="AO149" s="179"/>
    </row>
    <row r="150" spans="1:41" x14ac:dyDescent="0.25">
      <c r="A150" s="120"/>
      <c r="B150" s="879"/>
      <c r="C150" s="77" t="s">
        <v>29</v>
      </c>
      <c r="D150" s="78">
        <v>1000</v>
      </c>
      <c r="E150" s="78">
        <f>E151+10</f>
        <v>190</v>
      </c>
      <c r="F150" s="78">
        <v>0</v>
      </c>
      <c r="G150" s="79" t="s">
        <v>38</v>
      </c>
      <c r="H150" s="79" t="s">
        <v>38</v>
      </c>
      <c r="I150" s="80" t="s">
        <v>38</v>
      </c>
      <c r="J150" s="79"/>
      <c r="K150" s="81"/>
      <c r="L150" s="644"/>
      <c r="M150" s="77" t="s">
        <v>29</v>
      </c>
      <c r="N150" s="78">
        <v>1000</v>
      </c>
      <c r="O150" s="78">
        <f>O151+10</f>
        <v>70</v>
      </c>
      <c r="P150" s="78">
        <v>0</v>
      </c>
      <c r="Q150" s="79" t="s">
        <v>38</v>
      </c>
      <c r="R150" s="79" t="s">
        <v>38</v>
      </c>
      <c r="S150" s="80" t="s">
        <v>38</v>
      </c>
      <c r="T150" s="79"/>
      <c r="U150" s="81"/>
      <c r="V150" s="644"/>
      <c r="W150" s="77" t="s">
        <v>29</v>
      </c>
      <c r="X150" s="78">
        <v>1000</v>
      </c>
      <c r="Y150" s="78">
        <v>10</v>
      </c>
      <c r="Z150" s="78"/>
      <c r="AA150" s="79" t="s">
        <v>38</v>
      </c>
      <c r="AB150" s="79" t="s">
        <v>38</v>
      </c>
      <c r="AC150" s="80" t="s">
        <v>38</v>
      </c>
      <c r="AD150" s="667"/>
      <c r="AE150" s="644"/>
      <c r="AF150" s="576" t="s">
        <v>29</v>
      </c>
      <c r="AG150" s="78"/>
      <c r="AH150" s="78"/>
      <c r="AI150" s="78"/>
      <c r="AJ150" s="79"/>
      <c r="AK150" s="79"/>
      <c r="AL150" s="80"/>
      <c r="AM150" s="558"/>
      <c r="AN150" s="180"/>
      <c r="AO150" s="179"/>
    </row>
    <row r="151" spans="1:41" x14ac:dyDescent="0.25">
      <c r="A151" s="120"/>
      <c r="B151" s="879"/>
      <c r="C151" s="83" t="s">
        <v>30</v>
      </c>
      <c r="D151" s="84">
        <v>1000</v>
      </c>
      <c r="E151" s="78">
        <f>O140+10</f>
        <v>180</v>
      </c>
      <c r="F151" s="78">
        <v>0</v>
      </c>
      <c r="G151" s="79" t="s">
        <v>38</v>
      </c>
      <c r="H151" s="79" t="s">
        <v>38</v>
      </c>
      <c r="I151" s="80" t="s">
        <v>38</v>
      </c>
      <c r="J151" s="85"/>
      <c r="K151" s="86"/>
      <c r="L151" s="644"/>
      <c r="M151" s="83" t="s">
        <v>30</v>
      </c>
      <c r="N151" s="84">
        <v>1000</v>
      </c>
      <c r="O151" s="78">
        <f>Y140+10</f>
        <v>60</v>
      </c>
      <c r="P151" s="78">
        <v>0</v>
      </c>
      <c r="Q151" s="79" t="s">
        <v>38</v>
      </c>
      <c r="R151" s="79" t="s">
        <v>38</v>
      </c>
      <c r="S151" s="80" t="s">
        <v>38</v>
      </c>
      <c r="T151" s="79"/>
      <c r="U151" s="81"/>
      <c r="V151" s="644"/>
      <c r="W151" s="83" t="s">
        <v>30</v>
      </c>
      <c r="X151" s="78">
        <v>1000</v>
      </c>
      <c r="Y151" s="78"/>
      <c r="Z151" s="78">
        <v>4000</v>
      </c>
      <c r="AA151" s="79" t="s">
        <v>927</v>
      </c>
      <c r="AB151" s="79">
        <v>3252</v>
      </c>
      <c r="AC151" s="80" t="s">
        <v>38</v>
      </c>
      <c r="AD151" s="667"/>
      <c r="AE151" s="644"/>
      <c r="AF151" s="577" t="s">
        <v>30</v>
      </c>
      <c r="AG151" s="78"/>
      <c r="AH151" s="78"/>
      <c r="AI151" s="78"/>
      <c r="AJ151" s="79"/>
      <c r="AK151" s="79"/>
      <c r="AL151" s="80"/>
      <c r="AM151" s="558"/>
      <c r="AN151" s="181"/>
      <c r="AO151" s="182"/>
    </row>
    <row r="152" spans="1:41" ht="24" thickBot="1" x14ac:dyDescent="0.3">
      <c r="A152" s="121"/>
      <c r="B152" s="880"/>
      <c r="C152" s="89"/>
      <c r="D152" s="90">
        <f>SUM(D140:D151)</f>
        <v>12000</v>
      </c>
      <c r="E152" s="90">
        <f>SUM(E140:E151)</f>
        <v>2820</v>
      </c>
      <c r="F152" s="90">
        <f>SUM(F140:F151)</f>
        <v>0</v>
      </c>
      <c r="G152" s="91"/>
      <c r="H152" s="91"/>
      <c r="I152" s="92"/>
      <c r="J152" s="91"/>
      <c r="K152" s="93"/>
      <c r="L152" s="587"/>
      <c r="M152" s="89"/>
      <c r="N152" s="90">
        <f>SUM(N139:N151)</f>
        <v>24000</v>
      </c>
      <c r="O152" s="90">
        <f>SUM(O139:O151)</f>
        <v>4200</v>
      </c>
      <c r="P152" s="90">
        <f>SUM(P139:P151)</f>
        <v>0</v>
      </c>
      <c r="Q152" s="91"/>
      <c r="R152" s="91"/>
      <c r="S152" s="91"/>
      <c r="T152" s="91"/>
      <c r="U152" s="93"/>
      <c r="V152" s="587"/>
      <c r="W152" s="89"/>
      <c r="X152" s="90">
        <f>SUM(X139:X151)</f>
        <v>36000</v>
      </c>
      <c r="Y152" s="90">
        <f>SUM(Y139:Y151)</f>
        <v>4470</v>
      </c>
      <c r="Z152" s="90">
        <f>SUM(Z139:Z151)</f>
        <v>36000</v>
      </c>
      <c r="AA152" s="91"/>
      <c r="AB152" s="91"/>
      <c r="AC152" s="91"/>
      <c r="AD152" s="176"/>
      <c r="AE152" s="587"/>
      <c r="AF152" s="564"/>
      <c r="AG152" s="90">
        <f>SUM(AG139:AG151)</f>
        <v>44000</v>
      </c>
      <c r="AH152" s="90">
        <f>SUM(AH139:AH151)</f>
        <v>4630</v>
      </c>
      <c r="AI152" s="90">
        <f>SUM(AI139:AI151)</f>
        <v>43000</v>
      </c>
      <c r="AJ152" s="91"/>
      <c r="AK152" s="91"/>
      <c r="AL152" s="91"/>
      <c r="AM152" s="91"/>
      <c r="AN152" s="90"/>
      <c r="AO152" s="91"/>
    </row>
    <row r="153" spans="1:41" x14ac:dyDescent="0.25">
      <c r="A153" s="371"/>
      <c r="B153" s="372"/>
      <c r="C153" s="373"/>
      <c r="D153" s="374"/>
      <c r="E153" s="374"/>
      <c r="F153" s="374"/>
      <c r="G153" s="375"/>
      <c r="H153" s="375"/>
      <c r="I153" s="376"/>
      <c r="J153" s="375"/>
      <c r="K153" s="375"/>
      <c r="L153" s="687"/>
      <c r="M153" s="375"/>
      <c r="N153" s="374"/>
      <c r="O153" s="374"/>
      <c r="P153" s="374"/>
      <c r="Q153" s="375"/>
      <c r="R153" s="375"/>
      <c r="S153" s="375"/>
      <c r="T153" s="375"/>
      <c r="U153" s="375"/>
      <c r="V153" s="687"/>
      <c r="W153" s="375"/>
      <c r="X153" s="374"/>
      <c r="Y153" s="374"/>
      <c r="Z153" s="374"/>
      <c r="AA153" s="375"/>
      <c r="AB153" s="375"/>
      <c r="AC153" s="375"/>
      <c r="AD153" s="375"/>
      <c r="AE153" s="687"/>
      <c r="AF153" s="375"/>
      <c r="AG153" s="374"/>
      <c r="AH153" s="374"/>
      <c r="AI153" s="374"/>
      <c r="AJ153" s="375"/>
      <c r="AK153" s="375"/>
      <c r="AL153" s="375"/>
      <c r="AM153" s="375"/>
      <c r="AN153" s="778"/>
      <c r="AO153" s="348"/>
    </row>
    <row r="154" spans="1:41" x14ac:dyDescent="0.25">
      <c r="A154" s="377"/>
      <c r="B154" s="372"/>
      <c r="C154" s="378"/>
      <c r="D154" s="379"/>
      <c r="E154" s="380"/>
      <c r="F154" s="381"/>
      <c r="G154" s="380"/>
      <c r="H154" s="381"/>
      <c r="I154" s="381"/>
      <c r="J154" s="381"/>
      <c r="K154" s="382"/>
      <c r="L154" s="688"/>
      <c r="M154" s="383" t="s">
        <v>42</v>
      </c>
      <c r="N154" s="384">
        <f>D167</f>
        <v>12000</v>
      </c>
      <c r="O154" s="384">
        <f>E167</f>
        <v>2940</v>
      </c>
      <c r="P154" s="384">
        <f>F167</f>
        <v>0</v>
      </c>
      <c r="Q154" s="380"/>
      <c r="R154" s="381"/>
      <c r="S154" s="381"/>
      <c r="T154" s="381"/>
      <c r="U154" s="382"/>
      <c r="V154" s="688"/>
      <c r="W154" s="383" t="s">
        <v>42</v>
      </c>
      <c r="X154" s="384">
        <f>N167</f>
        <v>24000</v>
      </c>
      <c r="Y154" s="384">
        <f>O167</f>
        <v>4440</v>
      </c>
      <c r="Z154" s="384">
        <f>P167</f>
        <v>0</v>
      </c>
      <c r="AA154" s="380"/>
      <c r="AB154" s="381"/>
      <c r="AC154" s="381"/>
      <c r="AD154" s="381"/>
      <c r="AE154" s="688"/>
      <c r="AF154" s="383" t="s">
        <v>42</v>
      </c>
      <c r="AG154" s="384">
        <f>X167</f>
        <v>36000</v>
      </c>
      <c r="AH154" s="384">
        <f>Y167</f>
        <v>4650</v>
      </c>
      <c r="AI154" s="384">
        <f>Z167</f>
        <v>40650</v>
      </c>
      <c r="AJ154" s="380"/>
      <c r="AK154" s="381"/>
      <c r="AL154" s="381"/>
      <c r="AM154" s="381"/>
      <c r="AN154" s="776" t="s">
        <v>221</v>
      </c>
      <c r="AO154" s="183" t="s">
        <v>36</v>
      </c>
    </row>
    <row r="155" spans="1:41" x14ac:dyDescent="0.25">
      <c r="A155" s="377" t="s">
        <v>6</v>
      </c>
      <c r="B155" s="385">
        <v>187</v>
      </c>
      <c r="C155" s="386" t="s">
        <v>19</v>
      </c>
      <c r="D155" s="387">
        <v>1000</v>
      </c>
      <c r="E155" s="387">
        <f t="shared" ref="E155:E164" si="12">E156+10</f>
        <v>300</v>
      </c>
      <c r="F155" s="387">
        <v>0</v>
      </c>
      <c r="G155" s="388" t="s">
        <v>38</v>
      </c>
      <c r="H155" s="388" t="s">
        <v>38</v>
      </c>
      <c r="I155" s="389" t="s">
        <v>38</v>
      </c>
      <c r="J155" s="388"/>
      <c r="K155" s="390"/>
      <c r="L155" s="684"/>
      <c r="M155" s="386" t="s">
        <v>19</v>
      </c>
      <c r="N155" s="387">
        <v>1000</v>
      </c>
      <c r="O155" s="387">
        <f t="shared" ref="O155:O164" si="13">O156+10</f>
        <v>180</v>
      </c>
      <c r="P155" s="387">
        <v>0</v>
      </c>
      <c r="Q155" s="388" t="s">
        <v>38</v>
      </c>
      <c r="R155" s="388" t="s">
        <v>38</v>
      </c>
      <c r="S155" s="389" t="s">
        <v>38</v>
      </c>
      <c r="T155" s="388"/>
      <c r="U155" s="390"/>
      <c r="V155" s="684"/>
      <c r="W155" s="386" t="s">
        <v>19</v>
      </c>
      <c r="X155" s="387">
        <v>1000</v>
      </c>
      <c r="Y155" s="387">
        <f>Y156+10</f>
        <v>60</v>
      </c>
      <c r="Z155" s="387">
        <v>0</v>
      </c>
      <c r="AA155" s="388" t="s">
        <v>38</v>
      </c>
      <c r="AB155" s="388" t="s">
        <v>38</v>
      </c>
      <c r="AC155" s="389" t="s">
        <v>38</v>
      </c>
      <c r="AD155" s="660"/>
      <c r="AE155" s="684"/>
      <c r="AF155" s="677" t="s">
        <v>19</v>
      </c>
      <c r="AG155" s="387">
        <v>1000</v>
      </c>
      <c r="AH155" s="387">
        <v>10</v>
      </c>
      <c r="AI155" s="387"/>
      <c r="AJ155" s="388"/>
      <c r="AK155" s="388"/>
      <c r="AL155" s="389"/>
      <c r="AM155" s="760"/>
      <c r="AN155" s="341">
        <f>AG167+AH167-AI167</f>
        <v>0</v>
      </c>
      <c r="AO155" s="342" t="s">
        <v>973</v>
      </c>
    </row>
    <row r="156" spans="1:41" ht="21" customHeight="1" x14ac:dyDescent="0.25">
      <c r="A156" s="377"/>
      <c r="B156" s="902" t="s">
        <v>256</v>
      </c>
      <c r="C156" s="386" t="s">
        <v>20</v>
      </c>
      <c r="D156" s="387">
        <v>1000</v>
      </c>
      <c r="E156" s="387">
        <f t="shared" si="12"/>
        <v>290</v>
      </c>
      <c r="F156" s="387">
        <v>0</v>
      </c>
      <c r="G156" s="388" t="s">
        <v>38</v>
      </c>
      <c r="H156" s="388" t="s">
        <v>38</v>
      </c>
      <c r="I156" s="389" t="s">
        <v>38</v>
      </c>
      <c r="J156" s="388"/>
      <c r="K156" s="390"/>
      <c r="L156" s="685"/>
      <c r="M156" s="386" t="s">
        <v>20</v>
      </c>
      <c r="N156" s="387">
        <v>1000</v>
      </c>
      <c r="O156" s="387">
        <f t="shared" si="13"/>
        <v>170</v>
      </c>
      <c r="P156" s="387">
        <v>0</v>
      </c>
      <c r="Q156" s="388" t="s">
        <v>38</v>
      </c>
      <c r="R156" s="388" t="s">
        <v>38</v>
      </c>
      <c r="S156" s="389" t="s">
        <v>38</v>
      </c>
      <c r="T156" s="388"/>
      <c r="U156" s="390"/>
      <c r="V156" s="685"/>
      <c r="W156" s="386" t="s">
        <v>20</v>
      </c>
      <c r="X156" s="387">
        <v>1000</v>
      </c>
      <c r="Y156" s="387">
        <f>Y157+10</f>
        <v>50</v>
      </c>
      <c r="Z156" s="387">
        <v>0</v>
      </c>
      <c r="AA156" s="388" t="s">
        <v>38</v>
      </c>
      <c r="AB156" s="388" t="s">
        <v>38</v>
      </c>
      <c r="AC156" s="389" t="s">
        <v>38</v>
      </c>
      <c r="AD156" s="661"/>
      <c r="AE156" s="685"/>
      <c r="AF156" s="677" t="s">
        <v>20</v>
      </c>
      <c r="AG156" s="387">
        <v>1000</v>
      </c>
      <c r="AH156" s="387"/>
      <c r="AI156" s="387">
        <v>2010</v>
      </c>
      <c r="AJ156" s="388" t="s">
        <v>47</v>
      </c>
      <c r="AK156" s="388">
        <v>3374</v>
      </c>
      <c r="AL156" s="389">
        <v>44960</v>
      </c>
      <c r="AM156" s="761"/>
      <c r="AN156" s="336"/>
      <c r="AO156" s="335"/>
    </row>
    <row r="157" spans="1:41" x14ac:dyDescent="0.25">
      <c r="A157" s="377"/>
      <c r="B157" s="898"/>
      <c r="C157" s="386" t="s">
        <v>21</v>
      </c>
      <c r="D157" s="387">
        <v>1000</v>
      </c>
      <c r="E157" s="387">
        <f t="shared" si="12"/>
        <v>280</v>
      </c>
      <c r="F157" s="387">
        <v>0</v>
      </c>
      <c r="G157" s="388" t="s">
        <v>38</v>
      </c>
      <c r="H157" s="388" t="s">
        <v>38</v>
      </c>
      <c r="I157" s="389" t="s">
        <v>38</v>
      </c>
      <c r="J157" s="388"/>
      <c r="K157" s="390"/>
      <c r="L157" s="685"/>
      <c r="M157" s="386" t="s">
        <v>21</v>
      </c>
      <c r="N157" s="387">
        <v>1000</v>
      </c>
      <c r="O157" s="387">
        <f t="shared" si="13"/>
        <v>160</v>
      </c>
      <c r="P157" s="387">
        <v>0</v>
      </c>
      <c r="Q157" s="388" t="s">
        <v>38</v>
      </c>
      <c r="R157" s="388" t="s">
        <v>38</v>
      </c>
      <c r="S157" s="389" t="s">
        <v>38</v>
      </c>
      <c r="T157" s="388"/>
      <c r="U157" s="390"/>
      <c r="V157" s="685"/>
      <c r="W157" s="386" t="s">
        <v>21</v>
      </c>
      <c r="X157" s="387">
        <v>1000</v>
      </c>
      <c r="Y157" s="387">
        <f>Y158+10</f>
        <v>40</v>
      </c>
      <c r="Z157" s="387">
        <v>0</v>
      </c>
      <c r="AA157" s="388" t="s">
        <v>38</v>
      </c>
      <c r="AB157" s="388" t="s">
        <v>38</v>
      </c>
      <c r="AC157" s="389" t="s">
        <v>38</v>
      </c>
      <c r="AD157" s="661"/>
      <c r="AE157" s="685"/>
      <c r="AF157" s="677" t="s">
        <v>21</v>
      </c>
      <c r="AG157" s="387">
        <v>1000</v>
      </c>
      <c r="AH157" s="387">
        <v>10</v>
      </c>
      <c r="AI157" s="387">
        <v>1000</v>
      </c>
      <c r="AJ157" s="388" t="s">
        <v>47</v>
      </c>
      <c r="AK157" s="388">
        <v>3705</v>
      </c>
      <c r="AL157" s="869">
        <v>45018</v>
      </c>
      <c r="AM157" s="761"/>
      <c r="AN157" s="336"/>
      <c r="AO157" s="335"/>
    </row>
    <row r="158" spans="1:41" x14ac:dyDescent="0.25">
      <c r="A158" s="377"/>
      <c r="B158" s="898"/>
      <c r="C158" s="386" t="s">
        <v>22</v>
      </c>
      <c r="D158" s="387">
        <v>1000</v>
      </c>
      <c r="E158" s="387">
        <f t="shared" si="12"/>
        <v>270</v>
      </c>
      <c r="F158" s="387">
        <v>0</v>
      </c>
      <c r="G158" s="388" t="s">
        <v>38</v>
      </c>
      <c r="H158" s="388" t="s">
        <v>38</v>
      </c>
      <c r="I158" s="389" t="s">
        <v>38</v>
      </c>
      <c r="J158" s="388"/>
      <c r="K158" s="390"/>
      <c r="L158" s="690"/>
      <c r="M158" s="386" t="s">
        <v>22</v>
      </c>
      <c r="N158" s="387">
        <v>1000</v>
      </c>
      <c r="O158" s="387">
        <f t="shared" si="13"/>
        <v>150</v>
      </c>
      <c r="P158" s="387">
        <v>0</v>
      </c>
      <c r="Q158" s="388" t="s">
        <v>38</v>
      </c>
      <c r="R158" s="388" t="s">
        <v>38</v>
      </c>
      <c r="S158" s="389" t="s">
        <v>38</v>
      </c>
      <c r="T158" s="388"/>
      <c r="U158" s="390"/>
      <c r="V158" s="690"/>
      <c r="W158" s="386" t="s">
        <v>22</v>
      </c>
      <c r="X158" s="387">
        <v>1000</v>
      </c>
      <c r="Y158" s="387">
        <f>Y159+10</f>
        <v>30</v>
      </c>
      <c r="Z158" s="387">
        <v>10</v>
      </c>
      <c r="AA158" s="388" t="s">
        <v>50</v>
      </c>
      <c r="AB158" s="388">
        <v>2522</v>
      </c>
      <c r="AC158" s="412">
        <v>44753</v>
      </c>
      <c r="AD158" s="668"/>
      <c r="AE158" s="690"/>
      <c r="AF158" s="677" t="s">
        <v>22</v>
      </c>
      <c r="AG158" s="387">
        <v>1000</v>
      </c>
      <c r="AH158" s="387"/>
      <c r="AI158" s="387">
        <v>1000</v>
      </c>
      <c r="AJ158" s="388" t="s">
        <v>47</v>
      </c>
      <c r="AK158" s="388">
        <v>3814</v>
      </c>
      <c r="AL158" s="389">
        <v>45046</v>
      </c>
      <c r="AM158" s="868"/>
      <c r="AN158" s="336"/>
      <c r="AO158" s="335"/>
    </row>
    <row r="159" spans="1:41" x14ac:dyDescent="0.25">
      <c r="A159" s="377"/>
      <c r="B159" s="898"/>
      <c r="C159" s="386" t="s">
        <v>23</v>
      </c>
      <c r="D159" s="387">
        <v>1000</v>
      </c>
      <c r="E159" s="387">
        <f t="shared" si="12"/>
        <v>260</v>
      </c>
      <c r="F159" s="387">
        <v>0</v>
      </c>
      <c r="G159" s="388" t="s">
        <v>38</v>
      </c>
      <c r="H159" s="388" t="s">
        <v>38</v>
      </c>
      <c r="I159" s="389" t="s">
        <v>38</v>
      </c>
      <c r="J159" s="388"/>
      <c r="K159" s="390"/>
      <c r="L159" s="690"/>
      <c r="M159" s="386" t="s">
        <v>23</v>
      </c>
      <c r="N159" s="387">
        <v>1000</v>
      </c>
      <c r="O159" s="387">
        <f t="shared" si="13"/>
        <v>140</v>
      </c>
      <c r="P159" s="387">
        <v>0</v>
      </c>
      <c r="Q159" s="388" t="s">
        <v>38</v>
      </c>
      <c r="R159" s="388" t="s">
        <v>38</v>
      </c>
      <c r="S159" s="389" t="s">
        <v>38</v>
      </c>
      <c r="T159" s="388"/>
      <c r="U159" s="390"/>
      <c r="V159" s="690"/>
      <c r="W159" s="386" t="s">
        <v>23</v>
      </c>
      <c r="X159" s="387">
        <v>1000</v>
      </c>
      <c r="Y159" s="387">
        <v>20</v>
      </c>
      <c r="Z159" s="387">
        <v>15000</v>
      </c>
      <c r="AA159" s="388" t="s">
        <v>50</v>
      </c>
      <c r="AB159" s="388">
        <v>2523</v>
      </c>
      <c r="AC159" s="412">
        <v>44753</v>
      </c>
      <c r="AD159" s="668"/>
      <c r="AE159" s="690"/>
      <c r="AF159" s="677" t="s">
        <v>23</v>
      </c>
      <c r="AG159" s="387">
        <v>1000</v>
      </c>
      <c r="AH159" s="387">
        <v>10</v>
      </c>
      <c r="AI159" s="387">
        <v>1000</v>
      </c>
      <c r="AJ159" s="388" t="s">
        <v>47</v>
      </c>
      <c r="AK159" s="388">
        <v>3884</v>
      </c>
      <c r="AL159" s="412">
        <v>45079</v>
      </c>
      <c r="AM159" s="868"/>
      <c r="AN159" s="336"/>
      <c r="AO159" s="335"/>
    </row>
    <row r="160" spans="1:41" x14ac:dyDescent="0.25">
      <c r="A160" s="377"/>
      <c r="B160" s="898"/>
      <c r="C160" s="386" t="s">
        <v>24</v>
      </c>
      <c r="D160" s="387">
        <v>1000</v>
      </c>
      <c r="E160" s="387">
        <f t="shared" si="12"/>
        <v>250</v>
      </c>
      <c r="F160" s="387">
        <v>0</v>
      </c>
      <c r="G160" s="388" t="s">
        <v>38</v>
      </c>
      <c r="H160" s="388" t="s">
        <v>38</v>
      </c>
      <c r="I160" s="389" t="s">
        <v>38</v>
      </c>
      <c r="J160" s="388"/>
      <c r="K160" s="390"/>
      <c r="L160" s="690"/>
      <c r="M160" s="386" t="s">
        <v>24</v>
      </c>
      <c r="N160" s="387">
        <v>1000</v>
      </c>
      <c r="O160" s="387">
        <f t="shared" si="13"/>
        <v>130</v>
      </c>
      <c r="P160" s="387">
        <v>0</v>
      </c>
      <c r="Q160" s="388" t="s">
        <v>38</v>
      </c>
      <c r="R160" s="388" t="s">
        <v>38</v>
      </c>
      <c r="S160" s="389" t="s">
        <v>38</v>
      </c>
      <c r="T160" s="388"/>
      <c r="U160" s="390"/>
      <c r="V160" s="690"/>
      <c r="W160" s="386" t="s">
        <v>24</v>
      </c>
      <c r="X160" s="387">
        <v>1000</v>
      </c>
      <c r="Y160" s="387">
        <v>10</v>
      </c>
      <c r="Z160" s="387">
        <v>8000</v>
      </c>
      <c r="AA160" s="388" t="s">
        <v>50</v>
      </c>
      <c r="AB160" s="388">
        <v>2524</v>
      </c>
      <c r="AC160" s="412">
        <v>44753</v>
      </c>
      <c r="AD160" s="668"/>
      <c r="AE160" s="690"/>
      <c r="AF160" s="677" t="s">
        <v>24</v>
      </c>
      <c r="AG160" s="387">
        <v>1000</v>
      </c>
      <c r="AH160" s="387"/>
      <c r="AI160" s="387">
        <v>1000</v>
      </c>
      <c r="AJ160" s="388" t="s">
        <v>47</v>
      </c>
      <c r="AK160" s="388"/>
      <c r="AL160" s="412">
        <v>45106</v>
      </c>
      <c r="AM160" s="868"/>
      <c r="AN160" s="336"/>
      <c r="AO160" s="335"/>
    </row>
    <row r="161" spans="1:41" x14ac:dyDescent="0.25">
      <c r="A161" s="377"/>
      <c r="B161" s="898"/>
      <c r="C161" s="386" t="s">
        <v>25</v>
      </c>
      <c r="D161" s="387">
        <v>1000</v>
      </c>
      <c r="E161" s="387">
        <f t="shared" si="12"/>
        <v>240</v>
      </c>
      <c r="F161" s="387">
        <v>0</v>
      </c>
      <c r="G161" s="388" t="s">
        <v>38</v>
      </c>
      <c r="H161" s="388" t="s">
        <v>38</v>
      </c>
      <c r="I161" s="389" t="s">
        <v>38</v>
      </c>
      <c r="J161" s="388"/>
      <c r="K161" s="390"/>
      <c r="L161" s="690"/>
      <c r="M161" s="386" t="s">
        <v>25</v>
      </c>
      <c r="N161" s="387">
        <v>1000</v>
      </c>
      <c r="O161" s="387">
        <f t="shared" si="13"/>
        <v>120</v>
      </c>
      <c r="P161" s="387">
        <v>0</v>
      </c>
      <c r="Q161" s="388" t="s">
        <v>38</v>
      </c>
      <c r="R161" s="388" t="s">
        <v>38</v>
      </c>
      <c r="S161" s="389" t="s">
        <v>38</v>
      </c>
      <c r="T161" s="388"/>
      <c r="U161" s="390"/>
      <c r="V161" s="690"/>
      <c r="W161" s="386" t="s">
        <v>25</v>
      </c>
      <c r="X161" s="387">
        <v>1000</v>
      </c>
      <c r="Y161" s="387">
        <v>0</v>
      </c>
      <c r="Z161" s="387">
        <v>13640</v>
      </c>
      <c r="AA161" s="388" t="s">
        <v>50</v>
      </c>
      <c r="AB161" s="388">
        <v>2526</v>
      </c>
      <c r="AC161" s="412">
        <v>44754</v>
      </c>
      <c r="AD161" s="668"/>
      <c r="AE161" s="690"/>
      <c r="AF161" s="677" t="s">
        <v>25</v>
      </c>
      <c r="AG161" s="387">
        <v>1000</v>
      </c>
      <c r="AH161" s="387"/>
      <c r="AI161" s="387">
        <v>1020</v>
      </c>
      <c r="AJ161" s="388" t="s">
        <v>47</v>
      </c>
      <c r="AK161" s="388">
        <v>4019</v>
      </c>
      <c r="AL161" s="412">
        <v>45136</v>
      </c>
      <c r="AM161" s="764"/>
      <c r="AN161" s="336"/>
      <c r="AO161" s="335"/>
    </row>
    <row r="162" spans="1:41" x14ac:dyDescent="0.25">
      <c r="A162" s="377"/>
      <c r="B162" s="898"/>
      <c r="C162" s="386" t="s">
        <v>26</v>
      </c>
      <c r="D162" s="387">
        <v>1000</v>
      </c>
      <c r="E162" s="387">
        <f t="shared" si="12"/>
        <v>230</v>
      </c>
      <c r="F162" s="387">
        <v>0</v>
      </c>
      <c r="G162" s="388" t="s">
        <v>38</v>
      </c>
      <c r="H162" s="388" t="s">
        <v>38</v>
      </c>
      <c r="I162" s="389" t="s">
        <v>38</v>
      </c>
      <c r="J162" s="388"/>
      <c r="K162" s="390"/>
      <c r="L162" s="685"/>
      <c r="M162" s="386" t="s">
        <v>26</v>
      </c>
      <c r="N162" s="387">
        <v>1000</v>
      </c>
      <c r="O162" s="387">
        <f t="shared" si="13"/>
        <v>110</v>
      </c>
      <c r="P162" s="387">
        <v>0</v>
      </c>
      <c r="Q162" s="388" t="s">
        <v>38</v>
      </c>
      <c r="R162" s="388" t="s">
        <v>38</v>
      </c>
      <c r="S162" s="389" t="s">
        <v>38</v>
      </c>
      <c r="T162" s="388"/>
      <c r="U162" s="390"/>
      <c r="V162" s="685"/>
      <c r="W162" s="386" t="s">
        <v>26</v>
      </c>
      <c r="X162" s="387">
        <v>1000</v>
      </c>
      <c r="Y162" s="387">
        <v>0</v>
      </c>
      <c r="Z162" s="387">
        <v>0</v>
      </c>
      <c r="AA162" s="388" t="s">
        <v>38</v>
      </c>
      <c r="AB162" s="388" t="s">
        <v>38</v>
      </c>
      <c r="AC162" s="389" t="s">
        <v>38</v>
      </c>
      <c r="AD162" s="661"/>
      <c r="AE162" s="685"/>
      <c r="AF162" s="677" t="s">
        <v>26</v>
      </c>
      <c r="AG162" s="387"/>
      <c r="AH162" s="387"/>
      <c r="AI162" s="387"/>
      <c r="AJ162" s="388"/>
      <c r="AK162" s="388"/>
      <c r="AL162" s="389"/>
      <c r="AM162" s="761"/>
      <c r="AN162" s="336"/>
      <c r="AO162" s="335"/>
    </row>
    <row r="163" spans="1:41" x14ac:dyDescent="0.25">
      <c r="A163" s="377"/>
      <c r="B163" s="898"/>
      <c r="C163" s="386" t="s">
        <v>27</v>
      </c>
      <c r="D163" s="387">
        <v>1000</v>
      </c>
      <c r="E163" s="387">
        <f t="shared" si="12"/>
        <v>220</v>
      </c>
      <c r="F163" s="387">
        <v>0</v>
      </c>
      <c r="G163" s="388" t="s">
        <v>38</v>
      </c>
      <c r="H163" s="388" t="s">
        <v>38</v>
      </c>
      <c r="I163" s="389" t="s">
        <v>38</v>
      </c>
      <c r="J163" s="388"/>
      <c r="K163" s="390"/>
      <c r="L163" s="685"/>
      <c r="M163" s="386" t="s">
        <v>27</v>
      </c>
      <c r="N163" s="387">
        <v>1000</v>
      </c>
      <c r="O163" s="387">
        <f t="shared" si="13"/>
        <v>100</v>
      </c>
      <c r="P163" s="387">
        <v>0</v>
      </c>
      <c r="Q163" s="388" t="s">
        <v>38</v>
      </c>
      <c r="R163" s="388" t="s">
        <v>38</v>
      </c>
      <c r="S163" s="389" t="s">
        <v>38</v>
      </c>
      <c r="T163" s="388"/>
      <c r="U163" s="390"/>
      <c r="V163" s="685"/>
      <c r="W163" s="386" t="s">
        <v>27</v>
      </c>
      <c r="X163" s="387">
        <v>1000</v>
      </c>
      <c r="Y163" s="387">
        <v>0</v>
      </c>
      <c r="Z163" s="387">
        <v>1000</v>
      </c>
      <c r="AA163" s="388" t="s">
        <v>50</v>
      </c>
      <c r="AB163" s="388">
        <v>2839</v>
      </c>
      <c r="AC163" s="389">
        <v>44815</v>
      </c>
      <c r="AD163" s="661"/>
      <c r="AE163" s="685"/>
      <c r="AF163" s="677" t="s">
        <v>27</v>
      </c>
      <c r="AG163" s="387"/>
      <c r="AH163" s="387"/>
      <c r="AI163" s="387"/>
      <c r="AJ163" s="388"/>
      <c r="AK163" s="388"/>
      <c r="AL163" s="389"/>
      <c r="AM163" s="761"/>
      <c r="AN163" s="336" t="s">
        <v>1026</v>
      </c>
      <c r="AO163" s="335"/>
    </row>
    <row r="164" spans="1:41" x14ac:dyDescent="0.25">
      <c r="A164" s="377"/>
      <c r="B164" s="898"/>
      <c r="C164" s="386" t="s">
        <v>28</v>
      </c>
      <c r="D164" s="387">
        <v>1000</v>
      </c>
      <c r="E164" s="387">
        <f t="shared" si="12"/>
        <v>210</v>
      </c>
      <c r="F164" s="387">
        <v>0</v>
      </c>
      <c r="G164" s="388" t="s">
        <v>38</v>
      </c>
      <c r="H164" s="388" t="s">
        <v>38</v>
      </c>
      <c r="I164" s="389" t="s">
        <v>38</v>
      </c>
      <c r="J164" s="388"/>
      <c r="K164" s="390"/>
      <c r="L164" s="685"/>
      <c r="M164" s="386" t="s">
        <v>28</v>
      </c>
      <c r="N164" s="387">
        <v>1000</v>
      </c>
      <c r="O164" s="387">
        <f t="shared" si="13"/>
        <v>90</v>
      </c>
      <c r="P164" s="387">
        <v>0</v>
      </c>
      <c r="Q164" s="388" t="s">
        <v>38</v>
      </c>
      <c r="R164" s="388" t="s">
        <v>38</v>
      </c>
      <c r="S164" s="389" t="s">
        <v>38</v>
      </c>
      <c r="T164" s="388"/>
      <c r="U164" s="390"/>
      <c r="V164" s="685"/>
      <c r="W164" s="386" t="s">
        <v>28</v>
      </c>
      <c r="X164" s="387">
        <v>1000</v>
      </c>
      <c r="Y164" s="387">
        <v>0</v>
      </c>
      <c r="Z164" s="387">
        <v>1000</v>
      </c>
      <c r="AA164" s="388" t="s">
        <v>50</v>
      </c>
      <c r="AB164" s="388">
        <v>2913</v>
      </c>
      <c r="AC164" s="389">
        <v>44840</v>
      </c>
      <c r="AD164" s="661"/>
      <c r="AE164" s="685"/>
      <c r="AF164" s="677" t="s">
        <v>28</v>
      </c>
      <c r="AG164" s="387"/>
      <c r="AH164" s="387"/>
      <c r="AI164" s="387"/>
      <c r="AJ164" s="388"/>
      <c r="AK164" s="388"/>
      <c r="AL164" s="389"/>
      <c r="AM164" s="761"/>
      <c r="AN164" s="336"/>
      <c r="AO164" s="335"/>
    </row>
    <row r="165" spans="1:41" x14ac:dyDescent="0.25">
      <c r="A165" s="377"/>
      <c r="B165" s="898"/>
      <c r="C165" s="386" t="s">
        <v>29</v>
      </c>
      <c r="D165" s="387">
        <v>1000</v>
      </c>
      <c r="E165" s="387">
        <f>E166+10</f>
        <v>200</v>
      </c>
      <c r="F165" s="387">
        <v>0</v>
      </c>
      <c r="G165" s="388" t="s">
        <v>38</v>
      </c>
      <c r="H165" s="388" t="s">
        <v>38</v>
      </c>
      <c r="I165" s="389" t="s">
        <v>38</v>
      </c>
      <c r="J165" s="388"/>
      <c r="K165" s="390"/>
      <c r="L165" s="685"/>
      <c r="M165" s="386" t="s">
        <v>29</v>
      </c>
      <c r="N165" s="387">
        <v>1000</v>
      </c>
      <c r="O165" s="387">
        <f>O166+10</f>
        <v>80</v>
      </c>
      <c r="P165" s="387">
        <v>0</v>
      </c>
      <c r="Q165" s="388" t="s">
        <v>38</v>
      </c>
      <c r="R165" s="388" t="s">
        <v>38</v>
      </c>
      <c r="S165" s="389" t="s">
        <v>38</v>
      </c>
      <c r="T165" s="388"/>
      <c r="U165" s="390"/>
      <c r="V165" s="685"/>
      <c r="W165" s="386" t="s">
        <v>29</v>
      </c>
      <c r="X165" s="387">
        <v>1000</v>
      </c>
      <c r="Y165" s="387">
        <v>0</v>
      </c>
      <c r="Z165" s="387">
        <v>1000</v>
      </c>
      <c r="AA165" s="388" t="s">
        <v>50</v>
      </c>
      <c r="AB165" s="388">
        <v>2990</v>
      </c>
      <c r="AC165" s="389">
        <v>44867</v>
      </c>
      <c r="AD165" s="661"/>
      <c r="AE165" s="685"/>
      <c r="AF165" s="677" t="s">
        <v>29</v>
      </c>
      <c r="AG165" s="387"/>
      <c r="AH165" s="387"/>
      <c r="AI165" s="387"/>
      <c r="AJ165" s="388"/>
      <c r="AK165" s="388"/>
      <c r="AL165" s="389"/>
      <c r="AM165" s="761"/>
      <c r="AN165" s="336"/>
      <c r="AO165" s="335"/>
    </row>
    <row r="166" spans="1:41" x14ac:dyDescent="0.25">
      <c r="A166" s="377"/>
      <c r="B166" s="898"/>
      <c r="C166" s="392" t="s">
        <v>30</v>
      </c>
      <c r="D166" s="395">
        <v>1000</v>
      </c>
      <c r="E166" s="387">
        <f>O155+10</f>
        <v>190</v>
      </c>
      <c r="F166" s="387">
        <v>0</v>
      </c>
      <c r="G166" s="388" t="s">
        <v>38</v>
      </c>
      <c r="H166" s="388" t="s">
        <v>38</v>
      </c>
      <c r="I166" s="389" t="s">
        <v>38</v>
      </c>
      <c r="J166" s="393"/>
      <c r="K166" s="394"/>
      <c r="L166" s="685"/>
      <c r="M166" s="392" t="s">
        <v>30</v>
      </c>
      <c r="N166" s="395">
        <v>1000</v>
      </c>
      <c r="O166" s="387">
        <f>Y155+10</f>
        <v>70</v>
      </c>
      <c r="P166" s="387">
        <v>0</v>
      </c>
      <c r="Q166" s="388" t="s">
        <v>38</v>
      </c>
      <c r="R166" s="388" t="s">
        <v>38</v>
      </c>
      <c r="S166" s="389" t="s">
        <v>38</v>
      </c>
      <c r="T166" s="388"/>
      <c r="U166" s="390"/>
      <c r="V166" s="685"/>
      <c r="W166" s="392" t="s">
        <v>30</v>
      </c>
      <c r="X166" s="395">
        <v>1000</v>
      </c>
      <c r="Y166" s="387">
        <v>0</v>
      </c>
      <c r="Z166" s="387">
        <v>1000</v>
      </c>
      <c r="AA166" s="388" t="s">
        <v>50</v>
      </c>
      <c r="AB166" s="388">
        <v>3140</v>
      </c>
      <c r="AC166" s="389">
        <v>44907</v>
      </c>
      <c r="AD166" s="661"/>
      <c r="AE166" s="685"/>
      <c r="AF166" s="678" t="s">
        <v>30</v>
      </c>
      <c r="AG166" s="395"/>
      <c r="AH166" s="387"/>
      <c r="AI166" s="387"/>
      <c r="AJ166" s="388"/>
      <c r="AK166" s="388"/>
      <c r="AL166" s="389"/>
      <c r="AM166" s="761"/>
      <c r="AN166" s="338"/>
      <c r="AO166" s="339"/>
    </row>
    <row r="167" spans="1:41" ht="24" thickBot="1" x14ac:dyDescent="0.3">
      <c r="A167" s="396"/>
      <c r="B167" s="899"/>
      <c r="C167" s="397"/>
      <c r="D167" s="398">
        <f>SUM(D155:D166)</f>
        <v>12000</v>
      </c>
      <c r="E167" s="398">
        <f>SUM(E155:E166)</f>
        <v>2940</v>
      </c>
      <c r="F167" s="398">
        <f>SUM(F155:F166)</f>
        <v>0</v>
      </c>
      <c r="G167" s="399"/>
      <c r="H167" s="399"/>
      <c r="I167" s="400"/>
      <c r="J167" s="399"/>
      <c r="K167" s="401"/>
      <c r="L167" s="686"/>
      <c r="M167" s="397"/>
      <c r="N167" s="398">
        <f>SUM(N154:N166)</f>
        <v>24000</v>
      </c>
      <c r="O167" s="398">
        <f>SUM(O154:O166)</f>
        <v>4440</v>
      </c>
      <c r="P167" s="398">
        <f>SUM(P154:P166)</f>
        <v>0</v>
      </c>
      <c r="Q167" s="399"/>
      <c r="R167" s="399"/>
      <c r="S167" s="399"/>
      <c r="T167" s="399"/>
      <c r="U167" s="401"/>
      <c r="V167" s="686"/>
      <c r="W167" s="397"/>
      <c r="X167" s="398">
        <f>SUM(X154:X166)</f>
        <v>36000</v>
      </c>
      <c r="Y167" s="398">
        <f>SUM(Y154:Y166)</f>
        <v>4650</v>
      </c>
      <c r="Z167" s="398">
        <f>SUM(Z154:Z166)</f>
        <v>40650</v>
      </c>
      <c r="AA167" s="399"/>
      <c r="AB167" s="399"/>
      <c r="AC167" s="399"/>
      <c r="AD167" s="662"/>
      <c r="AE167" s="686"/>
      <c r="AF167" s="653"/>
      <c r="AG167" s="398">
        <f>SUM(AG154:AG166)</f>
        <v>43000</v>
      </c>
      <c r="AH167" s="398">
        <f>SUM(AH154:AH166)</f>
        <v>4680</v>
      </c>
      <c r="AI167" s="398">
        <f>SUM(AI154:AI166)</f>
        <v>47680</v>
      </c>
      <c r="AJ167" s="399"/>
      <c r="AK167" s="399"/>
      <c r="AL167" s="399"/>
      <c r="AM167" s="399"/>
      <c r="AN167" s="365"/>
      <c r="AO167" s="340"/>
    </row>
    <row r="168" spans="1:41" x14ac:dyDescent="0.25">
      <c r="A168" s="143"/>
      <c r="B168" s="114"/>
      <c r="C168" s="31"/>
      <c r="D168" s="32"/>
      <c r="E168" s="32"/>
      <c r="F168" s="32"/>
      <c r="G168" s="33"/>
      <c r="H168" s="33"/>
      <c r="I168" s="34"/>
      <c r="J168" s="33"/>
      <c r="K168" s="33"/>
      <c r="L168" s="687"/>
      <c r="M168" s="33"/>
      <c r="N168" s="32"/>
      <c r="O168" s="32"/>
      <c r="P168" s="32"/>
      <c r="Q168" s="33"/>
      <c r="R168" s="33"/>
      <c r="S168" s="33"/>
      <c r="T168" s="33"/>
      <c r="U168" s="33"/>
      <c r="V168" s="687"/>
      <c r="W168" s="33"/>
      <c r="X168" s="32"/>
      <c r="Y168" s="32"/>
      <c r="Z168" s="32"/>
      <c r="AA168" s="33"/>
      <c r="AB168" s="33"/>
      <c r="AC168" s="33"/>
      <c r="AD168" s="33"/>
      <c r="AE168" s="687"/>
      <c r="AF168" s="33"/>
      <c r="AG168" s="32"/>
      <c r="AH168" s="32"/>
      <c r="AI168" s="32"/>
      <c r="AJ168" s="33"/>
      <c r="AK168" s="33"/>
      <c r="AL168" s="33"/>
      <c r="AM168" s="33"/>
      <c r="AN168" s="777"/>
      <c r="AO168" s="123"/>
    </row>
    <row r="169" spans="1:41" x14ac:dyDescent="0.25">
      <c r="A169" s="112"/>
      <c r="B169" s="114"/>
      <c r="C169" s="35"/>
      <c r="D169" s="36"/>
      <c r="E169" s="37"/>
      <c r="F169" s="38"/>
      <c r="G169" s="37"/>
      <c r="H169" s="38"/>
      <c r="I169" s="38"/>
      <c r="J169" s="38"/>
      <c r="K169" s="39"/>
      <c r="L169" s="688"/>
      <c r="M169" s="40" t="s">
        <v>42</v>
      </c>
      <c r="N169" s="41">
        <f>D182</f>
        <v>12000</v>
      </c>
      <c r="O169" s="41">
        <f>E182</f>
        <v>60</v>
      </c>
      <c r="P169" s="41">
        <f>F182</f>
        <v>12000</v>
      </c>
      <c r="Q169" s="37"/>
      <c r="R169" s="38"/>
      <c r="S169" s="38"/>
      <c r="T169" s="38"/>
      <c r="U169" s="39"/>
      <c r="V169" s="688"/>
      <c r="W169" s="40" t="s">
        <v>42</v>
      </c>
      <c r="X169" s="41">
        <f>N182</f>
        <v>24000</v>
      </c>
      <c r="Y169" s="41">
        <f>O182</f>
        <v>70</v>
      </c>
      <c r="Z169" s="41">
        <f>P182</f>
        <v>24000</v>
      </c>
      <c r="AA169" s="37"/>
      <c r="AB169" s="38"/>
      <c r="AC169" s="38"/>
      <c r="AD169" s="38"/>
      <c r="AE169" s="688"/>
      <c r="AF169" s="40" t="s">
        <v>42</v>
      </c>
      <c r="AG169" s="41">
        <f>X182</f>
        <v>36000</v>
      </c>
      <c r="AH169" s="41">
        <f>Y182</f>
        <v>70</v>
      </c>
      <c r="AI169" s="41">
        <f>Z182</f>
        <v>36070</v>
      </c>
      <c r="AJ169" s="37"/>
      <c r="AK169" s="38"/>
      <c r="AL169" s="38"/>
      <c r="AM169" s="38"/>
      <c r="AN169" s="776" t="s">
        <v>221</v>
      </c>
      <c r="AO169" s="183" t="s">
        <v>36</v>
      </c>
    </row>
    <row r="170" spans="1:41" x14ac:dyDescent="0.25">
      <c r="A170" s="112" t="s">
        <v>6</v>
      </c>
      <c r="B170" s="115">
        <v>188</v>
      </c>
      <c r="C170" s="10" t="s">
        <v>19</v>
      </c>
      <c r="D170" s="9">
        <v>1000</v>
      </c>
      <c r="E170" s="9">
        <v>10</v>
      </c>
      <c r="F170" s="9">
        <v>0</v>
      </c>
      <c r="G170" s="8" t="s">
        <v>38</v>
      </c>
      <c r="H170" s="8" t="s">
        <v>38</v>
      </c>
      <c r="I170" s="13" t="s">
        <v>38</v>
      </c>
      <c r="J170" s="8"/>
      <c r="K170" s="11"/>
      <c r="L170" s="684"/>
      <c r="M170" s="10" t="s">
        <v>19</v>
      </c>
      <c r="N170" s="9">
        <v>1000</v>
      </c>
      <c r="O170" s="9">
        <v>0</v>
      </c>
      <c r="P170" s="9">
        <v>2000</v>
      </c>
      <c r="Q170" s="8" t="s">
        <v>38</v>
      </c>
      <c r="R170" s="8">
        <v>746</v>
      </c>
      <c r="S170" s="13">
        <v>44214</v>
      </c>
      <c r="T170" s="8"/>
      <c r="U170" s="11"/>
      <c r="V170" s="684"/>
      <c r="W170" s="10" t="s">
        <v>19</v>
      </c>
      <c r="X170" s="9">
        <v>1000</v>
      </c>
      <c r="Y170" s="9">
        <v>0</v>
      </c>
      <c r="Z170" s="9">
        <v>1000</v>
      </c>
      <c r="AA170" s="8" t="s">
        <v>38</v>
      </c>
      <c r="AB170" s="8">
        <v>1856</v>
      </c>
      <c r="AC170" s="13">
        <v>44574</v>
      </c>
      <c r="AD170" s="657"/>
      <c r="AE170" s="684"/>
      <c r="AF170" s="675" t="s">
        <v>19</v>
      </c>
      <c r="AG170" s="7">
        <v>1000</v>
      </c>
      <c r="AH170" s="9"/>
      <c r="AI170" s="9">
        <v>3000</v>
      </c>
      <c r="AJ170" s="8" t="s">
        <v>47</v>
      </c>
      <c r="AK170" s="8">
        <v>3273</v>
      </c>
      <c r="AL170" s="13">
        <v>44933</v>
      </c>
      <c r="AM170" s="18"/>
      <c r="AN170" s="177">
        <f>AG182+AH182-AI182</f>
        <v>0</v>
      </c>
      <c r="AO170" s="178" t="s">
        <v>979</v>
      </c>
    </row>
    <row r="171" spans="1:41" ht="21" customHeight="1" x14ac:dyDescent="0.25">
      <c r="A171" s="112"/>
      <c r="B171" s="896" t="s">
        <v>1031</v>
      </c>
      <c r="C171" s="10" t="s">
        <v>20</v>
      </c>
      <c r="D171" s="9">
        <v>1000</v>
      </c>
      <c r="E171" s="9">
        <v>0</v>
      </c>
      <c r="F171" s="9">
        <v>2000</v>
      </c>
      <c r="G171" s="8" t="s">
        <v>38</v>
      </c>
      <c r="H171" s="8">
        <v>52</v>
      </c>
      <c r="I171" s="13">
        <v>43867</v>
      </c>
      <c r="J171" s="8"/>
      <c r="K171" s="11"/>
      <c r="L171" s="685"/>
      <c r="M171" s="10" t="s">
        <v>20</v>
      </c>
      <c r="N171" s="9">
        <v>1000</v>
      </c>
      <c r="O171" s="9">
        <v>0</v>
      </c>
      <c r="P171" s="9">
        <v>0</v>
      </c>
      <c r="Q171" s="8" t="s">
        <v>38</v>
      </c>
      <c r="R171" s="49" t="s">
        <v>38</v>
      </c>
      <c r="S171" s="13" t="s">
        <v>38</v>
      </c>
      <c r="T171" s="8"/>
      <c r="U171" s="11"/>
      <c r="V171" s="685"/>
      <c r="W171" s="10" t="s">
        <v>20</v>
      </c>
      <c r="X171" s="9">
        <v>1000</v>
      </c>
      <c r="Y171" s="9">
        <v>0</v>
      </c>
      <c r="Z171" s="9">
        <v>1000</v>
      </c>
      <c r="AA171" s="8" t="s">
        <v>38</v>
      </c>
      <c r="AB171" s="8">
        <v>2060</v>
      </c>
      <c r="AC171" s="13">
        <v>44604</v>
      </c>
      <c r="AD171" s="658"/>
      <c r="AE171" s="685"/>
      <c r="AF171" s="675" t="s">
        <v>20</v>
      </c>
      <c r="AG171" s="9">
        <v>1000</v>
      </c>
      <c r="AH171" s="9"/>
      <c r="AI171" s="9"/>
      <c r="AJ171" s="8"/>
      <c r="AK171" s="8"/>
      <c r="AL171" s="13"/>
      <c r="AM171" s="759"/>
      <c r="AN171" s="180"/>
      <c r="AO171" s="179"/>
    </row>
    <row r="172" spans="1:41" x14ac:dyDescent="0.25">
      <c r="A172" s="112"/>
      <c r="B172" s="896"/>
      <c r="C172" s="10" t="s">
        <v>21</v>
      </c>
      <c r="D172" s="9">
        <v>1000</v>
      </c>
      <c r="E172" s="9">
        <v>10</v>
      </c>
      <c r="F172" s="9">
        <v>0</v>
      </c>
      <c r="G172" s="8" t="s">
        <v>38</v>
      </c>
      <c r="H172" s="8" t="s">
        <v>38</v>
      </c>
      <c r="I172" s="13" t="s">
        <v>38</v>
      </c>
      <c r="J172" s="8"/>
      <c r="K172" s="11"/>
      <c r="L172" s="685"/>
      <c r="M172" s="10" t="s">
        <v>21</v>
      </c>
      <c r="N172" s="9">
        <v>1000</v>
      </c>
      <c r="O172" s="9">
        <v>0</v>
      </c>
      <c r="P172" s="9">
        <v>3000</v>
      </c>
      <c r="Q172" s="8" t="s">
        <v>38</v>
      </c>
      <c r="R172" s="8">
        <v>879</v>
      </c>
      <c r="S172" s="13">
        <v>44263</v>
      </c>
      <c r="T172" s="8"/>
      <c r="U172" s="11"/>
      <c r="V172" s="685"/>
      <c r="W172" s="10" t="s">
        <v>21</v>
      </c>
      <c r="X172" s="9">
        <v>1000</v>
      </c>
      <c r="Y172" s="9">
        <v>0</v>
      </c>
      <c r="Z172" s="9">
        <v>1000</v>
      </c>
      <c r="AA172" s="8" t="s">
        <v>38</v>
      </c>
      <c r="AB172" s="8">
        <v>2121</v>
      </c>
      <c r="AC172" s="13">
        <v>44622</v>
      </c>
      <c r="AD172" s="658"/>
      <c r="AE172" s="685"/>
      <c r="AF172" s="675" t="s">
        <v>21</v>
      </c>
      <c r="AG172" s="9">
        <v>1000</v>
      </c>
      <c r="AH172" s="9"/>
      <c r="AI172" s="9"/>
      <c r="AJ172" s="8"/>
      <c r="AK172" s="8"/>
      <c r="AL172" s="13"/>
      <c r="AM172" s="759"/>
      <c r="AN172" s="180"/>
      <c r="AO172" s="179"/>
    </row>
    <row r="173" spans="1:41" x14ac:dyDescent="0.25">
      <c r="A173" s="112"/>
      <c r="B173" s="896"/>
      <c r="C173" s="10" t="s">
        <v>22</v>
      </c>
      <c r="D173" s="9">
        <v>1000</v>
      </c>
      <c r="E173" s="9">
        <v>0</v>
      </c>
      <c r="F173" s="9">
        <v>2000</v>
      </c>
      <c r="G173" s="8" t="s">
        <v>38</v>
      </c>
      <c r="H173" s="8">
        <v>194</v>
      </c>
      <c r="I173" s="13">
        <v>43938</v>
      </c>
      <c r="J173" s="8"/>
      <c r="K173" s="11"/>
      <c r="L173" s="685"/>
      <c r="M173" s="10" t="s">
        <v>22</v>
      </c>
      <c r="N173" s="9">
        <v>1000</v>
      </c>
      <c r="O173" s="9">
        <v>0</v>
      </c>
      <c r="P173" s="9">
        <v>0</v>
      </c>
      <c r="Q173" s="8" t="s">
        <v>38</v>
      </c>
      <c r="R173" s="49" t="s">
        <v>38</v>
      </c>
      <c r="S173" s="13" t="s">
        <v>38</v>
      </c>
      <c r="T173" s="8"/>
      <c r="U173" s="11"/>
      <c r="V173" s="685"/>
      <c r="W173" s="10" t="s">
        <v>22</v>
      </c>
      <c r="X173" s="9">
        <v>1000</v>
      </c>
      <c r="Y173" s="9">
        <v>0</v>
      </c>
      <c r="Z173" s="9">
        <v>1000</v>
      </c>
      <c r="AA173" s="8" t="s">
        <v>38</v>
      </c>
      <c r="AB173" s="8">
        <v>2234</v>
      </c>
      <c r="AC173" s="13">
        <v>44658</v>
      </c>
      <c r="AD173" s="658"/>
      <c r="AE173" s="685"/>
      <c r="AF173" s="675" t="s">
        <v>22</v>
      </c>
      <c r="AG173" s="9">
        <v>1000</v>
      </c>
      <c r="AH173" s="9"/>
      <c r="AI173" s="9">
        <v>3000</v>
      </c>
      <c r="AJ173" s="8" t="s">
        <v>47</v>
      </c>
      <c r="AK173" s="8">
        <v>3651</v>
      </c>
      <c r="AL173" s="13">
        <v>45031</v>
      </c>
      <c r="AM173" s="759"/>
      <c r="AN173" s="180"/>
      <c r="AO173" s="179"/>
    </row>
    <row r="174" spans="1:41" x14ac:dyDescent="0.25">
      <c r="A174" s="112"/>
      <c r="B174" s="896"/>
      <c r="C174" s="10" t="s">
        <v>23</v>
      </c>
      <c r="D174" s="9">
        <v>1000</v>
      </c>
      <c r="E174" s="9">
        <v>10</v>
      </c>
      <c r="F174" s="9">
        <v>0</v>
      </c>
      <c r="G174" s="8" t="s">
        <v>38</v>
      </c>
      <c r="H174" s="8" t="s">
        <v>38</v>
      </c>
      <c r="I174" s="13" t="s">
        <v>38</v>
      </c>
      <c r="J174" s="8"/>
      <c r="K174" s="11"/>
      <c r="L174" s="685"/>
      <c r="M174" s="10" t="s">
        <v>23</v>
      </c>
      <c r="N174" s="9">
        <v>1000</v>
      </c>
      <c r="O174" s="9">
        <v>0</v>
      </c>
      <c r="P174" s="9">
        <v>0</v>
      </c>
      <c r="Q174" s="8" t="s">
        <v>38</v>
      </c>
      <c r="R174" s="49" t="s">
        <v>38</v>
      </c>
      <c r="S174" s="13" t="s">
        <v>38</v>
      </c>
      <c r="T174" s="8"/>
      <c r="U174" s="11"/>
      <c r="V174" s="685"/>
      <c r="W174" s="10" t="s">
        <v>23</v>
      </c>
      <c r="X174" s="9">
        <v>1000</v>
      </c>
      <c r="Y174" s="9">
        <v>0</v>
      </c>
      <c r="Z174" s="9">
        <v>1000</v>
      </c>
      <c r="AA174" s="8" t="s">
        <v>38</v>
      </c>
      <c r="AB174" s="8">
        <v>2318</v>
      </c>
      <c r="AC174" s="13">
        <v>44690</v>
      </c>
      <c r="AD174" s="658"/>
      <c r="AE174" s="685"/>
      <c r="AF174" s="675" t="s">
        <v>23</v>
      </c>
      <c r="AG174" s="9">
        <v>1000</v>
      </c>
      <c r="AH174" s="9"/>
      <c r="AI174" s="9"/>
      <c r="AJ174" s="8"/>
      <c r="AK174" s="8"/>
      <c r="AL174" s="13"/>
      <c r="AM174" s="759"/>
      <c r="AN174" s="180"/>
      <c r="AO174" s="179"/>
    </row>
    <row r="175" spans="1:41" x14ac:dyDescent="0.25">
      <c r="A175" s="112"/>
      <c r="B175" s="896"/>
      <c r="C175" s="10" t="s">
        <v>24</v>
      </c>
      <c r="D175" s="9">
        <v>1000</v>
      </c>
      <c r="E175" s="9">
        <v>0</v>
      </c>
      <c r="F175" s="9">
        <v>2000</v>
      </c>
      <c r="G175" s="8" t="s">
        <v>38</v>
      </c>
      <c r="H175" s="8">
        <v>285</v>
      </c>
      <c r="I175" s="13">
        <v>43991</v>
      </c>
      <c r="J175" s="8"/>
      <c r="K175" s="11"/>
      <c r="L175" s="685"/>
      <c r="M175" s="10" t="s">
        <v>24</v>
      </c>
      <c r="N175" s="9">
        <v>1000</v>
      </c>
      <c r="O175" s="9">
        <v>10</v>
      </c>
      <c r="P175" s="9">
        <v>0</v>
      </c>
      <c r="Q175" s="8" t="s">
        <v>38</v>
      </c>
      <c r="R175" s="8" t="s">
        <v>38</v>
      </c>
      <c r="S175" s="13" t="s">
        <v>38</v>
      </c>
      <c r="T175" s="8"/>
      <c r="U175" s="11"/>
      <c r="V175" s="685"/>
      <c r="W175" s="10" t="s">
        <v>24</v>
      </c>
      <c r="X175" s="9">
        <v>1000</v>
      </c>
      <c r="Y175" s="9">
        <v>0</v>
      </c>
      <c r="Z175" s="9">
        <v>1000</v>
      </c>
      <c r="AA175" s="8" t="s">
        <v>47</v>
      </c>
      <c r="AB175" s="8">
        <v>2391</v>
      </c>
      <c r="AC175" s="13">
        <v>44719</v>
      </c>
      <c r="AD175" s="658"/>
      <c r="AE175" s="685"/>
      <c r="AF175" s="675" t="s">
        <v>24</v>
      </c>
      <c r="AG175" s="9">
        <v>1000</v>
      </c>
      <c r="AH175" s="9"/>
      <c r="AI175" s="9"/>
      <c r="AJ175" s="8"/>
      <c r="AK175" s="8"/>
      <c r="AL175" s="13"/>
      <c r="AM175" s="759"/>
      <c r="AN175" s="180"/>
      <c r="AO175" s="179"/>
    </row>
    <row r="176" spans="1:41" x14ac:dyDescent="0.25">
      <c r="A176" s="112"/>
      <c r="B176" s="896"/>
      <c r="C176" s="10" t="s">
        <v>25</v>
      </c>
      <c r="D176" s="9">
        <v>1000</v>
      </c>
      <c r="E176" s="9">
        <v>10</v>
      </c>
      <c r="F176" s="9">
        <v>0</v>
      </c>
      <c r="G176" s="8" t="s">
        <v>38</v>
      </c>
      <c r="H176" s="8" t="s">
        <v>38</v>
      </c>
      <c r="I176" s="13" t="s">
        <v>38</v>
      </c>
      <c r="J176" s="8"/>
      <c r="K176" s="11"/>
      <c r="L176" s="685"/>
      <c r="M176" s="10" t="s">
        <v>25</v>
      </c>
      <c r="N176" s="9">
        <v>1000</v>
      </c>
      <c r="O176" s="9">
        <v>0</v>
      </c>
      <c r="P176" s="9">
        <v>3000</v>
      </c>
      <c r="Q176" s="8" t="s">
        <v>38</v>
      </c>
      <c r="R176" s="8">
        <v>1112</v>
      </c>
      <c r="S176" s="13">
        <v>44381</v>
      </c>
      <c r="T176" s="8"/>
      <c r="U176" s="11"/>
      <c r="V176" s="685"/>
      <c r="W176" s="10" t="s">
        <v>25</v>
      </c>
      <c r="X176" s="9">
        <v>1000</v>
      </c>
      <c r="Y176" s="9">
        <v>0</v>
      </c>
      <c r="Z176" s="9">
        <v>1000</v>
      </c>
      <c r="AA176" s="8" t="s">
        <v>47</v>
      </c>
      <c r="AB176" s="8">
        <v>2520</v>
      </c>
      <c r="AC176" s="13">
        <v>44753</v>
      </c>
      <c r="AD176" s="658"/>
      <c r="AE176" s="685"/>
      <c r="AF176" s="675" t="s">
        <v>25</v>
      </c>
      <c r="AG176" s="9">
        <v>1000</v>
      </c>
      <c r="AH176" s="9"/>
      <c r="AI176" s="9">
        <v>3000</v>
      </c>
      <c r="AJ176" s="8" t="s">
        <v>47</v>
      </c>
      <c r="AK176" s="8">
        <v>4012</v>
      </c>
      <c r="AL176" s="13">
        <v>45133</v>
      </c>
      <c r="AM176" s="759"/>
      <c r="AN176" s="180"/>
      <c r="AO176" s="179"/>
    </row>
    <row r="177" spans="1:41" x14ac:dyDescent="0.25">
      <c r="A177" s="112"/>
      <c r="B177" s="896"/>
      <c r="C177" s="10" t="s">
        <v>26</v>
      </c>
      <c r="D177" s="9">
        <v>1000</v>
      </c>
      <c r="E177" s="9">
        <v>0</v>
      </c>
      <c r="F177" s="9">
        <v>2000</v>
      </c>
      <c r="G177" s="8" t="s">
        <v>38</v>
      </c>
      <c r="H177" s="8">
        <v>408</v>
      </c>
      <c r="I177" s="13">
        <v>44055</v>
      </c>
      <c r="J177" s="8"/>
      <c r="K177" s="11"/>
      <c r="L177" s="685"/>
      <c r="M177" s="10" t="s">
        <v>26</v>
      </c>
      <c r="N177" s="9">
        <v>1000</v>
      </c>
      <c r="O177" s="9">
        <v>0</v>
      </c>
      <c r="P177" s="9">
        <v>2000</v>
      </c>
      <c r="Q177" s="8" t="s">
        <v>38</v>
      </c>
      <c r="R177" s="8">
        <v>1208</v>
      </c>
      <c r="S177" s="13">
        <v>44416</v>
      </c>
      <c r="T177" s="8"/>
      <c r="U177" s="11"/>
      <c r="V177" s="685"/>
      <c r="W177" s="10" t="s">
        <v>26</v>
      </c>
      <c r="X177" s="9">
        <v>1000</v>
      </c>
      <c r="Y177" s="9">
        <v>0</v>
      </c>
      <c r="Z177" s="9">
        <v>1000</v>
      </c>
      <c r="AA177" s="8" t="s">
        <v>47</v>
      </c>
      <c r="AB177" s="8">
        <v>2607</v>
      </c>
      <c r="AC177" s="13">
        <v>44781</v>
      </c>
      <c r="AD177" s="658"/>
      <c r="AE177" s="685"/>
      <c r="AF177" s="675" t="s">
        <v>26</v>
      </c>
      <c r="AG177" s="9">
        <v>1000</v>
      </c>
      <c r="AH177" s="9"/>
      <c r="AI177" s="9"/>
      <c r="AJ177" s="8"/>
      <c r="AK177" s="8"/>
      <c r="AL177" s="13"/>
      <c r="AM177" s="759"/>
      <c r="AN177" s="180"/>
      <c r="AO177" s="179"/>
    </row>
    <row r="178" spans="1:41" x14ac:dyDescent="0.25">
      <c r="A178" s="112"/>
      <c r="B178" s="896"/>
      <c r="C178" s="10" t="s">
        <v>27</v>
      </c>
      <c r="D178" s="9">
        <v>1000</v>
      </c>
      <c r="E178" s="9">
        <v>10</v>
      </c>
      <c r="F178" s="9">
        <v>0</v>
      </c>
      <c r="G178" s="8" t="s">
        <v>38</v>
      </c>
      <c r="H178" s="8" t="s">
        <v>38</v>
      </c>
      <c r="I178" s="13" t="s">
        <v>38</v>
      </c>
      <c r="J178" s="8"/>
      <c r="K178" s="11"/>
      <c r="L178" s="685"/>
      <c r="M178" s="10" t="s">
        <v>27</v>
      </c>
      <c r="N178" s="9">
        <v>1000</v>
      </c>
      <c r="O178" s="9">
        <v>0</v>
      </c>
      <c r="P178" s="9">
        <v>0</v>
      </c>
      <c r="Q178" s="8" t="s">
        <v>38</v>
      </c>
      <c r="R178" s="8" t="s">
        <v>38</v>
      </c>
      <c r="S178" s="13" t="s">
        <v>38</v>
      </c>
      <c r="T178" s="8"/>
      <c r="U178" s="11"/>
      <c r="V178" s="685"/>
      <c r="W178" s="10" t="s">
        <v>27</v>
      </c>
      <c r="X178" s="9">
        <v>1000</v>
      </c>
      <c r="Y178" s="9">
        <v>0</v>
      </c>
      <c r="Z178" s="9">
        <v>1000</v>
      </c>
      <c r="AA178" s="8" t="s">
        <v>47</v>
      </c>
      <c r="AB178" s="8">
        <v>2813</v>
      </c>
      <c r="AC178" s="13">
        <v>44810</v>
      </c>
      <c r="AD178" s="658"/>
      <c r="AE178" s="685"/>
      <c r="AF178" s="675" t="s">
        <v>27</v>
      </c>
      <c r="AG178" s="9">
        <v>1000</v>
      </c>
      <c r="AH178" s="9"/>
      <c r="AI178" s="9"/>
      <c r="AJ178" s="8"/>
      <c r="AK178" s="8"/>
      <c r="AL178" s="13"/>
      <c r="AM178" s="759"/>
      <c r="AN178" s="180"/>
      <c r="AO178" s="179"/>
    </row>
    <row r="179" spans="1:41" x14ac:dyDescent="0.25">
      <c r="A179" s="112"/>
      <c r="B179" s="896"/>
      <c r="C179" s="10" t="s">
        <v>28</v>
      </c>
      <c r="D179" s="9">
        <v>1000</v>
      </c>
      <c r="E179" s="9">
        <v>0</v>
      </c>
      <c r="F179" s="9">
        <v>2000</v>
      </c>
      <c r="G179" s="8" t="s">
        <v>38</v>
      </c>
      <c r="H179" s="8">
        <v>504</v>
      </c>
      <c r="I179" s="13">
        <v>44106</v>
      </c>
      <c r="J179" s="8"/>
      <c r="K179" s="11"/>
      <c r="L179" s="685"/>
      <c r="M179" s="10" t="s">
        <v>28</v>
      </c>
      <c r="N179" s="9">
        <v>1000</v>
      </c>
      <c r="O179" s="9">
        <v>0</v>
      </c>
      <c r="P179" s="9">
        <v>0</v>
      </c>
      <c r="Q179" s="8" t="s">
        <v>38</v>
      </c>
      <c r="R179" s="8" t="s">
        <v>38</v>
      </c>
      <c r="S179" s="13" t="s">
        <v>38</v>
      </c>
      <c r="T179" s="8"/>
      <c r="U179" s="11"/>
      <c r="V179" s="685"/>
      <c r="W179" s="10" t="s">
        <v>28</v>
      </c>
      <c r="X179" s="9">
        <v>1000</v>
      </c>
      <c r="Y179" s="9">
        <v>0</v>
      </c>
      <c r="Z179" s="9">
        <v>1000</v>
      </c>
      <c r="AA179" s="8" t="s">
        <v>47</v>
      </c>
      <c r="AB179" s="8">
        <v>2915</v>
      </c>
      <c r="AC179" s="13">
        <v>44840</v>
      </c>
      <c r="AD179" s="658"/>
      <c r="AE179" s="685"/>
      <c r="AF179" s="675" t="s">
        <v>28</v>
      </c>
      <c r="AG179" s="9"/>
      <c r="AH179" s="9"/>
      <c r="AI179" s="9"/>
      <c r="AJ179" s="8"/>
      <c r="AK179" s="8"/>
      <c r="AL179" s="13"/>
      <c r="AM179" s="759"/>
      <c r="AN179" s="180"/>
      <c r="AO179" s="179"/>
    </row>
    <row r="180" spans="1:41" x14ac:dyDescent="0.25">
      <c r="A180" s="112"/>
      <c r="B180" s="896"/>
      <c r="C180" s="10" t="s">
        <v>29</v>
      </c>
      <c r="D180" s="9">
        <v>1000</v>
      </c>
      <c r="E180" s="9">
        <v>10</v>
      </c>
      <c r="F180" s="9">
        <v>0</v>
      </c>
      <c r="G180" s="8" t="s">
        <v>38</v>
      </c>
      <c r="H180" s="8" t="s">
        <v>38</v>
      </c>
      <c r="I180" s="13" t="s">
        <v>38</v>
      </c>
      <c r="J180" s="8"/>
      <c r="K180" s="11"/>
      <c r="L180" s="685"/>
      <c r="M180" s="10" t="s">
        <v>29</v>
      </c>
      <c r="N180" s="9">
        <v>1000</v>
      </c>
      <c r="O180" s="9">
        <v>0</v>
      </c>
      <c r="P180" s="9">
        <v>1000</v>
      </c>
      <c r="Q180" s="8" t="s">
        <v>38</v>
      </c>
      <c r="R180" s="8">
        <v>1554</v>
      </c>
      <c r="S180" s="13">
        <v>44517</v>
      </c>
      <c r="T180" s="8"/>
      <c r="U180" s="11"/>
      <c r="V180" s="685"/>
      <c r="W180" s="10" t="s">
        <v>29</v>
      </c>
      <c r="X180" s="9">
        <v>1000</v>
      </c>
      <c r="Y180" s="9">
        <v>0</v>
      </c>
      <c r="Z180" s="9">
        <v>1000</v>
      </c>
      <c r="AA180" s="8" t="s">
        <v>47</v>
      </c>
      <c r="AB180" s="8">
        <v>3023</v>
      </c>
      <c r="AC180" s="13">
        <v>44872</v>
      </c>
      <c r="AD180" s="658"/>
      <c r="AE180" s="685"/>
      <c r="AF180" s="675" t="s">
        <v>29</v>
      </c>
      <c r="AG180" s="9"/>
      <c r="AH180" s="9"/>
      <c r="AI180" s="9"/>
      <c r="AJ180" s="8"/>
      <c r="AK180" s="8"/>
      <c r="AL180" s="13"/>
      <c r="AM180" s="759"/>
      <c r="AN180" s="180"/>
      <c r="AO180" s="179"/>
    </row>
    <row r="181" spans="1:41" x14ac:dyDescent="0.25">
      <c r="A181" s="112"/>
      <c r="B181" s="896"/>
      <c r="C181" s="14" t="s">
        <v>30</v>
      </c>
      <c r="D181" s="84">
        <v>1000</v>
      </c>
      <c r="E181" s="9">
        <v>0</v>
      </c>
      <c r="F181" s="9">
        <v>2000</v>
      </c>
      <c r="G181" s="8" t="s">
        <v>38</v>
      </c>
      <c r="H181" s="8">
        <v>665</v>
      </c>
      <c r="I181" s="13">
        <v>44185</v>
      </c>
      <c r="J181" s="16"/>
      <c r="K181" s="17"/>
      <c r="L181" s="685"/>
      <c r="M181" s="14" t="s">
        <v>30</v>
      </c>
      <c r="N181" s="84">
        <v>1000</v>
      </c>
      <c r="O181" s="9">
        <v>0</v>
      </c>
      <c r="P181" s="9">
        <v>1000</v>
      </c>
      <c r="Q181" s="8" t="s">
        <v>38</v>
      </c>
      <c r="R181" s="8">
        <v>1615</v>
      </c>
      <c r="S181" s="13">
        <v>44541</v>
      </c>
      <c r="T181" s="8"/>
      <c r="U181" s="11"/>
      <c r="V181" s="685"/>
      <c r="W181" s="14" t="s">
        <v>30</v>
      </c>
      <c r="X181" s="43">
        <v>1000</v>
      </c>
      <c r="Y181" s="9">
        <v>0</v>
      </c>
      <c r="Z181" s="9">
        <v>1070</v>
      </c>
      <c r="AA181" s="8" t="s">
        <v>47</v>
      </c>
      <c r="AB181" s="8">
        <v>3096</v>
      </c>
      <c r="AC181" s="13">
        <v>44898</v>
      </c>
      <c r="AD181" s="658"/>
      <c r="AE181" s="685"/>
      <c r="AF181" s="676" t="s">
        <v>30</v>
      </c>
      <c r="AG181" s="43"/>
      <c r="AH181" s="9"/>
      <c r="AI181" s="9"/>
      <c r="AJ181" s="8"/>
      <c r="AK181" s="8"/>
      <c r="AL181" s="13"/>
      <c r="AM181" s="759"/>
      <c r="AN181" s="181"/>
      <c r="AO181" s="182"/>
    </row>
    <row r="182" spans="1:41" ht="24" thickBot="1" x14ac:dyDescent="0.3">
      <c r="A182" s="113"/>
      <c r="B182" s="897"/>
      <c r="C182" s="26"/>
      <c r="D182" s="27">
        <f>SUM(D170:D181)</f>
        <v>12000</v>
      </c>
      <c r="E182" s="27">
        <f>SUM(E170:E181)</f>
        <v>60</v>
      </c>
      <c r="F182" s="27">
        <f>SUM(F170:F181)</f>
        <v>12000</v>
      </c>
      <c r="G182" s="28"/>
      <c r="H182" s="28"/>
      <c r="I182" s="29"/>
      <c r="J182" s="28"/>
      <c r="K182" s="30"/>
      <c r="L182" s="686"/>
      <c r="M182" s="26"/>
      <c r="N182" s="27">
        <f>SUM(N169:N181)</f>
        <v>24000</v>
      </c>
      <c r="O182" s="27">
        <f>SUM(O169:O181)</f>
        <v>70</v>
      </c>
      <c r="P182" s="27">
        <f>SUM(P169:P181)</f>
        <v>24000</v>
      </c>
      <c r="Q182" s="28"/>
      <c r="R182" s="28"/>
      <c r="S182" s="28"/>
      <c r="T182" s="28"/>
      <c r="U182" s="30"/>
      <c r="V182" s="686"/>
      <c r="W182" s="26"/>
      <c r="X182" s="27">
        <f>SUM(X169:X181)</f>
        <v>36000</v>
      </c>
      <c r="Y182" s="27">
        <f>SUM(Y169:Y181)</f>
        <v>70</v>
      </c>
      <c r="Z182" s="27">
        <f>SUM(Z169:Z181)</f>
        <v>36070</v>
      </c>
      <c r="AA182" s="28"/>
      <c r="AB182" s="28"/>
      <c r="AC182" s="28"/>
      <c r="AD182" s="659"/>
      <c r="AE182" s="686"/>
      <c r="AF182" s="652"/>
      <c r="AG182" s="27">
        <f>SUM(AG169:AG181)</f>
        <v>45000</v>
      </c>
      <c r="AH182" s="27">
        <f>SUM(AH169:AH181)</f>
        <v>70</v>
      </c>
      <c r="AI182" s="27">
        <f>SUM(AI169:AI181)</f>
        <v>45070</v>
      </c>
      <c r="AJ182" s="28"/>
      <c r="AK182" s="28"/>
      <c r="AL182" s="28"/>
      <c r="AM182" s="28"/>
      <c r="AN182" s="90"/>
      <c r="AO182" s="91"/>
    </row>
    <row r="183" spans="1:41" x14ac:dyDescent="0.25">
      <c r="A183" s="143"/>
      <c r="B183" s="114"/>
      <c r="C183" s="31"/>
      <c r="D183" s="32"/>
      <c r="E183" s="32"/>
      <c r="F183" s="32"/>
      <c r="G183" s="33"/>
      <c r="H183" s="33"/>
      <c r="I183" s="34"/>
      <c r="J183" s="33"/>
      <c r="K183" s="33"/>
      <c r="L183" s="687"/>
      <c r="M183" s="33"/>
      <c r="N183" s="32"/>
      <c r="O183" s="32"/>
      <c r="P183" s="32"/>
      <c r="Q183" s="33"/>
      <c r="R183" s="33"/>
      <c r="S183" s="33"/>
      <c r="T183" s="33"/>
      <c r="U183" s="33"/>
      <c r="V183" s="687"/>
      <c r="W183" s="33"/>
      <c r="X183" s="32"/>
      <c r="Y183" s="32"/>
      <c r="Z183" s="32"/>
      <c r="AA183" s="33"/>
      <c r="AB183" s="33"/>
      <c r="AC183" s="33"/>
      <c r="AD183" s="33"/>
      <c r="AE183" s="687"/>
      <c r="AF183" s="33"/>
      <c r="AG183" s="32"/>
      <c r="AH183" s="32"/>
      <c r="AI183" s="32"/>
      <c r="AJ183" s="33"/>
      <c r="AK183" s="33"/>
      <c r="AL183" s="33"/>
      <c r="AM183" s="33"/>
      <c r="AN183" s="777"/>
      <c r="AO183" s="123"/>
    </row>
    <row r="184" spans="1:41" x14ac:dyDescent="0.25">
      <c r="A184" s="112"/>
      <c r="B184" s="114"/>
      <c r="C184" s="35"/>
      <c r="D184" s="36"/>
      <c r="E184" s="37"/>
      <c r="F184" s="38"/>
      <c r="G184" s="37"/>
      <c r="H184" s="38"/>
      <c r="I184" s="38"/>
      <c r="J184" s="38"/>
      <c r="K184" s="39"/>
      <c r="L184" s="688"/>
      <c r="M184" s="40" t="s">
        <v>42</v>
      </c>
      <c r="N184" s="41">
        <f>D197</f>
        <v>12000</v>
      </c>
      <c r="O184" s="41">
        <f>E197</f>
        <v>160</v>
      </c>
      <c r="P184" s="41">
        <f>F197</f>
        <v>12000</v>
      </c>
      <c r="Q184" s="37"/>
      <c r="R184" s="38"/>
      <c r="S184" s="38"/>
      <c r="T184" s="38"/>
      <c r="U184" s="39"/>
      <c r="V184" s="688"/>
      <c r="W184" s="40" t="s">
        <v>42</v>
      </c>
      <c r="X184" s="41">
        <f>N197</f>
        <v>24000</v>
      </c>
      <c r="Y184" s="41">
        <f>O197</f>
        <v>460</v>
      </c>
      <c r="Z184" s="41">
        <f>P197</f>
        <v>22000</v>
      </c>
      <c r="AA184" s="37"/>
      <c r="AB184" s="38"/>
      <c r="AC184" s="38"/>
      <c r="AD184" s="38"/>
      <c r="AE184" s="688"/>
      <c r="AF184" s="40" t="s">
        <v>42</v>
      </c>
      <c r="AG184" s="41">
        <f>X197</f>
        <v>36000</v>
      </c>
      <c r="AH184" s="41">
        <f>Y197</f>
        <v>760</v>
      </c>
      <c r="AI184" s="41">
        <f>Z197</f>
        <v>35450</v>
      </c>
      <c r="AJ184" s="37"/>
      <c r="AK184" s="38"/>
      <c r="AL184" s="38"/>
      <c r="AM184" s="38"/>
      <c r="AN184" s="776" t="s">
        <v>221</v>
      </c>
      <c r="AO184" s="183" t="s">
        <v>36</v>
      </c>
    </row>
    <row r="185" spans="1:41" x14ac:dyDescent="0.25">
      <c r="A185" s="112" t="s">
        <v>6</v>
      </c>
      <c r="B185" s="115">
        <v>189</v>
      </c>
      <c r="C185" s="10" t="s">
        <v>19</v>
      </c>
      <c r="D185" s="9">
        <v>1000</v>
      </c>
      <c r="E185" s="9">
        <v>10</v>
      </c>
      <c r="F185" s="9">
        <v>0</v>
      </c>
      <c r="G185" s="8" t="s">
        <v>38</v>
      </c>
      <c r="H185" s="8" t="s">
        <v>38</v>
      </c>
      <c r="I185" s="13" t="s">
        <v>38</v>
      </c>
      <c r="J185" s="8"/>
      <c r="K185" s="11"/>
      <c r="L185" s="684"/>
      <c r="M185" s="10" t="s">
        <v>19</v>
      </c>
      <c r="N185" s="9">
        <v>1000</v>
      </c>
      <c r="O185" s="9">
        <f>O186+10</f>
        <v>40</v>
      </c>
      <c r="P185" s="9">
        <v>0</v>
      </c>
      <c r="Q185" s="8" t="s">
        <v>38</v>
      </c>
      <c r="R185" s="8" t="s">
        <v>38</v>
      </c>
      <c r="S185" s="13" t="s">
        <v>38</v>
      </c>
      <c r="T185" s="8"/>
      <c r="U185" s="11"/>
      <c r="V185" s="684"/>
      <c r="W185" s="10" t="s">
        <v>19</v>
      </c>
      <c r="X185" s="9">
        <v>1000</v>
      </c>
      <c r="Y185" s="9">
        <v>10</v>
      </c>
      <c r="Z185" s="9">
        <v>0</v>
      </c>
      <c r="AA185" s="8" t="s">
        <v>38</v>
      </c>
      <c r="AB185" s="8" t="s">
        <v>38</v>
      </c>
      <c r="AC185" s="13" t="s">
        <v>38</v>
      </c>
      <c r="AD185" s="657"/>
      <c r="AE185" s="684"/>
      <c r="AF185" s="675" t="s">
        <v>19</v>
      </c>
      <c r="AG185" s="9">
        <v>1000</v>
      </c>
      <c r="AH185" s="9">
        <v>30</v>
      </c>
      <c r="AI185" s="9"/>
      <c r="AJ185" s="8"/>
      <c r="AK185" s="8"/>
      <c r="AL185" s="13"/>
      <c r="AM185" s="18"/>
      <c r="AN185" s="177">
        <f>AG197+AH197-AI197</f>
        <v>0</v>
      </c>
      <c r="AO185" s="178" t="s">
        <v>1028</v>
      </c>
    </row>
    <row r="186" spans="1:41" ht="21" customHeight="1" x14ac:dyDescent="0.25">
      <c r="A186" s="112"/>
      <c r="B186" s="896" t="s">
        <v>54</v>
      </c>
      <c r="C186" s="10" t="s">
        <v>20</v>
      </c>
      <c r="D186" s="9">
        <v>1000</v>
      </c>
      <c r="E186" s="9">
        <f>E187+10</f>
        <v>30</v>
      </c>
      <c r="F186" s="9">
        <v>1000</v>
      </c>
      <c r="G186" s="8" t="s">
        <v>38</v>
      </c>
      <c r="H186" s="8">
        <v>60</v>
      </c>
      <c r="I186" s="13">
        <v>43866</v>
      </c>
      <c r="J186" s="8"/>
      <c r="K186" s="11"/>
      <c r="L186" s="685"/>
      <c r="M186" s="10" t="s">
        <v>20</v>
      </c>
      <c r="N186" s="9">
        <v>1000</v>
      </c>
      <c r="O186" s="9">
        <f>O187+10</f>
        <v>30</v>
      </c>
      <c r="P186" s="9">
        <v>0</v>
      </c>
      <c r="Q186" s="8" t="s">
        <v>38</v>
      </c>
      <c r="R186" s="8" t="s">
        <v>38</v>
      </c>
      <c r="S186" s="13" t="s">
        <v>38</v>
      </c>
      <c r="T186" s="8"/>
      <c r="U186" s="11"/>
      <c r="V186" s="685"/>
      <c r="W186" s="10" t="s">
        <v>20</v>
      </c>
      <c r="X186" s="9">
        <v>1000</v>
      </c>
      <c r="Y186" s="9">
        <v>0</v>
      </c>
      <c r="Z186" s="9">
        <v>4000</v>
      </c>
      <c r="AA186" s="8" t="s">
        <v>38</v>
      </c>
      <c r="AB186" s="8">
        <v>2050</v>
      </c>
      <c r="AC186" s="13">
        <v>44602</v>
      </c>
      <c r="AD186" s="658" t="s">
        <v>992</v>
      </c>
      <c r="AE186" s="685"/>
      <c r="AF186" s="675" t="s">
        <v>20</v>
      </c>
      <c r="AG186" s="9">
        <v>1000</v>
      </c>
      <c r="AH186" s="9">
        <v>20</v>
      </c>
      <c r="AI186" s="9"/>
      <c r="AJ186" s="8"/>
      <c r="AK186" s="8"/>
      <c r="AL186" s="13"/>
      <c r="AM186" s="759"/>
      <c r="AN186" s="180"/>
      <c r="AO186" s="179"/>
    </row>
    <row r="187" spans="1:41" x14ac:dyDescent="0.25">
      <c r="A187" s="112"/>
      <c r="B187" s="896"/>
      <c r="C187" s="10" t="s">
        <v>21</v>
      </c>
      <c r="D187" s="9">
        <v>1000</v>
      </c>
      <c r="E187" s="9">
        <f>E188+10</f>
        <v>20</v>
      </c>
      <c r="F187" s="9">
        <v>0</v>
      </c>
      <c r="G187" s="8" t="s">
        <v>38</v>
      </c>
      <c r="H187" s="8" t="s">
        <v>38</v>
      </c>
      <c r="I187" s="13" t="s">
        <v>38</v>
      </c>
      <c r="J187" s="8"/>
      <c r="K187" s="11"/>
      <c r="L187" s="685"/>
      <c r="M187" s="10" t="s">
        <v>21</v>
      </c>
      <c r="N187" s="9">
        <v>1000</v>
      </c>
      <c r="O187" s="9">
        <f>O188+10</f>
        <v>20</v>
      </c>
      <c r="P187" s="9">
        <v>0</v>
      </c>
      <c r="Q187" s="8" t="s">
        <v>38</v>
      </c>
      <c r="R187" s="8" t="s">
        <v>38</v>
      </c>
      <c r="S187" s="13" t="s">
        <v>38</v>
      </c>
      <c r="T187" s="8"/>
      <c r="U187" s="11"/>
      <c r="V187" s="685"/>
      <c r="W187" s="10" t="s">
        <v>21</v>
      </c>
      <c r="X187" s="9">
        <v>1000</v>
      </c>
      <c r="Y187" s="9">
        <f>Y188+10</f>
        <v>40</v>
      </c>
      <c r="Z187" s="9">
        <v>200</v>
      </c>
      <c r="AA187" s="8" t="s">
        <v>38</v>
      </c>
      <c r="AB187" s="8">
        <v>2082</v>
      </c>
      <c r="AC187" s="13">
        <v>44620</v>
      </c>
      <c r="AD187" s="658"/>
      <c r="AE187" s="685"/>
      <c r="AF187" s="675" t="s">
        <v>21</v>
      </c>
      <c r="AG187" s="9">
        <v>1000</v>
      </c>
      <c r="AH187" s="9">
        <v>10</v>
      </c>
      <c r="AI187" s="9"/>
      <c r="AJ187" s="8"/>
      <c r="AK187" s="8"/>
      <c r="AL187" s="13"/>
      <c r="AM187" s="759"/>
      <c r="AN187" s="180"/>
      <c r="AO187" s="179"/>
    </row>
    <row r="188" spans="1:41" x14ac:dyDescent="0.25">
      <c r="A188" s="112"/>
      <c r="B188" s="896"/>
      <c r="C188" s="10" t="s">
        <v>22</v>
      </c>
      <c r="D188" s="9">
        <v>1000</v>
      </c>
      <c r="E188" s="9">
        <v>10</v>
      </c>
      <c r="F188" s="9">
        <v>0</v>
      </c>
      <c r="G188" s="8" t="s">
        <v>38</v>
      </c>
      <c r="H188" s="8" t="s">
        <v>38</v>
      </c>
      <c r="I188" s="13" t="s">
        <v>38</v>
      </c>
      <c r="J188" s="8"/>
      <c r="K188" s="11"/>
      <c r="L188" s="685"/>
      <c r="M188" s="10" t="s">
        <v>22</v>
      </c>
      <c r="N188" s="9">
        <v>1000</v>
      </c>
      <c r="O188" s="9">
        <v>10</v>
      </c>
      <c r="P188" s="9">
        <v>5000</v>
      </c>
      <c r="Q188" s="8" t="s">
        <v>38</v>
      </c>
      <c r="R188" s="8">
        <v>925</v>
      </c>
      <c r="S188" s="13">
        <v>44294</v>
      </c>
      <c r="T188" s="8"/>
      <c r="U188" s="11"/>
      <c r="V188" s="685"/>
      <c r="W188" s="10" t="s">
        <v>22</v>
      </c>
      <c r="X188" s="9">
        <v>1000</v>
      </c>
      <c r="Y188" s="9">
        <f>Y189+10</f>
        <v>30</v>
      </c>
      <c r="Z188" s="9">
        <v>0</v>
      </c>
      <c r="AA188" s="8" t="s">
        <v>38</v>
      </c>
      <c r="AB188" s="8" t="s">
        <v>38</v>
      </c>
      <c r="AC188" s="13" t="s">
        <v>38</v>
      </c>
      <c r="AD188" s="658"/>
      <c r="AE188" s="685"/>
      <c r="AF188" s="675" t="s">
        <v>22</v>
      </c>
      <c r="AG188" s="9">
        <v>1000</v>
      </c>
      <c r="AH188" s="9">
        <v>40</v>
      </c>
      <c r="AI188" s="9"/>
      <c r="AJ188" s="8"/>
      <c r="AK188" s="8"/>
      <c r="AL188" s="13"/>
      <c r="AM188" s="759"/>
      <c r="AN188" s="180"/>
      <c r="AO188" s="179"/>
    </row>
    <row r="189" spans="1:41" x14ac:dyDescent="0.25">
      <c r="A189" s="112"/>
      <c r="B189" s="896"/>
      <c r="C189" s="10" t="s">
        <v>23</v>
      </c>
      <c r="D189" s="9">
        <v>1000</v>
      </c>
      <c r="E189" s="9">
        <f>E190+10</f>
        <v>30</v>
      </c>
      <c r="F189" s="9">
        <v>3000</v>
      </c>
      <c r="G189" s="8" t="s">
        <v>38</v>
      </c>
      <c r="H189" s="8">
        <v>233</v>
      </c>
      <c r="I189" s="13">
        <v>43965</v>
      </c>
      <c r="J189" s="8"/>
      <c r="K189" s="11"/>
      <c r="L189" s="685"/>
      <c r="M189" s="10" t="s">
        <v>23</v>
      </c>
      <c r="N189" s="9">
        <v>1000</v>
      </c>
      <c r="O189" s="9">
        <v>0</v>
      </c>
      <c r="P189" s="9">
        <v>0</v>
      </c>
      <c r="Q189" s="8" t="s">
        <v>38</v>
      </c>
      <c r="R189" s="8" t="s">
        <v>38</v>
      </c>
      <c r="S189" s="13" t="s">
        <v>38</v>
      </c>
      <c r="T189" s="8"/>
      <c r="U189" s="11"/>
      <c r="V189" s="685"/>
      <c r="W189" s="10" t="s">
        <v>23</v>
      </c>
      <c r="X189" s="9">
        <v>1000</v>
      </c>
      <c r="Y189" s="9">
        <f>Y190+10</f>
        <v>20</v>
      </c>
      <c r="Z189" s="9">
        <v>0</v>
      </c>
      <c r="AA189" s="8" t="s">
        <v>38</v>
      </c>
      <c r="AB189" s="8" t="s">
        <v>38</v>
      </c>
      <c r="AC189" s="13" t="s">
        <v>38</v>
      </c>
      <c r="AD189" s="658"/>
      <c r="AE189" s="685"/>
      <c r="AF189" s="675" t="s">
        <v>23</v>
      </c>
      <c r="AG189" s="9">
        <v>1000</v>
      </c>
      <c r="AH189" s="9">
        <v>30</v>
      </c>
      <c r="AI189" s="9">
        <v>4100</v>
      </c>
      <c r="AJ189" s="8" t="s">
        <v>50</v>
      </c>
      <c r="AK189" s="8">
        <v>3750</v>
      </c>
      <c r="AL189" s="13">
        <v>45055</v>
      </c>
      <c r="AM189" s="759" t="s">
        <v>995</v>
      </c>
      <c r="AN189" s="180"/>
      <c r="AO189" s="179"/>
    </row>
    <row r="190" spans="1:41" x14ac:dyDescent="0.25">
      <c r="A190" s="112"/>
      <c r="B190" s="896"/>
      <c r="C190" s="10" t="s">
        <v>24</v>
      </c>
      <c r="D190" s="9">
        <v>1000</v>
      </c>
      <c r="E190" s="9">
        <f>E191+10</f>
        <v>20</v>
      </c>
      <c r="F190" s="9">
        <v>0</v>
      </c>
      <c r="G190" s="8" t="s">
        <v>38</v>
      </c>
      <c r="H190" s="8" t="s">
        <v>38</v>
      </c>
      <c r="I190" s="13" t="s">
        <v>38</v>
      </c>
      <c r="J190" s="8"/>
      <c r="K190" s="11"/>
      <c r="L190" s="691"/>
      <c r="M190" s="10" t="s">
        <v>24</v>
      </c>
      <c r="N190" s="9">
        <v>1000</v>
      </c>
      <c r="O190" s="9">
        <f>O191+10</f>
        <v>50</v>
      </c>
      <c r="P190" s="9">
        <v>0</v>
      </c>
      <c r="Q190" s="8" t="s">
        <v>38</v>
      </c>
      <c r="R190" s="8" t="s">
        <v>38</v>
      </c>
      <c r="S190" s="13" t="s">
        <v>38</v>
      </c>
      <c r="T190" s="8"/>
      <c r="U190" s="11"/>
      <c r="V190" s="691"/>
      <c r="W190" s="10" t="s">
        <v>24</v>
      </c>
      <c r="X190" s="9">
        <v>1000</v>
      </c>
      <c r="Y190" s="221">
        <v>10</v>
      </c>
      <c r="Z190" s="9">
        <v>4100</v>
      </c>
      <c r="AA190" s="8" t="s">
        <v>50</v>
      </c>
      <c r="AB190" s="8">
        <v>2488</v>
      </c>
      <c r="AC190" s="47">
        <v>44746</v>
      </c>
      <c r="AD190" s="669" t="s">
        <v>993</v>
      </c>
      <c r="AE190" s="691"/>
      <c r="AF190" s="675" t="s">
        <v>24</v>
      </c>
      <c r="AG190" s="9">
        <v>1000</v>
      </c>
      <c r="AH190" s="870">
        <v>20</v>
      </c>
      <c r="AI190" s="9"/>
      <c r="AJ190" s="8"/>
      <c r="AK190" s="8"/>
      <c r="AL190" s="47"/>
      <c r="AM190" s="561"/>
      <c r="AN190" s="180"/>
      <c r="AO190" s="179"/>
    </row>
    <row r="191" spans="1:41" x14ac:dyDescent="0.25">
      <c r="A191" s="112"/>
      <c r="B191" s="896"/>
      <c r="C191" s="10" t="s">
        <v>25</v>
      </c>
      <c r="D191" s="9">
        <v>1000</v>
      </c>
      <c r="E191" s="9">
        <v>10</v>
      </c>
      <c r="F191" s="9">
        <v>0</v>
      </c>
      <c r="G191" s="8" t="s">
        <v>38</v>
      </c>
      <c r="H191" s="8" t="s">
        <v>38</v>
      </c>
      <c r="I191" s="13" t="s">
        <v>38</v>
      </c>
      <c r="J191" s="8"/>
      <c r="K191" s="11"/>
      <c r="L191" s="685"/>
      <c r="M191" s="10" t="s">
        <v>25</v>
      </c>
      <c r="N191" s="9">
        <v>1000</v>
      </c>
      <c r="O191" s="9">
        <f>O192+10</f>
        <v>40</v>
      </c>
      <c r="P191" s="9">
        <v>0</v>
      </c>
      <c r="Q191" s="8" t="s">
        <v>38</v>
      </c>
      <c r="R191" s="8" t="s">
        <v>38</v>
      </c>
      <c r="S191" s="13" t="s">
        <v>38</v>
      </c>
      <c r="T191" s="8"/>
      <c r="U191" s="11"/>
      <c r="V191" s="685"/>
      <c r="W191" s="10" t="s">
        <v>25</v>
      </c>
      <c r="X191" s="9">
        <v>1000</v>
      </c>
      <c r="Y191" s="221">
        <v>50</v>
      </c>
      <c r="Z191" s="9">
        <v>0</v>
      </c>
      <c r="AA191" s="8" t="s">
        <v>38</v>
      </c>
      <c r="AB191" s="8" t="s">
        <v>38</v>
      </c>
      <c r="AC191" s="13" t="s">
        <v>38</v>
      </c>
      <c r="AD191" s="658"/>
      <c r="AE191" s="685"/>
      <c r="AF191" s="675" t="s">
        <v>25</v>
      </c>
      <c r="AG191" s="9">
        <v>1000</v>
      </c>
      <c r="AH191" s="870">
        <v>10</v>
      </c>
      <c r="AI191" s="9">
        <v>3060</v>
      </c>
      <c r="AJ191" s="8" t="s">
        <v>50</v>
      </c>
      <c r="AK191" s="8">
        <v>4089</v>
      </c>
      <c r="AL191" s="13">
        <v>45152</v>
      </c>
      <c r="AM191" s="759"/>
      <c r="AN191" s="180"/>
      <c r="AO191" s="179"/>
    </row>
    <row r="192" spans="1:41" x14ac:dyDescent="0.25">
      <c r="A192" s="112"/>
      <c r="B192" s="896"/>
      <c r="C192" s="10" t="s">
        <v>26</v>
      </c>
      <c r="D192" s="9">
        <v>1000</v>
      </c>
      <c r="E192" s="9">
        <v>0</v>
      </c>
      <c r="F192" s="9">
        <v>4000</v>
      </c>
      <c r="G192" s="8" t="s">
        <v>38</v>
      </c>
      <c r="H192" s="8">
        <v>436</v>
      </c>
      <c r="I192" s="13">
        <v>44074</v>
      </c>
      <c r="J192" s="8"/>
      <c r="K192" s="11"/>
      <c r="L192" s="685"/>
      <c r="M192" s="10" t="s">
        <v>26</v>
      </c>
      <c r="N192" s="9">
        <v>1000</v>
      </c>
      <c r="O192" s="9">
        <f>O193+10</f>
        <v>30</v>
      </c>
      <c r="P192" s="9">
        <v>0</v>
      </c>
      <c r="Q192" s="8" t="s">
        <v>38</v>
      </c>
      <c r="R192" s="8" t="s">
        <v>38</v>
      </c>
      <c r="S192" s="13" t="s">
        <v>38</v>
      </c>
      <c r="T192" s="8"/>
      <c r="U192" s="11"/>
      <c r="V192" s="685"/>
      <c r="W192" s="10" t="s">
        <v>26</v>
      </c>
      <c r="X192" s="9">
        <v>1000</v>
      </c>
      <c r="Y192" s="9">
        <v>40</v>
      </c>
      <c r="Z192" s="9">
        <v>0</v>
      </c>
      <c r="AA192" s="8" t="s">
        <v>38</v>
      </c>
      <c r="AB192" s="8" t="s">
        <v>38</v>
      </c>
      <c r="AC192" s="13" t="s">
        <v>38</v>
      </c>
      <c r="AD192" s="658"/>
      <c r="AE192" s="685"/>
      <c r="AF192" s="675" t="s">
        <v>26</v>
      </c>
      <c r="AG192" s="9">
        <v>1000</v>
      </c>
      <c r="AH192" s="9"/>
      <c r="AI192" s="9">
        <v>2310</v>
      </c>
      <c r="AJ192" s="8" t="s">
        <v>50</v>
      </c>
      <c r="AK192" s="8">
        <v>4089</v>
      </c>
      <c r="AL192" s="13">
        <v>45153</v>
      </c>
      <c r="AM192" s="759" t="s">
        <v>1039</v>
      </c>
      <c r="AN192" s="180"/>
      <c r="AO192" s="179"/>
    </row>
    <row r="193" spans="1:41" x14ac:dyDescent="0.25">
      <c r="A193" s="112"/>
      <c r="B193" s="896"/>
      <c r="C193" s="10" t="s">
        <v>27</v>
      </c>
      <c r="D193" s="9">
        <v>1000</v>
      </c>
      <c r="E193" s="9">
        <f>E194+10</f>
        <v>20</v>
      </c>
      <c r="F193" s="9">
        <v>0</v>
      </c>
      <c r="G193" s="8" t="s">
        <v>38</v>
      </c>
      <c r="H193" s="8" t="s">
        <v>38</v>
      </c>
      <c r="I193" s="13" t="s">
        <v>38</v>
      </c>
      <c r="J193" s="8"/>
      <c r="K193" s="11"/>
      <c r="L193" s="685"/>
      <c r="M193" s="10" t="s">
        <v>27</v>
      </c>
      <c r="N193" s="9">
        <v>1000</v>
      </c>
      <c r="O193" s="9">
        <f>O194+10</f>
        <v>20</v>
      </c>
      <c r="P193" s="9">
        <v>0</v>
      </c>
      <c r="Q193" s="8" t="s">
        <v>38</v>
      </c>
      <c r="R193" s="8" t="s">
        <v>38</v>
      </c>
      <c r="S193" s="13" t="s">
        <v>38</v>
      </c>
      <c r="T193" s="8"/>
      <c r="U193" s="11"/>
      <c r="V193" s="685"/>
      <c r="W193" s="10" t="s">
        <v>27</v>
      </c>
      <c r="X193" s="9">
        <v>1000</v>
      </c>
      <c r="Y193" s="9">
        <v>30</v>
      </c>
      <c r="Z193" s="9">
        <v>0</v>
      </c>
      <c r="AA193" s="8" t="s">
        <v>38</v>
      </c>
      <c r="AB193" s="8" t="s">
        <v>38</v>
      </c>
      <c r="AC193" s="13" t="s">
        <v>38</v>
      </c>
      <c r="AD193" s="658"/>
      <c r="AE193" s="685"/>
      <c r="AF193" s="675" t="s">
        <v>27</v>
      </c>
      <c r="AG193" s="9"/>
      <c r="AH193" s="9"/>
      <c r="AI193" s="9"/>
      <c r="AJ193" s="8"/>
      <c r="AK193" s="8"/>
      <c r="AL193" s="13"/>
      <c r="AM193" s="759"/>
      <c r="AN193" s="180"/>
      <c r="AO193" s="179"/>
    </row>
    <row r="194" spans="1:41" x14ac:dyDescent="0.25">
      <c r="A194" s="112"/>
      <c r="B194" s="896"/>
      <c r="C194" s="10" t="s">
        <v>28</v>
      </c>
      <c r="D194" s="9">
        <v>1000</v>
      </c>
      <c r="E194" s="9">
        <v>10</v>
      </c>
      <c r="F194" s="9">
        <v>1000</v>
      </c>
      <c r="G194" s="8" t="s">
        <v>38</v>
      </c>
      <c r="H194" s="8">
        <v>559</v>
      </c>
      <c r="I194" s="13">
        <v>44118</v>
      </c>
      <c r="J194" s="8"/>
      <c r="K194" s="11"/>
      <c r="L194" s="685"/>
      <c r="M194" s="10" t="s">
        <v>28</v>
      </c>
      <c r="N194" s="9">
        <v>1000</v>
      </c>
      <c r="O194" s="9">
        <v>10</v>
      </c>
      <c r="P194" s="9">
        <v>5000</v>
      </c>
      <c r="Q194" s="8" t="s">
        <v>38</v>
      </c>
      <c r="R194" s="8" t="s">
        <v>38</v>
      </c>
      <c r="S194" s="13">
        <v>44472</v>
      </c>
      <c r="T194" s="8"/>
      <c r="U194" s="11"/>
      <c r="V194" s="685"/>
      <c r="W194" s="10" t="s">
        <v>28</v>
      </c>
      <c r="X194" s="9">
        <v>1000</v>
      </c>
      <c r="Y194" s="9">
        <v>20</v>
      </c>
      <c r="Z194" s="9">
        <v>0</v>
      </c>
      <c r="AA194" s="8" t="s">
        <v>38</v>
      </c>
      <c r="AB194" s="8" t="s">
        <v>38</v>
      </c>
      <c r="AC194" s="13" t="s">
        <v>38</v>
      </c>
      <c r="AD194" s="658"/>
      <c r="AE194" s="685"/>
      <c r="AF194" s="675" t="s">
        <v>28</v>
      </c>
      <c r="AG194" s="9"/>
      <c r="AH194" s="9"/>
      <c r="AI194" s="9"/>
      <c r="AJ194" s="8"/>
      <c r="AK194" s="8"/>
      <c r="AL194" s="13"/>
      <c r="AM194" s="759"/>
      <c r="AN194" s="180"/>
      <c r="AO194" s="179"/>
    </row>
    <row r="195" spans="1:41" x14ac:dyDescent="0.25">
      <c r="A195" s="112"/>
      <c r="B195" s="896"/>
      <c r="C195" s="10" t="s">
        <v>29</v>
      </c>
      <c r="D195" s="9">
        <v>1000</v>
      </c>
      <c r="E195" s="9">
        <v>0</v>
      </c>
      <c r="F195" s="9">
        <v>3000</v>
      </c>
      <c r="G195" s="8" t="s">
        <v>38</v>
      </c>
      <c r="H195" s="8">
        <v>621</v>
      </c>
      <c r="I195" s="13">
        <v>44165</v>
      </c>
      <c r="J195" s="8"/>
      <c r="K195" s="11"/>
      <c r="L195" s="685"/>
      <c r="M195" s="10" t="s">
        <v>29</v>
      </c>
      <c r="N195" s="9">
        <v>1000</v>
      </c>
      <c r="O195" s="9">
        <f>O196+10</f>
        <v>30</v>
      </c>
      <c r="P195" s="9">
        <v>0</v>
      </c>
      <c r="Q195" s="8" t="s">
        <v>38</v>
      </c>
      <c r="R195" s="8" t="s">
        <v>38</v>
      </c>
      <c r="S195" s="13" t="s">
        <v>38</v>
      </c>
      <c r="T195" s="8"/>
      <c r="U195" s="11"/>
      <c r="V195" s="685"/>
      <c r="W195" s="10" t="s">
        <v>29</v>
      </c>
      <c r="X195" s="9">
        <v>1000</v>
      </c>
      <c r="Y195" s="9">
        <v>10</v>
      </c>
      <c r="Z195" s="9">
        <v>0</v>
      </c>
      <c r="AA195" s="8" t="s">
        <v>38</v>
      </c>
      <c r="AB195" s="8"/>
      <c r="AC195" s="13" t="s">
        <v>38</v>
      </c>
      <c r="AD195" s="658"/>
      <c r="AE195" s="685"/>
      <c r="AF195" s="675" t="s">
        <v>29</v>
      </c>
      <c r="AG195" s="9"/>
      <c r="AH195" s="9"/>
      <c r="AI195" s="9"/>
      <c r="AJ195" s="8"/>
      <c r="AK195" s="8"/>
      <c r="AL195" s="13"/>
      <c r="AM195" s="759"/>
      <c r="AN195" s="180"/>
      <c r="AO195" s="179"/>
    </row>
    <row r="196" spans="1:41" x14ac:dyDescent="0.25">
      <c r="A196" s="112"/>
      <c r="B196" s="896"/>
      <c r="C196" s="14" t="s">
        <v>30</v>
      </c>
      <c r="D196" s="84">
        <v>1000</v>
      </c>
      <c r="E196" s="9">
        <v>0</v>
      </c>
      <c r="F196" s="9">
        <v>0</v>
      </c>
      <c r="G196" s="8" t="s">
        <v>38</v>
      </c>
      <c r="H196" s="8" t="s">
        <v>38</v>
      </c>
      <c r="I196" s="13" t="s">
        <v>38</v>
      </c>
      <c r="J196" s="16"/>
      <c r="K196" s="17"/>
      <c r="L196" s="685"/>
      <c r="M196" s="14" t="s">
        <v>30</v>
      </c>
      <c r="N196" s="84">
        <v>1000</v>
      </c>
      <c r="O196" s="9">
        <f>Y185+10</f>
        <v>20</v>
      </c>
      <c r="P196" s="9">
        <v>0</v>
      </c>
      <c r="Q196" s="8" t="s">
        <v>38</v>
      </c>
      <c r="R196" s="8" t="s">
        <v>38</v>
      </c>
      <c r="S196" s="13" t="s">
        <v>38</v>
      </c>
      <c r="T196" s="8"/>
      <c r="U196" s="11"/>
      <c r="V196" s="685"/>
      <c r="W196" s="14" t="s">
        <v>30</v>
      </c>
      <c r="X196" s="9">
        <v>1000</v>
      </c>
      <c r="Y196" s="9">
        <v>40</v>
      </c>
      <c r="Z196" s="9">
        <v>5150</v>
      </c>
      <c r="AA196" s="8" t="s">
        <v>50</v>
      </c>
      <c r="AB196" s="8">
        <v>3166</v>
      </c>
      <c r="AC196" s="13">
        <v>44925</v>
      </c>
      <c r="AD196" s="658" t="s">
        <v>994</v>
      </c>
      <c r="AE196" s="685"/>
      <c r="AF196" s="676" t="s">
        <v>30</v>
      </c>
      <c r="AG196" s="43"/>
      <c r="AH196" s="9"/>
      <c r="AI196" s="9"/>
      <c r="AJ196" s="8"/>
      <c r="AK196" s="8"/>
      <c r="AL196" s="13"/>
      <c r="AM196" s="759"/>
      <c r="AN196" s="181"/>
      <c r="AO196" s="182"/>
    </row>
    <row r="197" spans="1:41" ht="24" thickBot="1" x14ac:dyDescent="0.3">
      <c r="A197" s="113"/>
      <c r="B197" s="897"/>
      <c r="C197" s="26"/>
      <c r="D197" s="27">
        <f>SUM(D185:D196)</f>
        <v>12000</v>
      </c>
      <c r="E197" s="27">
        <f>SUM(E185:E196)</f>
        <v>160</v>
      </c>
      <c r="F197" s="27">
        <f>SUM(F185:F196)</f>
        <v>12000</v>
      </c>
      <c r="G197" s="28"/>
      <c r="H197" s="28"/>
      <c r="I197" s="29"/>
      <c r="J197" s="28"/>
      <c r="K197" s="30"/>
      <c r="L197" s="686"/>
      <c r="M197" s="26"/>
      <c r="N197" s="27">
        <f>SUM(N184:N196)</f>
        <v>24000</v>
      </c>
      <c r="O197" s="27">
        <f>SUM(O184:O196)</f>
        <v>460</v>
      </c>
      <c r="P197" s="27">
        <f>SUM(P184:P196)</f>
        <v>22000</v>
      </c>
      <c r="Q197" s="28"/>
      <c r="R197" s="28"/>
      <c r="S197" s="28"/>
      <c r="T197" s="28"/>
      <c r="U197" s="30"/>
      <c r="V197" s="686"/>
      <c r="W197" s="26"/>
      <c r="X197" s="27">
        <f>SUM(X184:X196)</f>
        <v>36000</v>
      </c>
      <c r="Y197" s="27">
        <f>SUM(Y184:Y196)</f>
        <v>760</v>
      </c>
      <c r="Z197" s="27">
        <f>SUM(Z184:Z196)</f>
        <v>35450</v>
      </c>
      <c r="AA197" s="28"/>
      <c r="AB197" s="28"/>
      <c r="AC197" s="28"/>
      <c r="AD197" s="659"/>
      <c r="AE197" s="686"/>
      <c r="AF197" s="652"/>
      <c r="AG197" s="27">
        <f>SUM(AG184:AG196)</f>
        <v>44000</v>
      </c>
      <c r="AH197" s="27">
        <f>SUM(AH184:AH196)</f>
        <v>920</v>
      </c>
      <c r="AI197" s="27">
        <f>SUM(AI184:AI196)</f>
        <v>44920</v>
      </c>
      <c r="AJ197" s="28"/>
      <c r="AK197" s="28"/>
      <c r="AL197" s="28"/>
      <c r="AM197" s="28"/>
      <c r="AN197" s="90"/>
      <c r="AO197" s="91"/>
    </row>
    <row r="198" spans="1:41" x14ac:dyDescent="0.25">
      <c r="A198" s="371"/>
      <c r="B198" s="372"/>
      <c r="C198" s="373"/>
      <c r="D198" s="374"/>
      <c r="E198" s="374"/>
      <c r="F198" s="374"/>
      <c r="G198" s="375"/>
      <c r="H198" s="375"/>
      <c r="I198" s="376"/>
      <c r="J198" s="375"/>
      <c r="K198" s="375"/>
      <c r="L198" s="687"/>
      <c r="M198" s="375"/>
      <c r="N198" s="374"/>
      <c r="O198" s="374"/>
      <c r="P198" s="374"/>
      <c r="Q198" s="375"/>
      <c r="R198" s="375"/>
      <c r="S198" s="375"/>
      <c r="T198" s="375"/>
      <c r="U198" s="375"/>
      <c r="V198" s="687"/>
      <c r="W198" s="375"/>
      <c r="X198" s="374"/>
      <c r="Y198" s="374"/>
      <c r="Z198" s="374"/>
      <c r="AA198" s="375"/>
      <c r="AB198" s="375"/>
      <c r="AC198" s="375"/>
      <c r="AD198" s="375"/>
      <c r="AE198" s="687"/>
      <c r="AF198" s="375"/>
      <c r="AG198" s="374"/>
      <c r="AH198" s="374"/>
      <c r="AI198" s="374"/>
      <c r="AJ198" s="375"/>
      <c r="AK198" s="375"/>
      <c r="AL198" s="375"/>
      <c r="AM198" s="375"/>
      <c r="AN198" s="778"/>
      <c r="AO198" s="348"/>
    </row>
    <row r="199" spans="1:41" x14ac:dyDescent="0.25">
      <c r="A199" s="377"/>
      <c r="B199" s="372"/>
      <c r="C199" s="378"/>
      <c r="D199" s="379"/>
      <c r="E199" s="380"/>
      <c r="F199" s="381"/>
      <c r="G199" s="380"/>
      <c r="H199" s="381"/>
      <c r="I199" s="381"/>
      <c r="J199" s="381"/>
      <c r="K199" s="382"/>
      <c r="L199" s="688"/>
      <c r="M199" s="383" t="s">
        <v>42</v>
      </c>
      <c r="N199" s="384">
        <f>D212</f>
        <v>12000</v>
      </c>
      <c r="O199" s="384">
        <f>E212</f>
        <v>90</v>
      </c>
      <c r="P199" s="384">
        <f>F212</f>
        <v>12000</v>
      </c>
      <c r="Q199" s="380"/>
      <c r="R199" s="381"/>
      <c r="S199" s="381"/>
      <c r="T199" s="381"/>
      <c r="U199" s="382"/>
      <c r="V199" s="688"/>
      <c r="W199" s="383" t="s">
        <v>42</v>
      </c>
      <c r="X199" s="384">
        <f>N212</f>
        <v>24000</v>
      </c>
      <c r="Y199" s="384">
        <f>O212</f>
        <v>280</v>
      </c>
      <c r="Z199" s="384">
        <f>P212</f>
        <v>24000</v>
      </c>
      <c r="AA199" s="380"/>
      <c r="AB199" s="381"/>
      <c r="AC199" s="381"/>
      <c r="AD199" s="381"/>
      <c r="AE199" s="688"/>
      <c r="AF199" s="383" t="s">
        <v>42</v>
      </c>
      <c r="AG199" s="384">
        <f>X212</f>
        <v>36000</v>
      </c>
      <c r="AH199" s="384">
        <f>Y212</f>
        <v>290</v>
      </c>
      <c r="AI199" s="384">
        <f>Z212</f>
        <v>36290</v>
      </c>
      <c r="AJ199" s="380"/>
      <c r="AK199" s="381"/>
      <c r="AL199" s="381"/>
      <c r="AM199" s="381"/>
      <c r="AN199" s="776" t="s">
        <v>221</v>
      </c>
      <c r="AO199" s="183" t="s">
        <v>36</v>
      </c>
    </row>
    <row r="200" spans="1:41" x14ac:dyDescent="0.25">
      <c r="A200" s="377" t="s">
        <v>6</v>
      </c>
      <c r="B200" s="385">
        <v>190</v>
      </c>
      <c r="C200" s="386" t="s">
        <v>19</v>
      </c>
      <c r="D200" s="387">
        <v>1000</v>
      </c>
      <c r="E200" s="387">
        <f>E201+10</f>
        <v>20</v>
      </c>
      <c r="F200" s="387">
        <v>0</v>
      </c>
      <c r="G200" s="388" t="s">
        <v>38</v>
      </c>
      <c r="H200" s="388" t="s">
        <v>38</v>
      </c>
      <c r="I200" s="389" t="s">
        <v>38</v>
      </c>
      <c r="J200" s="388"/>
      <c r="K200" s="390"/>
      <c r="L200" s="684"/>
      <c r="M200" s="386" t="s">
        <v>19</v>
      </c>
      <c r="N200" s="387">
        <v>1000</v>
      </c>
      <c r="O200" s="387">
        <f>O201+10</f>
        <v>50</v>
      </c>
      <c r="P200" s="387">
        <v>0</v>
      </c>
      <c r="Q200" s="388" t="s">
        <v>38</v>
      </c>
      <c r="R200" s="388" t="s">
        <v>38</v>
      </c>
      <c r="S200" s="389" t="s">
        <v>38</v>
      </c>
      <c r="T200" s="388"/>
      <c r="U200" s="390"/>
      <c r="V200" s="684"/>
      <c r="W200" s="386" t="s">
        <v>19</v>
      </c>
      <c r="X200" s="387">
        <v>1000</v>
      </c>
      <c r="Y200" s="387">
        <v>10</v>
      </c>
      <c r="Z200" s="387">
        <v>0</v>
      </c>
      <c r="AA200" s="388" t="s">
        <v>38</v>
      </c>
      <c r="AB200" s="388" t="s">
        <v>38</v>
      </c>
      <c r="AC200" s="389" t="s">
        <v>38</v>
      </c>
      <c r="AD200" s="660"/>
      <c r="AE200" s="684"/>
      <c r="AF200" s="677" t="s">
        <v>19</v>
      </c>
      <c r="AG200" s="387">
        <v>1000</v>
      </c>
      <c r="AH200" s="387"/>
      <c r="AI200" s="387">
        <v>3000</v>
      </c>
      <c r="AJ200" s="388" t="s">
        <v>47</v>
      </c>
      <c r="AK200" s="388">
        <v>3314</v>
      </c>
      <c r="AL200" s="389">
        <v>44939</v>
      </c>
      <c r="AM200" s="760"/>
      <c r="AN200" s="341">
        <f>AG212+AH212-AI212</f>
        <v>0</v>
      </c>
      <c r="AO200" s="342" t="s">
        <v>979</v>
      </c>
    </row>
    <row r="201" spans="1:41" ht="21" customHeight="1" x14ac:dyDescent="0.25">
      <c r="A201" s="377"/>
      <c r="B201" s="898" t="s">
        <v>55</v>
      </c>
      <c r="C201" s="386" t="s">
        <v>20</v>
      </c>
      <c r="D201" s="387">
        <v>1000</v>
      </c>
      <c r="E201" s="387">
        <f>E202+10</f>
        <v>10</v>
      </c>
      <c r="F201" s="387">
        <v>0</v>
      </c>
      <c r="G201" s="388" t="s">
        <v>38</v>
      </c>
      <c r="H201" s="388" t="s">
        <v>38</v>
      </c>
      <c r="I201" s="389" t="s">
        <v>38</v>
      </c>
      <c r="J201" s="388"/>
      <c r="K201" s="390"/>
      <c r="L201" s="685"/>
      <c r="M201" s="386" t="s">
        <v>20</v>
      </c>
      <c r="N201" s="387">
        <v>1000</v>
      </c>
      <c r="O201" s="387">
        <f>O202+10</f>
        <v>40</v>
      </c>
      <c r="P201" s="387">
        <v>0</v>
      </c>
      <c r="Q201" s="388" t="s">
        <v>38</v>
      </c>
      <c r="R201" s="388" t="s">
        <v>38</v>
      </c>
      <c r="S201" s="389" t="s">
        <v>38</v>
      </c>
      <c r="T201" s="388"/>
      <c r="U201" s="390"/>
      <c r="V201" s="685"/>
      <c r="W201" s="386" t="s">
        <v>20</v>
      </c>
      <c r="X201" s="387">
        <v>1000</v>
      </c>
      <c r="Y201" s="387">
        <v>0</v>
      </c>
      <c r="Z201" s="387">
        <v>2010</v>
      </c>
      <c r="AA201" s="388" t="s">
        <v>38</v>
      </c>
      <c r="AB201" s="388">
        <v>2043</v>
      </c>
      <c r="AC201" s="389">
        <v>44600</v>
      </c>
      <c r="AD201" s="661"/>
      <c r="AE201" s="685"/>
      <c r="AF201" s="677" t="s">
        <v>20</v>
      </c>
      <c r="AG201" s="387">
        <v>1000</v>
      </c>
      <c r="AH201" s="387"/>
      <c r="AI201" s="387"/>
      <c r="AJ201" s="388"/>
      <c r="AK201" s="388"/>
      <c r="AL201" s="389"/>
      <c r="AM201" s="761"/>
      <c r="AN201" s="336"/>
      <c r="AO201" s="335"/>
    </row>
    <row r="202" spans="1:41" x14ac:dyDescent="0.25">
      <c r="A202" s="377"/>
      <c r="B202" s="898"/>
      <c r="C202" s="386" t="s">
        <v>21</v>
      </c>
      <c r="D202" s="387">
        <v>1000</v>
      </c>
      <c r="E202" s="387">
        <v>0</v>
      </c>
      <c r="F202" s="387">
        <v>3000</v>
      </c>
      <c r="G202" s="388" t="s">
        <v>38</v>
      </c>
      <c r="H202" s="388">
        <v>161</v>
      </c>
      <c r="I202" s="389">
        <v>43917</v>
      </c>
      <c r="J202" s="388"/>
      <c r="K202" s="390"/>
      <c r="L202" s="691"/>
      <c r="M202" s="386" t="s">
        <v>21</v>
      </c>
      <c r="N202" s="387">
        <v>1000</v>
      </c>
      <c r="O202" s="387">
        <f>O203+10</f>
        <v>30</v>
      </c>
      <c r="P202" s="387">
        <v>0</v>
      </c>
      <c r="Q202" s="388" t="s">
        <v>38</v>
      </c>
      <c r="R202" s="388" t="s">
        <v>38</v>
      </c>
      <c r="S202" s="389" t="s">
        <v>38</v>
      </c>
      <c r="T202" s="388"/>
      <c r="U202" s="390"/>
      <c r="V202" s="691"/>
      <c r="W202" s="386" t="s">
        <v>21</v>
      </c>
      <c r="X202" s="387">
        <v>1000</v>
      </c>
      <c r="Y202" s="387">
        <v>0</v>
      </c>
      <c r="Z202" s="387">
        <v>1000</v>
      </c>
      <c r="AA202" s="388" t="s">
        <v>38</v>
      </c>
      <c r="AB202" s="126">
        <v>2179</v>
      </c>
      <c r="AC202" s="127" t="s">
        <v>38</v>
      </c>
      <c r="AD202" s="670"/>
      <c r="AE202" s="691"/>
      <c r="AF202" s="677" t="s">
        <v>21</v>
      </c>
      <c r="AG202" s="387">
        <v>1000</v>
      </c>
      <c r="AH202" s="387"/>
      <c r="AI202" s="387"/>
      <c r="AJ202" s="388"/>
      <c r="AK202" s="126"/>
      <c r="AL202" s="127"/>
      <c r="AM202" s="765"/>
      <c r="AN202" s="336"/>
      <c r="AO202" s="335"/>
    </row>
    <row r="203" spans="1:41" x14ac:dyDescent="0.25">
      <c r="A203" s="377"/>
      <c r="B203" s="898"/>
      <c r="C203" s="386" t="s">
        <v>22</v>
      </c>
      <c r="D203" s="387">
        <v>1000</v>
      </c>
      <c r="E203" s="387">
        <f>E204+10</f>
        <v>20</v>
      </c>
      <c r="F203" s="387">
        <v>0</v>
      </c>
      <c r="G203" s="388" t="s">
        <v>38</v>
      </c>
      <c r="H203" s="388" t="s">
        <v>38</v>
      </c>
      <c r="I203" s="389" t="s">
        <v>38</v>
      </c>
      <c r="J203" s="388"/>
      <c r="K203" s="390"/>
      <c r="L203" s="685"/>
      <c r="M203" s="386" t="s">
        <v>22</v>
      </c>
      <c r="N203" s="387">
        <v>1000</v>
      </c>
      <c r="O203" s="387">
        <f>O204+10</f>
        <v>20</v>
      </c>
      <c r="P203" s="387">
        <v>0</v>
      </c>
      <c r="Q203" s="388" t="s">
        <v>38</v>
      </c>
      <c r="R203" s="388" t="s">
        <v>38</v>
      </c>
      <c r="S203" s="389" t="s">
        <v>38</v>
      </c>
      <c r="T203" s="388"/>
      <c r="U203" s="390"/>
      <c r="V203" s="685"/>
      <c r="W203" s="386" t="s">
        <v>22</v>
      </c>
      <c r="X203" s="387">
        <v>1000</v>
      </c>
      <c r="Y203" s="387">
        <v>0</v>
      </c>
      <c r="Z203" s="387">
        <v>1000</v>
      </c>
      <c r="AA203" s="388" t="s">
        <v>38</v>
      </c>
      <c r="AB203" s="388">
        <v>2262</v>
      </c>
      <c r="AC203" s="389">
        <v>44672</v>
      </c>
      <c r="AD203" s="661"/>
      <c r="AE203" s="685"/>
      <c r="AF203" s="677" t="s">
        <v>22</v>
      </c>
      <c r="AG203" s="387">
        <v>1000</v>
      </c>
      <c r="AH203" s="387"/>
      <c r="AI203" s="387">
        <v>3000</v>
      </c>
      <c r="AJ203" s="388" t="s">
        <v>47</v>
      </c>
      <c r="AK203" s="388">
        <v>3683</v>
      </c>
      <c r="AL203" s="389">
        <v>45042</v>
      </c>
      <c r="AM203" s="761"/>
      <c r="AN203" s="336"/>
      <c r="AO203" s="335"/>
    </row>
    <row r="204" spans="1:41" x14ac:dyDescent="0.25">
      <c r="A204" s="377"/>
      <c r="B204" s="898"/>
      <c r="C204" s="386" t="s">
        <v>23</v>
      </c>
      <c r="D204" s="387">
        <v>1000</v>
      </c>
      <c r="E204" s="387">
        <f>E205+10</f>
        <v>10</v>
      </c>
      <c r="F204" s="387">
        <v>0</v>
      </c>
      <c r="G204" s="388" t="s">
        <v>38</v>
      </c>
      <c r="H204" s="388" t="s">
        <v>38</v>
      </c>
      <c r="I204" s="389" t="s">
        <v>38</v>
      </c>
      <c r="J204" s="388"/>
      <c r="K204" s="390"/>
      <c r="L204" s="685"/>
      <c r="M204" s="386" t="s">
        <v>23</v>
      </c>
      <c r="N204" s="387">
        <v>1000</v>
      </c>
      <c r="O204" s="387">
        <f>O205+10</f>
        <v>10</v>
      </c>
      <c r="P204" s="387">
        <v>0</v>
      </c>
      <c r="Q204" s="388" t="s">
        <v>38</v>
      </c>
      <c r="R204" s="388" t="s">
        <v>38</v>
      </c>
      <c r="S204" s="389" t="s">
        <v>38</v>
      </c>
      <c r="T204" s="388"/>
      <c r="U204" s="390"/>
      <c r="V204" s="685"/>
      <c r="W204" s="386" t="s">
        <v>23</v>
      </c>
      <c r="X204" s="387">
        <v>1000</v>
      </c>
      <c r="Y204" s="387">
        <v>0</v>
      </c>
      <c r="Z204" s="387">
        <v>1000</v>
      </c>
      <c r="AA204" s="388" t="s">
        <v>38</v>
      </c>
      <c r="AB204" s="388">
        <v>2352</v>
      </c>
      <c r="AC204" s="389">
        <v>44711</v>
      </c>
      <c r="AD204" s="661"/>
      <c r="AE204" s="685"/>
      <c r="AF204" s="677" t="s">
        <v>23</v>
      </c>
      <c r="AG204" s="387">
        <v>1000</v>
      </c>
      <c r="AH204" s="387"/>
      <c r="AI204" s="387"/>
      <c r="AJ204" s="388"/>
      <c r="AK204" s="388"/>
      <c r="AL204" s="389"/>
      <c r="AM204" s="761"/>
      <c r="AN204" s="336"/>
      <c r="AO204" s="335"/>
    </row>
    <row r="205" spans="1:41" x14ac:dyDescent="0.25">
      <c r="A205" s="377"/>
      <c r="B205" s="898"/>
      <c r="C205" s="386" t="s">
        <v>24</v>
      </c>
      <c r="D205" s="387">
        <v>1000</v>
      </c>
      <c r="E205" s="387">
        <v>0</v>
      </c>
      <c r="F205" s="387">
        <v>3000</v>
      </c>
      <c r="G205" s="388" t="s">
        <v>38</v>
      </c>
      <c r="H205" s="388">
        <v>276</v>
      </c>
      <c r="I205" s="389">
        <v>43988</v>
      </c>
      <c r="J205" s="388"/>
      <c r="K205" s="390"/>
      <c r="L205" s="685"/>
      <c r="M205" s="386" t="s">
        <v>24</v>
      </c>
      <c r="N205" s="387">
        <v>1000</v>
      </c>
      <c r="O205" s="387">
        <v>0</v>
      </c>
      <c r="P205" s="387">
        <v>6000</v>
      </c>
      <c r="Q205" s="388" t="s">
        <v>38</v>
      </c>
      <c r="R205" s="388">
        <v>1068</v>
      </c>
      <c r="S205" s="389">
        <v>44362</v>
      </c>
      <c r="T205" s="388"/>
      <c r="U205" s="390"/>
      <c r="V205" s="685"/>
      <c r="W205" s="386" t="s">
        <v>24</v>
      </c>
      <c r="X205" s="387">
        <v>1000</v>
      </c>
      <c r="Y205" s="387">
        <v>0</v>
      </c>
      <c r="Z205" s="387">
        <v>1000</v>
      </c>
      <c r="AA205" s="388" t="s">
        <v>47</v>
      </c>
      <c r="AB205" s="388">
        <v>2432</v>
      </c>
      <c r="AC205" s="389">
        <v>44730</v>
      </c>
      <c r="AD205" s="661"/>
      <c r="AE205" s="685"/>
      <c r="AF205" s="677" t="s">
        <v>24</v>
      </c>
      <c r="AG205" s="387">
        <v>1000</v>
      </c>
      <c r="AH205" s="387"/>
      <c r="AI205" s="387"/>
      <c r="AJ205" s="388"/>
      <c r="AK205" s="388"/>
      <c r="AL205" s="389"/>
      <c r="AM205" s="761"/>
      <c r="AN205" s="336"/>
      <c r="AO205" s="335"/>
    </row>
    <row r="206" spans="1:41" x14ac:dyDescent="0.25">
      <c r="A206" s="377"/>
      <c r="B206" s="898"/>
      <c r="C206" s="386" t="s">
        <v>25</v>
      </c>
      <c r="D206" s="387">
        <v>1000</v>
      </c>
      <c r="E206" s="387">
        <f>E207+10</f>
        <v>20</v>
      </c>
      <c r="F206" s="387">
        <v>0</v>
      </c>
      <c r="G206" s="388" t="s">
        <v>38</v>
      </c>
      <c r="H206" s="388" t="s">
        <v>38</v>
      </c>
      <c r="I206" s="389" t="s">
        <v>38</v>
      </c>
      <c r="J206" s="388"/>
      <c r="K206" s="390"/>
      <c r="L206" s="685"/>
      <c r="M206" s="386" t="s">
        <v>25</v>
      </c>
      <c r="N206" s="387">
        <v>1000</v>
      </c>
      <c r="O206" s="387">
        <f>O207+10</f>
        <v>20</v>
      </c>
      <c r="P206" s="387">
        <v>0</v>
      </c>
      <c r="Q206" s="388" t="s">
        <v>38</v>
      </c>
      <c r="R206" s="388" t="s">
        <v>38</v>
      </c>
      <c r="S206" s="389" t="s">
        <v>38</v>
      </c>
      <c r="T206" s="388"/>
      <c r="U206" s="390"/>
      <c r="V206" s="685"/>
      <c r="W206" s="386" t="s">
        <v>25</v>
      </c>
      <c r="X206" s="387">
        <v>1000</v>
      </c>
      <c r="Y206" s="387">
        <v>0</v>
      </c>
      <c r="Z206" s="387">
        <v>1000</v>
      </c>
      <c r="AA206" s="388" t="s">
        <v>47</v>
      </c>
      <c r="AB206" s="388">
        <v>2527</v>
      </c>
      <c r="AC206" s="389">
        <v>44754</v>
      </c>
      <c r="AD206" s="661"/>
      <c r="AE206" s="685"/>
      <c r="AF206" s="677" t="s">
        <v>25</v>
      </c>
      <c r="AG206" s="387">
        <v>1000</v>
      </c>
      <c r="AH206" s="387"/>
      <c r="AI206" s="387">
        <v>3000</v>
      </c>
      <c r="AJ206" s="388" t="s">
        <v>47</v>
      </c>
      <c r="AK206" s="388">
        <v>3993</v>
      </c>
      <c r="AL206" s="389">
        <v>45126</v>
      </c>
      <c r="AM206" s="761"/>
      <c r="AN206" s="336"/>
      <c r="AO206" s="335"/>
    </row>
    <row r="207" spans="1:41" x14ac:dyDescent="0.25">
      <c r="A207" s="377"/>
      <c r="B207" s="898"/>
      <c r="C207" s="386" t="s">
        <v>26</v>
      </c>
      <c r="D207" s="387">
        <v>1000</v>
      </c>
      <c r="E207" s="387">
        <f>E208+10</f>
        <v>10</v>
      </c>
      <c r="F207" s="387">
        <v>0</v>
      </c>
      <c r="G207" s="388" t="s">
        <v>38</v>
      </c>
      <c r="H207" s="388" t="s">
        <v>38</v>
      </c>
      <c r="I207" s="389" t="s">
        <v>38</v>
      </c>
      <c r="J207" s="388"/>
      <c r="K207" s="390"/>
      <c r="L207" s="685"/>
      <c r="M207" s="386" t="s">
        <v>26</v>
      </c>
      <c r="N207" s="387">
        <v>1000</v>
      </c>
      <c r="O207" s="387">
        <f>O208+10</f>
        <v>10</v>
      </c>
      <c r="P207" s="387">
        <v>0</v>
      </c>
      <c r="Q207" s="388" t="s">
        <v>38</v>
      </c>
      <c r="R207" s="388" t="s">
        <v>38</v>
      </c>
      <c r="S207" s="389" t="s">
        <v>38</v>
      </c>
      <c r="T207" s="388"/>
      <c r="U207" s="390"/>
      <c r="V207" s="685"/>
      <c r="W207" s="386" t="s">
        <v>26</v>
      </c>
      <c r="X207" s="387">
        <v>1000</v>
      </c>
      <c r="Y207" s="387">
        <v>0</v>
      </c>
      <c r="Z207" s="387">
        <v>1000</v>
      </c>
      <c r="AA207" s="388" t="s">
        <v>47</v>
      </c>
      <c r="AB207" s="388">
        <v>2642</v>
      </c>
      <c r="AC207" s="389">
        <v>44789</v>
      </c>
      <c r="AD207" s="661"/>
      <c r="AE207" s="685"/>
      <c r="AF207" s="677" t="s">
        <v>26</v>
      </c>
      <c r="AG207" s="387">
        <v>1000</v>
      </c>
      <c r="AH207" s="387"/>
      <c r="AI207" s="387"/>
      <c r="AJ207" s="388"/>
      <c r="AK207" s="388"/>
      <c r="AL207" s="389"/>
      <c r="AM207" s="761"/>
      <c r="AN207" s="336"/>
      <c r="AO207" s="335"/>
    </row>
    <row r="208" spans="1:41" x14ac:dyDescent="0.25">
      <c r="A208" s="377"/>
      <c r="B208" s="898"/>
      <c r="C208" s="386" t="s">
        <v>27</v>
      </c>
      <c r="D208" s="387">
        <v>1000</v>
      </c>
      <c r="E208" s="387">
        <v>0</v>
      </c>
      <c r="F208" s="387">
        <v>3000</v>
      </c>
      <c r="G208" s="388" t="s">
        <v>38</v>
      </c>
      <c r="H208" s="388">
        <v>463</v>
      </c>
      <c r="I208" s="389">
        <v>44085</v>
      </c>
      <c r="J208" s="388"/>
      <c r="K208" s="390"/>
      <c r="L208" s="685"/>
      <c r="M208" s="386" t="s">
        <v>27</v>
      </c>
      <c r="N208" s="387">
        <v>1000</v>
      </c>
      <c r="O208" s="387">
        <v>0</v>
      </c>
      <c r="P208" s="387">
        <v>3000</v>
      </c>
      <c r="Q208" s="388" t="s">
        <v>38</v>
      </c>
      <c r="R208" s="388">
        <v>1290</v>
      </c>
      <c r="S208" s="389">
        <v>44450</v>
      </c>
      <c r="T208" s="388"/>
      <c r="U208" s="390"/>
      <c r="V208" s="685"/>
      <c r="W208" s="386" t="s">
        <v>27</v>
      </c>
      <c r="X208" s="387">
        <v>1000</v>
      </c>
      <c r="Y208" s="387">
        <v>0</v>
      </c>
      <c r="Z208" s="387">
        <v>1280</v>
      </c>
      <c r="AA208" s="388" t="s">
        <v>47</v>
      </c>
      <c r="AB208" s="388">
        <v>2844</v>
      </c>
      <c r="AC208" s="389">
        <v>44816</v>
      </c>
      <c r="AD208" s="661"/>
      <c r="AE208" s="685"/>
      <c r="AF208" s="677" t="s">
        <v>27</v>
      </c>
      <c r="AG208" s="387">
        <v>1000</v>
      </c>
      <c r="AH208" s="387"/>
      <c r="AI208" s="387"/>
      <c r="AJ208" s="388"/>
      <c r="AK208" s="388"/>
      <c r="AL208" s="389"/>
      <c r="AM208" s="761"/>
      <c r="AN208" s="336"/>
      <c r="AO208" s="335"/>
    </row>
    <row r="209" spans="1:41" x14ac:dyDescent="0.25">
      <c r="A209" s="377"/>
      <c r="B209" s="898"/>
      <c r="C209" s="386" t="s">
        <v>28</v>
      </c>
      <c r="D209" s="387">
        <v>1000</v>
      </c>
      <c r="E209" s="387">
        <v>0</v>
      </c>
      <c r="F209" s="387">
        <v>3000</v>
      </c>
      <c r="G209" s="388" t="s">
        <v>38</v>
      </c>
      <c r="H209" s="388">
        <v>571</v>
      </c>
      <c r="I209" s="389">
        <v>44130</v>
      </c>
      <c r="J209" s="388"/>
      <c r="K209" s="390"/>
      <c r="L209" s="685"/>
      <c r="M209" s="386" t="s">
        <v>28</v>
      </c>
      <c r="N209" s="387">
        <v>1000</v>
      </c>
      <c r="O209" s="387">
        <v>10</v>
      </c>
      <c r="P209" s="387">
        <v>0</v>
      </c>
      <c r="Q209" s="388" t="s">
        <v>38</v>
      </c>
      <c r="R209" s="388" t="s">
        <v>38</v>
      </c>
      <c r="S209" s="389" t="s">
        <v>38</v>
      </c>
      <c r="T209" s="388"/>
      <c r="U209" s="390"/>
      <c r="V209" s="685"/>
      <c r="W209" s="386" t="s">
        <v>28</v>
      </c>
      <c r="X209" s="387">
        <v>1000</v>
      </c>
      <c r="Y209" s="387">
        <v>0</v>
      </c>
      <c r="Z209" s="387">
        <v>1000</v>
      </c>
      <c r="AA209" s="388" t="s">
        <v>47</v>
      </c>
      <c r="AB209" s="388">
        <v>2926</v>
      </c>
      <c r="AC209" s="389">
        <v>44841</v>
      </c>
      <c r="AD209" s="661"/>
      <c r="AE209" s="685"/>
      <c r="AF209" s="677" t="s">
        <v>28</v>
      </c>
      <c r="AG209" s="387"/>
      <c r="AH209" s="387"/>
      <c r="AI209" s="387"/>
      <c r="AJ209" s="388"/>
      <c r="AK209" s="388"/>
      <c r="AL209" s="389"/>
      <c r="AM209" s="761"/>
      <c r="AN209" s="336"/>
      <c r="AO209" s="335"/>
    </row>
    <row r="210" spans="1:41" x14ac:dyDescent="0.25">
      <c r="A210" s="377"/>
      <c r="B210" s="898"/>
      <c r="C210" s="386" t="s">
        <v>29</v>
      </c>
      <c r="D210" s="387">
        <v>1000</v>
      </c>
      <c r="E210" s="387">
        <v>0</v>
      </c>
      <c r="F210" s="387">
        <v>0</v>
      </c>
      <c r="G210" s="388" t="s">
        <v>38</v>
      </c>
      <c r="H210" s="388" t="s">
        <v>38</v>
      </c>
      <c r="I210" s="389" t="s">
        <v>38</v>
      </c>
      <c r="J210" s="388"/>
      <c r="K210" s="390"/>
      <c r="L210" s="685"/>
      <c r="M210" s="386" t="s">
        <v>29</v>
      </c>
      <c r="N210" s="387">
        <v>1000</v>
      </c>
      <c r="O210" s="387">
        <v>0</v>
      </c>
      <c r="P210" s="387">
        <v>2000</v>
      </c>
      <c r="Q210" s="388" t="s">
        <v>38</v>
      </c>
      <c r="R210" s="388">
        <v>1503</v>
      </c>
      <c r="S210" s="389">
        <v>44501</v>
      </c>
      <c r="T210" s="388"/>
      <c r="U210" s="390"/>
      <c r="V210" s="685"/>
      <c r="W210" s="386" t="s">
        <v>29</v>
      </c>
      <c r="X210" s="387">
        <v>1000</v>
      </c>
      <c r="Y210" s="387">
        <v>0</v>
      </c>
      <c r="Z210" s="387">
        <v>1000</v>
      </c>
      <c r="AA210" s="388" t="s">
        <v>47</v>
      </c>
      <c r="AB210" s="388">
        <v>3042</v>
      </c>
      <c r="AC210" s="389">
        <v>44879</v>
      </c>
      <c r="AD210" s="661"/>
      <c r="AE210" s="685"/>
      <c r="AF210" s="677" t="s">
        <v>29</v>
      </c>
      <c r="AG210" s="387"/>
      <c r="AH210" s="387"/>
      <c r="AI210" s="387"/>
      <c r="AJ210" s="388"/>
      <c r="AK210" s="388"/>
      <c r="AL210" s="389"/>
      <c r="AM210" s="761"/>
      <c r="AN210" s="336"/>
      <c r="AO210" s="335"/>
    </row>
    <row r="211" spans="1:41" x14ac:dyDescent="0.25">
      <c r="A211" s="377"/>
      <c r="B211" s="898"/>
      <c r="C211" s="392" t="s">
        <v>30</v>
      </c>
      <c r="D211" s="395">
        <v>1000</v>
      </c>
      <c r="E211" s="387">
        <v>0</v>
      </c>
      <c r="F211" s="387">
        <v>0</v>
      </c>
      <c r="G211" s="388" t="s">
        <v>38</v>
      </c>
      <c r="H211" s="388" t="s">
        <v>38</v>
      </c>
      <c r="I211" s="389" t="s">
        <v>38</v>
      </c>
      <c r="J211" s="393"/>
      <c r="K211" s="394"/>
      <c r="L211" s="685"/>
      <c r="M211" s="392" t="s">
        <v>30</v>
      </c>
      <c r="N211" s="278">
        <v>1000</v>
      </c>
      <c r="O211" s="387">
        <v>0</v>
      </c>
      <c r="P211" s="387">
        <v>1000</v>
      </c>
      <c r="Q211" s="388" t="s">
        <v>38</v>
      </c>
      <c r="R211" s="388">
        <v>1634</v>
      </c>
      <c r="S211" s="389">
        <v>44551</v>
      </c>
      <c r="T211" s="388"/>
      <c r="U211" s="390"/>
      <c r="V211" s="685"/>
      <c r="W211" s="392" t="s">
        <v>30</v>
      </c>
      <c r="X211" s="278">
        <v>1000</v>
      </c>
      <c r="Y211" s="387">
        <v>0</v>
      </c>
      <c r="Z211" s="387">
        <v>1000</v>
      </c>
      <c r="AA211" s="388" t="s">
        <v>47</v>
      </c>
      <c r="AB211" s="388">
        <v>3168</v>
      </c>
      <c r="AC211" s="389">
        <v>44918</v>
      </c>
      <c r="AD211" s="661"/>
      <c r="AE211" s="685"/>
      <c r="AF211" s="678" t="s">
        <v>30</v>
      </c>
      <c r="AG211" s="395"/>
      <c r="AH211" s="387"/>
      <c r="AI211" s="387"/>
      <c r="AJ211" s="388"/>
      <c r="AK211" s="388"/>
      <c r="AL211" s="389"/>
      <c r="AM211" s="761"/>
      <c r="AN211" s="338"/>
      <c r="AO211" s="339"/>
    </row>
    <row r="212" spans="1:41" ht="24" thickBot="1" x14ac:dyDescent="0.3">
      <c r="A212" s="396"/>
      <c r="B212" s="899"/>
      <c r="C212" s="397"/>
      <c r="D212" s="398">
        <f>SUM(D200:D211)</f>
        <v>12000</v>
      </c>
      <c r="E212" s="398">
        <f>SUM(E200:E211)</f>
        <v>90</v>
      </c>
      <c r="F212" s="398">
        <f>SUM(F200:F211)</f>
        <v>12000</v>
      </c>
      <c r="G212" s="399"/>
      <c r="H212" s="399"/>
      <c r="I212" s="400"/>
      <c r="J212" s="399"/>
      <c r="K212" s="401"/>
      <c r="L212" s="686"/>
      <c r="M212" s="397"/>
      <c r="N212" s="398">
        <f>SUM(N199:N211)</f>
        <v>24000</v>
      </c>
      <c r="O212" s="398">
        <f>SUM(O199:O211)</f>
        <v>280</v>
      </c>
      <c r="P212" s="398">
        <f>SUM(P199:P211)</f>
        <v>24000</v>
      </c>
      <c r="Q212" s="399"/>
      <c r="R212" s="399"/>
      <c r="S212" s="399"/>
      <c r="T212" s="399"/>
      <c r="U212" s="401"/>
      <c r="V212" s="686"/>
      <c r="W212" s="397"/>
      <c r="X212" s="398">
        <f>SUM(X199:X211)</f>
        <v>36000</v>
      </c>
      <c r="Y212" s="398">
        <f>SUM(Y199:Y211)</f>
        <v>290</v>
      </c>
      <c r="Z212" s="398">
        <f>SUM(Z199:Z211)</f>
        <v>36290</v>
      </c>
      <c r="AA212" s="399"/>
      <c r="AB212" s="399"/>
      <c r="AC212" s="399"/>
      <c r="AD212" s="662"/>
      <c r="AE212" s="686"/>
      <c r="AF212" s="653"/>
      <c r="AG212" s="398">
        <f>SUM(AG199:AG211)</f>
        <v>45000</v>
      </c>
      <c r="AH212" s="398">
        <f>SUM(AH199:AH211)</f>
        <v>290</v>
      </c>
      <c r="AI212" s="398">
        <f>SUM(AI199:AI211)</f>
        <v>45290</v>
      </c>
      <c r="AJ212" s="399"/>
      <c r="AK212" s="399"/>
      <c r="AL212" s="399"/>
      <c r="AM212" s="399"/>
      <c r="AN212" s="365"/>
      <c r="AO212" s="340"/>
    </row>
    <row r="213" spans="1:41" x14ac:dyDescent="0.25">
      <c r="A213" s="143"/>
      <c r="B213" s="114"/>
      <c r="C213" s="31"/>
      <c r="D213" s="32"/>
      <c r="E213" s="32"/>
      <c r="F213" s="32"/>
      <c r="G213" s="33"/>
      <c r="H213" s="33"/>
      <c r="I213" s="34"/>
      <c r="J213" s="33"/>
      <c r="K213" s="33"/>
      <c r="L213" s="687"/>
      <c r="M213" s="33"/>
      <c r="N213" s="32"/>
      <c r="O213" s="32"/>
      <c r="P213" s="32"/>
      <c r="Q213" s="33"/>
      <c r="R213" s="33"/>
      <c r="S213" s="33"/>
      <c r="T213" s="33"/>
      <c r="U213" s="33"/>
      <c r="V213" s="687"/>
      <c r="W213" s="33"/>
      <c r="X213" s="32"/>
      <c r="Y213" s="32"/>
      <c r="Z213" s="32"/>
      <c r="AA213" s="33"/>
      <c r="AB213" s="33"/>
      <c r="AC213" s="33"/>
      <c r="AD213" s="33"/>
      <c r="AE213" s="687"/>
      <c r="AF213" s="33"/>
      <c r="AG213" s="32"/>
      <c r="AH213" s="32"/>
      <c r="AI213" s="32"/>
      <c r="AJ213" s="33"/>
      <c r="AK213" s="33"/>
      <c r="AL213" s="33"/>
      <c r="AM213" s="33"/>
      <c r="AN213" s="777"/>
      <c r="AO213" s="123"/>
    </row>
    <row r="214" spans="1:41" x14ac:dyDescent="0.25">
      <c r="A214" s="112"/>
      <c r="B214" s="114"/>
      <c r="C214" s="35"/>
      <c r="D214" s="36"/>
      <c r="E214" s="37"/>
      <c r="F214" s="38"/>
      <c r="G214" s="37"/>
      <c r="H214" s="38"/>
      <c r="I214" s="38"/>
      <c r="J214" s="38"/>
      <c r="K214" s="39"/>
      <c r="L214" s="688"/>
      <c r="M214" s="40" t="s">
        <v>42</v>
      </c>
      <c r="N214" s="41">
        <f>D227</f>
        <v>12000</v>
      </c>
      <c r="O214" s="41">
        <f>E227</f>
        <v>270</v>
      </c>
      <c r="P214" s="41">
        <f>F227</f>
        <v>12000</v>
      </c>
      <c r="Q214" s="37"/>
      <c r="R214" s="38"/>
      <c r="S214" s="38"/>
      <c r="T214" s="38"/>
      <c r="U214" s="39"/>
      <c r="V214" s="688"/>
      <c r="W214" s="40" t="s">
        <v>42</v>
      </c>
      <c r="X214" s="41">
        <f>N227</f>
        <v>24000</v>
      </c>
      <c r="Y214" s="41">
        <f>O227</f>
        <v>410</v>
      </c>
      <c r="Z214" s="41">
        <f>P227</f>
        <v>23000</v>
      </c>
      <c r="AA214" s="37"/>
      <c r="AB214" s="38"/>
      <c r="AC214" s="38"/>
      <c r="AD214" s="38"/>
      <c r="AE214" s="688"/>
      <c r="AF214" s="40" t="s">
        <v>42</v>
      </c>
      <c r="AG214" s="41">
        <f>X227</f>
        <v>36000</v>
      </c>
      <c r="AH214" s="41">
        <f>Y227</f>
        <v>410</v>
      </c>
      <c r="AI214" s="41">
        <f>Z227</f>
        <v>36110</v>
      </c>
      <c r="AJ214" s="37"/>
      <c r="AK214" s="38"/>
      <c r="AL214" s="38"/>
      <c r="AM214" s="38"/>
      <c r="AN214" s="776" t="s">
        <v>221</v>
      </c>
      <c r="AO214" s="183" t="s">
        <v>36</v>
      </c>
    </row>
    <row r="215" spans="1:41" x14ac:dyDescent="0.25">
      <c r="A215" s="112" t="s">
        <v>6</v>
      </c>
      <c r="B215" s="115">
        <v>191</v>
      </c>
      <c r="C215" s="10" t="s">
        <v>19</v>
      </c>
      <c r="D215" s="9">
        <v>1000</v>
      </c>
      <c r="E215" s="9">
        <f>E216+10</f>
        <v>30</v>
      </c>
      <c r="F215" s="9">
        <v>0</v>
      </c>
      <c r="G215" s="8" t="s">
        <v>38</v>
      </c>
      <c r="H215" s="8" t="s">
        <v>38</v>
      </c>
      <c r="I215" s="13" t="s">
        <v>38</v>
      </c>
      <c r="J215" s="8"/>
      <c r="K215" s="11"/>
      <c r="L215" s="684"/>
      <c r="M215" s="10" t="s">
        <v>19</v>
      </c>
      <c r="N215" s="9">
        <v>1000</v>
      </c>
      <c r="O215" s="9">
        <f>O216+10</f>
        <v>20</v>
      </c>
      <c r="P215" s="9">
        <v>0</v>
      </c>
      <c r="Q215" s="8" t="s">
        <v>38</v>
      </c>
      <c r="R215" s="8" t="s">
        <v>38</v>
      </c>
      <c r="S215" s="13" t="s">
        <v>38</v>
      </c>
      <c r="T215" s="8"/>
      <c r="U215" s="11"/>
      <c r="V215" s="684"/>
      <c r="W215" s="10" t="s">
        <v>19</v>
      </c>
      <c r="X215" s="9">
        <v>1000</v>
      </c>
      <c r="Y215" s="9">
        <v>0</v>
      </c>
      <c r="Z215" s="9">
        <v>3000</v>
      </c>
      <c r="AA215" s="8" t="s">
        <v>38</v>
      </c>
      <c r="AB215" s="8">
        <v>1896</v>
      </c>
      <c r="AC215" s="13">
        <v>44589</v>
      </c>
      <c r="AD215" s="657"/>
      <c r="AE215" s="684"/>
      <c r="AF215" s="675" t="s">
        <v>19</v>
      </c>
      <c r="AG215" s="9">
        <v>1000</v>
      </c>
      <c r="AH215" s="9"/>
      <c r="AI215" s="769">
        <v>1000</v>
      </c>
      <c r="AJ215" s="1" t="s">
        <v>47</v>
      </c>
      <c r="AK215" s="1">
        <v>3351</v>
      </c>
      <c r="AL215" s="768">
        <v>44956</v>
      </c>
      <c r="AM215" s="767"/>
      <c r="AN215" s="177">
        <f>AG227+AH227-AI227</f>
        <v>0</v>
      </c>
      <c r="AO215" s="178" t="s">
        <v>1028</v>
      </c>
    </row>
    <row r="216" spans="1:41" ht="21" customHeight="1" x14ac:dyDescent="0.25">
      <c r="A216" s="112"/>
      <c r="B216" s="896" t="s">
        <v>45</v>
      </c>
      <c r="C216" s="10" t="s">
        <v>20</v>
      </c>
      <c r="D216" s="9">
        <v>1000</v>
      </c>
      <c r="E216" s="9">
        <f>E217+10</f>
        <v>20</v>
      </c>
      <c r="F216" s="9">
        <v>0</v>
      </c>
      <c r="G216" s="8" t="s">
        <v>38</v>
      </c>
      <c r="H216" s="8" t="s">
        <v>38</v>
      </c>
      <c r="I216" s="13" t="s">
        <v>38</v>
      </c>
      <c r="J216" s="8"/>
      <c r="K216" s="11"/>
      <c r="L216" s="685"/>
      <c r="M216" s="10" t="s">
        <v>20</v>
      </c>
      <c r="N216" s="9">
        <v>1000</v>
      </c>
      <c r="O216" s="9">
        <v>10</v>
      </c>
      <c r="P216" s="9">
        <v>0</v>
      </c>
      <c r="Q216" s="8" t="s">
        <v>38</v>
      </c>
      <c r="R216" s="8" t="s">
        <v>38</v>
      </c>
      <c r="S216" s="13" t="s">
        <v>38</v>
      </c>
      <c r="T216" s="8"/>
      <c r="U216" s="11"/>
      <c r="V216" s="685"/>
      <c r="W216" s="10" t="s">
        <v>20</v>
      </c>
      <c r="X216" s="9">
        <v>1000</v>
      </c>
      <c r="Y216" s="9">
        <v>0</v>
      </c>
      <c r="Z216" s="9">
        <v>0</v>
      </c>
      <c r="AA216" s="8" t="s">
        <v>38</v>
      </c>
      <c r="AB216" s="8" t="s">
        <v>38</v>
      </c>
      <c r="AC216" s="13" t="s">
        <v>38</v>
      </c>
      <c r="AD216" s="658"/>
      <c r="AE216" s="685"/>
      <c r="AF216" s="675" t="s">
        <v>20</v>
      </c>
      <c r="AG216" s="9">
        <v>1000</v>
      </c>
      <c r="AH216" s="9"/>
      <c r="AI216" s="9">
        <v>1000</v>
      </c>
      <c r="AJ216" s="8" t="s">
        <v>50</v>
      </c>
      <c r="AK216" s="8">
        <v>3437</v>
      </c>
      <c r="AL216" s="13">
        <v>44982</v>
      </c>
      <c r="AM216" s="759"/>
      <c r="AN216" s="180"/>
      <c r="AO216" s="178"/>
    </row>
    <row r="217" spans="1:41" x14ac:dyDescent="0.25">
      <c r="A217" s="112"/>
      <c r="B217" s="896"/>
      <c r="C217" s="10" t="s">
        <v>21</v>
      </c>
      <c r="D217" s="9">
        <v>1000</v>
      </c>
      <c r="E217" s="9">
        <v>10</v>
      </c>
      <c r="F217" s="9">
        <v>0</v>
      </c>
      <c r="G217" s="8" t="s">
        <v>38</v>
      </c>
      <c r="H217" s="8" t="s">
        <v>38</v>
      </c>
      <c r="I217" s="13" t="s">
        <v>38</v>
      </c>
      <c r="J217" s="8"/>
      <c r="K217" s="11"/>
      <c r="L217" s="685"/>
      <c r="M217" s="10" t="s">
        <v>21</v>
      </c>
      <c r="N217" s="9">
        <v>1000</v>
      </c>
      <c r="O217" s="9">
        <v>0</v>
      </c>
      <c r="P217" s="9">
        <v>3000</v>
      </c>
      <c r="Q217" s="8" t="s">
        <v>38</v>
      </c>
      <c r="R217" s="8">
        <v>871</v>
      </c>
      <c r="S217" s="13">
        <v>44257</v>
      </c>
      <c r="T217" s="8"/>
      <c r="U217" s="11"/>
      <c r="V217" s="685"/>
      <c r="W217" s="10" t="s">
        <v>21</v>
      </c>
      <c r="X217" s="9">
        <v>1000</v>
      </c>
      <c r="Y217" s="9">
        <v>0</v>
      </c>
      <c r="Z217" s="9">
        <v>1110</v>
      </c>
      <c r="AA217" s="8" t="s">
        <v>38</v>
      </c>
      <c r="AB217" s="8">
        <v>2142</v>
      </c>
      <c r="AC217" s="13">
        <v>44628</v>
      </c>
      <c r="AD217" s="658"/>
      <c r="AE217" s="685"/>
      <c r="AF217" s="675" t="s">
        <v>21</v>
      </c>
      <c r="AG217" s="9">
        <v>1000</v>
      </c>
      <c r="AH217" s="9"/>
      <c r="AI217" s="9">
        <v>1000</v>
      </c>
      <c r="AJ217" s="8" t="s">
        <v>50</v>
      </c>
      <c r="AK217" s="8">
        <v>3562</v>
      </c>
      <c r="AL217" s="13">
        <v>45014</v>
      </c>
      <c r="AM217" s="759"/>
      <c r="AN217" s="180"/>
      <c r="AO217" s="179"/>
    </row>
    <row r="218" spans="1:41" x14ac:dyDescent="0.25">
      <c r="A218" s="112"/>
      <c r="B218" s="896"/>
      <c r="C218" s="10" t="s">
        <v>22</v>
      </c>
      <c r="D218" s="9">
        <v>1000</v>
      </c>
      <c r="E218" s="9">
        <v>0</v>
      </c>
      <c r="F218" s="9">
        <v>4000</v>
      </c>
      <c r="G218" s="8" t="s">
        <v>38</v>
      </c>
      <c r="H218" s="8">
        <v>182</v>
      </c>
      <c r="I218" s="13">
        <v>43935</v>
      </c>
      <c r="J218" s="8"/>
      <c r="K218" s="11"/>
      <c r="L218" s="685"/>
      <c r="M218" s="10" t="s">
        <v>22</v>
      </c>
      <c r="N218" s="9">
        <v>1000</v>
      </c>
      <c r="O218" s="9">
        <f>O219+10</f>
        <v>40</v>
      </c>
      <c r="P218" s="9">
        <v>0</v>
      </c>
      <c r="Q218" s="8" t="s">
        <v>38</v>
      </c>
      <c r="R218" s="8" t="s">
        <v>38</v>
      </c>
      <c r="S218" s="13" t="s">
        <v>38</v>
      </c>
      <c r="T218" s="8"/>
      <c r="U218" s="11"/>
      <c r="V218" s="685"/>
      <c r="W218" s="10" t="s">
        <v>22</v>
      </c>
      <c r="X218" s="9">
        <v>1000</v>
      </c>
      <c r="Y218" s="9">
        <v>0</v>
      </c>
      <c r="Z218" s="9">
        <v>1000</v>
      </c>
      <c r="AA218" s="8" t="s">
        <v>38</v>
      </c>
      <c r="AB218" s="8">
        <v>2251</v>
      </c>
      <c r="AC218" s="13">
        <v>44663</v>
      </c>
      <c r="AD218" s="658"/>
      <c r="AE218" s="685"/>
      <c r="AF218" s="675" t="s">
        <v>22</v>
      </c>
      <c r="AG218" s="9">
        <v>1000</v>
      </c>
      <c r="AH218" s="9"/>
      <c r="AI218" s="9">
        <v>1000</v>
      </c>
      <c r="AJ218" s="8" t="s">
        <v>50</v>
      </c>
      <c r="AK218" s="8">
        <v>3689</v>
      </c>
      <c r="AL218" s="13">
        <v>45042</v>
      </c>
      <c r="AM218" s="759"/>
      <c r="AN218" s="180"/>
      <c r="AO218" s="179"/>
    </row>
    <row r="219" spans="1:41" x14ac:dyDescent="0.25">
      <c r="A219" s="112"/>
      <c r="B219" s="896"/>
      <c r="C219" s="10" t="s">
        <v>23</v>
      </c>
      <c r="D219" s="9">
        <v>1000</v>
      </c>
      <c r="E219" s="9">
        <f>E220+10</f>
        <v>60</v>
      </c>
      <c r="F219" s="9">
        <v>0</v>
      </c>
      <c r="G219" s="8" t="s">
        <v>38</v>
      </c>
      <c r="H219" s="8" t="s">
        <v>38</v>
      </c>
      <c r="I219" s="13" t="s">
        <v>38</v>
      </c>
      <c r="J219" s="8"/>
      <c r="K219" s="11"/>
      <c r="L219" s="685"/>
      <c r="M219" s="10" t="s">
        <v>23</v>
      </c>
      <c r="N219" s="9">
        <v>1000</v>
      </c>
      <c r="O219" s="9">
        <f>O220+10</f>
        <v>30</v>
      </c>
      <c r="P219" s="9">
        <v>0</v>
      </c>
      <c r="Q219" s="8" t="s">
        <v>38</v>
      </c>
      <c r="R219" s="8" t="s">
        <v>38</v>
      </c>
      <c r="S219" s="13" t="s">
        <v>38</v>
      </c>
      <c r="T219" s="8"/>
      <c r="U219" s="11"/>
      <c r="V219" s="685"/>
      <c r="W219" s="10" t="s">
        <v>23</v>
      </c>
      <c r="X219" s="9">
        <v>1000</v>
      </c>
      <c r="Y219" s="9">
        <v>0</v>
      </c>
      <c r="Z219" s="9">
        <v>1000</v>
      </c>
      <c r="AA219" s="8" t="s">
        <v>38</v>
      </c>
      <c r="AB219" s="8">
        <v>2345</v>
      </c>
      <c r="AC219" s="13">
        <v>44709</v>
      </c>
      <c r="AD219" s="658"/>
      <c r="AE219" s="685"/>
      <c r="AF219" s="675" t="s">
        <v>23</v>
      </c>
      <c r="AG219" s="9">
        <v>1000</v>
      </c>
      <c r="AH219" s="9"/>
      <c r="AI219" s="9">
        <v>1000</v>
      </c>
      <c r="AJ219" s="8" t="s">
        <v>47</v>
      </c>
      <c r="AK219" s="8">
        <v>3790</v>
      </c>
      <c r="AL219" s="13">
        <v>45072</v>
      </c>
      <c r="AM219" s="759"/>
      <c r="AN219" s="180"/>
      <c r="AO219" s="179"/>
    </row>
    <row r="220" spans="1:41" x14ac:dyDescent="0.25">
      <c r="A220" s="112"/>
      <c r="B220" s="896"/>
      <c r="C220" s="10" t="s">
        <v>24</v>
      </c>
      <c r="D220" s="9">
        <v>1000</v>
      </c>
      <c r="E220" s="9">
        <f>E221+10</f>
        <v>50</v>
      </c>
      <c r="F220" s="9">
        <v>0</v>
      </c>
      <c r="G220" s="8" t="s">
        <v>38</v>
      </c>
      <c r="H220" s="8" t="s">
        <v>38</v>
      </c>
      <c r="I220" s="13" t="s">
        <v>38</v>
      </c>
      <c r="J220" s="8"/>
      <c r="K220" s="11"/>
      <c r="L220" s="685"/>
      <c r="M220" s="10" t="s">
        <v>24</v>
      </c>
      <c r="N220" s="9">
        <v>1000</v>
      </c>
      <c r="O220" s="9">
        <f>O221+10</f>
        <v>20</v>
      </c>
      <c r="P220" s="9">
        <v>0</v>
      </c>
      <c r="Q220" s="8" t="s">
        <v>38</v>
      </c>
      <c r="R220" s="8" t="s">
        <v>38</v>
      </c>
      <c r="S220" s="13" t="s">
        <v>38</v>
      </c>
      <c r="T220" s="8"/>
      <c r="U220" s="11"/>
      <c r="V220" s="685"/>
      <c r="W220" s="10" t="s">
        <v>24</v>
      </c>
      <c r="X220" s="9">
        <v>1000</v>
      </c>
      <c r="Y220" s="9">
        <v>0</v>
      </c>
      <c r="Z220" s="9">
        <v>1000</v>
      </c>
      <c r="AA220" s="8" t="s">
        <v>50</v>
      </c>
      <c r="AB220" s="8">
        <v>2441</v>
      </c>
      <c r="AC220" s="13">
        <v>44734</v>
      </c>
      <c r="AD220" s="658"/>
      <c r="AE220" s="685"/>
      <c r="AF220" s="675" t="s">
        <v>24</v>
      </c>
      <c r="AG220" s="9">
        <v>1000</v>
      </c>
      <c r="AH220" s="9"/>
      <c r="AI220" s="9">
        <v>1300</v>
      </c>
      <c r="AJ220" s="8" t="s">
        <v>47</v>
      </c>
      <c r="AK220" s="8">
        <v>3877</v>
      </c>
      <c r="AL220" s="13">
        <v>45103</v>
      </c>
      <c r="AM220" s="759"/>
      <c r="AN220" s="180"/>
      <c r="AO220" s="179"/>
    </row>
    <row r="221" spans="1:41" x14ac:dyDescent="0.25">
      <c r="A221" s="112"/>
      <c r="B221" s="896"/>
      <c r="C221" s="10" t="s">
        <v>25</v>
      </c>
      <c r="D221" s="9">
        <v>1000</v>
      </c>
      <c r="E221" s="9">
        <f>E222+10</f>
        <v>40</v>
      </c>
      <c r="F221" s="9">
        <v>0</v>
      </c>
      <c r="G221" s="8" t="s">
        <v>38</v>
      </c>
      <c r="H221" s="8" t="s">
        <v>38</v>
      </c>
      <c r="I221" s="13" t="s">
        <v>38</v>
      </c>
      <c r="J221" s="8"/>
      <c r="K221" s="11"/>
      <c r="L221" s="692"/>
      <c r="M221" s="10" t="s">
        <v>25</v>
      </c>
      <c r="N221" s="9">
        <v>1000</v>
      </c>
      <c r="O221" s="9">
        <v>10</v>
      </c>
      <c r="P221" s="9">
        <v>0</v>
      </c>
      <c r="Q221" s="8" t="s">
        <v>38</v>
      </c>
      <c r="R221" s="8" t="s">
        <v>38</v>
      </c>
      <c r="S221" s="13" t="s">
        <v>38</v>
      </c>
      <c r="T221" s="8"/>
      <c r="U221" s="11"/>
      <c r="V221" s="692"/>
      <c r="W221" s="10" t="s">
        <v>25</v>
      </c>
      <c r="X221" s="9">
        <v>1000</v>
      </c>
      <c r="Y221" s="221"/>
      <c r="Z221" s="9">
        <v>1000</v>
      </c>
      <c r="AA221" s="8" t="s">
        <v>50</v>
      </c>
      <c r="AB221" s="8">
        <v>2548</v>
      </c>
      <c r="AC221" s="13">
        <v>45128</v>
      </c>
      <c r="AD221" s="671"/>
      <c r="AE221" s="692"/>
      <c r="AF221" s="675" t="s">
        <v>25</v>
      </c>
      <c r="AG221" s="9">
        <v>1000</v>
      </c>
      <c r="AH221" s="9"/>
      <c r="AI221" s="9">
        <v>1000</v>
      </c>
      <c r="AJ221" s="8" t="s">
        <v>47</v>
      </c>
      <c r="AK221" s="8">
        <v>4000</v>
      </c>
      <c r="AL221" s="13">
        <v>45129</v>
      </c>
      <c r="AM221" s="759"/>
      <c r="AN221" s="180"/>
      <c r="AO221" s="179"/>
    </row>
    <row r="222" spans="1:41" x14ac:dyDescent="0.25">
      <c r="A222" s="112"/>
      <c r="B222" s="896"/>
      <c r="C222" s="10" t="s">
        <v>26</v>
      </c>
      <c r="D222" s="9">
        <v>1000</v>
      </c>
      <c r="E222" s="9">
        <f>E223+10</f>
        <v>30</v>
      </c>
      <c r="F222" s="9">
        <v>0</v>
      </c>
      <c r="G222" s="8" t="s">
        <v>38</v>
      </c>
      <c r="H222" s="8" t="s">
        <v>38</v>
      </c>
      <c r="I222" s="13" t="s">
        <v>38</v>
      </c>
      <c r="J222" s="8"/>
      <c r="K222" s="11"/>
      <c r="L222" s="646"/>
      <c r="M222" s="10" t="s">
        <v>26</v>
      </c>
      <c r="N222" s="9">
        <v>1000</v>
      </c>
      <c r="O222" s="9">
        <v>0</v>
      </c>
      <c r="P222" s="9">
        <v>5000</v>
      </c>
      <c r="Q222" s="8" t="s">
        <v>38</v>
      </c>
      <c r="R222" s="8">
        <v>1181</v>
      </c>
      <c r="S222" s="13">
        <v>44410</v>
      </c>
      <c r="T222" s="8"/>
      <c r="U222" s="11"/>
      <c r="V222" s="646"/>
      <c r="W222" s="10" t="s">
        <v>26</v>
      </c>
      <c r="X222" s="9">
        <v>1000</v>
      </c>
      <c r="Y222" s="221"/>
      <c r="Z222" s="9">
        <v>1000</v>
      </c>
      <c r="AA222" s="8" t="s">
        <v>50</v>
      </c>
      <c r="AB222" s="8">
        <v>2672</v>
      </c>
      <c r="AC222" s="13">
        <v>44802</v>
      </c>
      <c r="AD222" s="636"/>
      <c r="AE222" s="646"/>
      <c r="AF222" s="675" t="s">
        <v>26</v>
      </c>
      <c r="AG222" s="9">
        <v>1000</v>
      </c>
      <c r="AH222" s="9"/>
      <c r="AI222" s="9">
        <v>1000</v>
      </c>
      <c r="AJ222" s="8" t="s">
        <v>47</v>
      </c>
      <c r="AK222" s="8">
        <v>4098</v>
      </c>
      <c r="AL222" s="13">
        <v>45160</v>
      </c>
      <c r="AM222" s="759"/>
      <c r="AN222" s="277"/>
      <c r="AO222" s="179"/>
    </row>
    <row r="223" spans="1:41" x14ac:dyDescent="0.25">
      <c r="A223" s="112"/>
      <c r="B223" s="896"/>
      <c r="C223" s="10" t="s">
        <v>27</v>
      </c>
      <c r="D223" s="9">
        <v>1000</v>
      </c>
      <c r="E223" s="9">
        <f>E224+10</f>
        <v>20</v>
      </c>
      <c r="F223" s="9">
        <v>0</v>
      </c>
      <c r="G223" s="8" t="s">
        <v>38</v>
      </c>
      <c r="H223" s="8" t="s">
        <v>38</v>
      </c>
      <c r="I223" s="13" t="s">
        <v>38</v>
      </c>
      <c r="J223" s="8"/>
      <c r="K223" s="11"/>
      <c r="L223" s="646"/>
      <c r="M223" s="10" t="s">
        <v>27</v>
      </c>
      <c r="N223" s="9">
        <v>1000</v>
      </c>
      <c r="O223" s="9">
        <v>0</v>
      </c>
      <c r="P223" s="9">
        <v>1000</v>
      </c>
      <c r="Q223" s="8" t="s">
        <v>38</v>
      </c>
      <c r="R223" s="8">
        <v>1325</v>
      </c>
      <c r="S223" s="13">
        <v>409709</v>
      </c>
      <c r="T223" s="8"/>
      <c r="U223" s="11"/>
      <c r="V223" s="646"/>
      <c r="W223" s="10" t="s">
        <v>27</v>
      </c>
      <c r="X223" s="9">
        <v>1000</v>
      </c>
      <c r="Y223" s="9"/>
      <c r="Z223" s="9">
        <v>1000</v>
      </c>
      <c r="AA223" s="8" t="s">
        <v>50</v>
      </c>
      <c r="AB223" s="8">
        <v>2869</v>
      </c>
      <c r="AC223" s="44">
        <v>44832</v>
      </c>
      <c r="AD223" s="636"/>
      <c r="AE223" s="646"/>
      <c r="AF223" s="675" t="s">
        <v>27</v>
      </c>
      <c r="AG223" s="9"/>
      <c r="AH223" s="9"/>
      <c r="AI223" s="9"/>
      <c r="AJ223" s="8"/>
      <c r="AK223" s="8"/>
      <c r="AL223" s="44"/>
      <c r="AM223" s="766"/>
      <c r="AN223" s="277"/>
      <c r="AO223" s="179"/>
    </row>
    <row r="224" spans="1:41" x14ac:dyDescent="0.25">
      <c r="A224" s="112"/>
      <c r="B224" s="896"/>
      <c r="C224" s="10" t="s">
        <v>28</v>
      </c>
      <c r="D224" s="9">
        <v>1000</v>
      </c>
      <c r="E224" s="9">
        <v>10</v>
      </c>
      <c r="F224" s="9">
        <v>0</v>
      </c>
      <c r="G224" s="8" t="s">
        <v>38</v>
      </c>
      <c r="H224" s="8" t="s">
        <v>38</v>
      </c>
      <c r="I224" s="13" t="s">
        <v>38</v>
      </c>
      <c r="J224" s="8"/>
      <c r="K224" s="11"/>
      <c r="L224" s="693"/>
      <c r="M224" s="10" t="s">
        <v>28</v>
      </c>
      <c r="N224" s="9">
        <v>1000</v>
      </c>
      <c r="O224" s="9">
        <v>0</v>
      </c>
      <c r="P224" s="9">
        <v>2000</v>
      </c>
      <c r="Q224" s="8" t="s">
        <v>38</v>
      </c>
      <c r="R224" s="8">
        <v>1399</v>
      </c>
      <c r="S224" s="13">
        <v>44500</v>
      </c>
      <c r="T224" s="8"/>
      <c r="U224" s="11"/>
      <c r="V224" s="693"/>
      <c r="W224" s="10" t="s">
        <v>28</v>
      </c>
      <c r="X224" s="9">
        <v>1000</v>
      </c>
      <c r="Y224" s="9"/>
      <c r="Z224" s="9">
        <v>1000</v>
      </c>
      <c r="AA224" s="8" t="s">
        <v>50</v>
      </c>
      <c r="AB224" s="8">
        <v>2974</v>
      </c>
      <c r="AC224" s="13">
        <v>44864</v>
      </c>
      <c r="AD224" s="672"/>
      <c r="AE224" s="693"/>
      <c r="AF224" s="675" t="s">
        <v>28</v>
      </c>
      <c r="AG224" s="9"/>
      <c r="AH224" s="9"/>
      <c r="AI224" s="9"/>
      <c r="AJ224" s="8"/>
      <c r="AK224" s="8"/>
      <c r="AL224" s="13"/>
      <c r="AM224" s="759"/>
      <c r="AN224" s="180"/>
      <c r="AO224" s="179"/>
    </row>
    <row r="225" spans="1:41" x14ac:dyDescent="0.25">
      <c r="A225" s="112"/>
      <c r="B225" s="896"/>
      <c r="C225" s="10" t="s">
        <v>29</v>
      </c>
      <c r="D225" s="9">
        <v>1000</v>
      </c>
      <c r="E225" s="9">
        <v>0</v>
      </c>
      <c r="F225" s="9">
        <v>8000</v>
      </c>
      <c r="G225" s="8" t="s">
        <v>38</v>
      </c>
      <c r="H225" s="8">
        <v>582</v>
      </c>
      <c r="I225" s="13">
        <v>44139</v>
      </c>
      <c r="J225" s="8"/>
      <c r="K225" s="11"/>
      <c r="L225" s="692"/>
      <c r="M225" s="10" t="s">
        <v>29</v>
      </c>
      <c r="N225" s="9">
        <v>1000</v>
      </c>
      <c r="O225" s="9">
        <v>0</v>
      </c>
      <c r="P225" s="9">
        <v>0</v>
      </c>
      <c r="Q225" s="8" t="s">
        <v>38</v>
      </c>
      <c r="R225" s="8" t="s">
        <v>38</v>
      </c>
      <c r="S225" s="13" t="s">
        <v>38</v>
      </c>
      <c r="T225" s="8"/>
      <c r="U225" s="11"/>
      <c r="V225" s="692"/>
      <c r="W225" s="10" t="s">
        <v>29</v>
      </c>
      <c r="X225" s="9">
        <v>1000</v>
      </c>
      <c r="Y225" s="9"/>
      <c r="Z225" s="9">
        <v>1000</v>
      </c>
      <c r="AA225" s="8" t="s">
        <v>50</v>
      </c>
      <c r="AB225" s="8">
        <v>3059</v>
      </c>
      <c r="AC225" s="13">
        <v>44894</v>
      </c>
      <c r="AD225" s="671"/>
      <c r="AE225" s="692"/>
      <c r="AF225" s="675" t="s">
        <v>29</v>
      </c>
      <c r="AG225" s="9"/>
      <c r="AH225" s="9"/>
      <c r="AI225" s="9"/>
      <c r="AJ225" s="8"/>
      <c r="AK225" s="8"/>
      <c r="AL225" s="13"/>
      <c r="AM225" s="759"/>
      <c r="AN225" s="180"/>
      <c r="AO225" s="179"/>
    </row>
    <row r="226" spans="1:41" x14ac:dyDescent="0.25">
      <c r="A226" s="112"/>
      <c r="B226" s="896"/>
      <c r="C226" s="14" t="s">
        <v>30</v>
      </c>
      <c r="D226" s="15">
        <v>1000</v>
      </c>
      <c r="E226" s="9">
        <v>0</v>
      </c>
      <c r="F226" s="9">
        <v>0</v>
      </c>
      <c r="G226" s="8" t="s">
        <v>38</v>
      </c>
      <c r="H226" s="8" t="s">
        <v>38</v>
      </c>
      <c r="I226" s="13" t="s">
        <v>38</v>
      </c>
      <c r="J226" s="16"/>
      <c r="K226" s="17"/>
      <c r="L226" s="685"/>
      <c r="M226" s="14" t="s">
        <v>30</v>
      </c>
      <c r="N226" s="15">
        <v>1000</v>
      </c>
      <c r="O226" s="9">
        <v>10</v>
      </c>
      <c r="P226" s="9">
        <v>0</v>
      </c>
      <c r="Q226" s="8" t="s">
        <v>38</v>
      </c>
      <c r="R226" s="8" t="s">
        <v>38</v>
      </c>
      <c r="S226" s="13" t="s">
        <v>38</v>
      </c>
      <c r="T226" s="8"/>
      <c r="U226" s="11"/>
      <c r="V226" s="685"/>
      <c r="W226" s="14" t="s">
        <v>30</v>
      </c>
      <c r="X226" s="15">
        <v>1000</v>
      </c>
      <c r="Y226" s="9"/>
      <c r="Z226" s="9">
        <v>1000</v>
      </c>
      <c r="AA226" s="8" t="s">
        <v>50</v>
      </c>
      <c r="AB226" s="8">
        <v>3164</v>
      </c>
      <c r="AC226" s="13">
        <v>44923</v>
      </c>
      <c r="AD226" s="658"/>
      <c r="AE226" s="685"/>
      <c r="AF226" s="676" t="s">
        <v>30</v>
      </c>
      <c r="AG226" s="15"/>
      <c r="AH226" s="9"/>
      <c r="AI226" s="9"/>
      <c r="AJ226" s="8"/>
      <c r="AK226" s="8"/>
      <c r="AL226" s="13"/>
      <c r="AM226" s="759"/>
      <c r="AN226" s="181"/>
      <c r="AO226" s="182"/>
    </row>
    <row r="227" spans="1:41" ht="24" thickBot="1" x14ac:dyDescent="0.3">
      <c r="A227" s="113"/>
      <c r="B227" s="897"/>
      <c r="C227" s="26"/>
      <c r="D227" s="27">
        <f>SUM(D215:D226)</f>
        <v>12000</v>
      </c>
      <c r="E227" s="27">
        <f>SUM(E215:E226)</f>
        <v>270</v>
      </c>
      <c r="F227" s="27">
        <f>SUM(F215:F226)</f>
        <v>12000</v>
      </c>
      <c r="G227" s="28"/>
      <c r="H227" s="28"/>
      <c r="I227" s="29"/>
      <c r="J227" s="28"/>
      <c r="K227" s="30"/>
      <c r="L227" s="686"/>
      <c r="M227" s="26"/>
      <c r="N227" s="27">
        <f>SUM(N214:N226)</f>
        <v>24000</v>
      </c>
      <c r="O227" s="27">
        <f>SUM(O214:O226)</f>
        <v>410</v>
      </c>
      <c r="P227" s="27">
        <f>SUM(P214:P226)</f>
        <v>23000</v>
      </c>
      <c r="Q227" s="28"/>
      <c r="R227" s="28"/>
      <c r="S227" s="28"/>
      <c r="T227" s="28"/>
      <c r="U227" s="30"/>
      <c r="V227" s="686"/>
      <c r="W227" s="26"/>
      <c r="X227" s="27">
        <f>SUM(X214:X226)</f>
        <v>36000</v>
      </c>
      <c r="Y227" s="27">
        <f>SUM(Y214:Y226)</f>
        <v>410</v>
      </c>
      <c r="Z227" s="27">
        <f>SUM(Z214:Z226)</f>
        <v>36110</v>
      </c>
      <c r="AA227" s="28"/>
      <c r="AB227" s="28"/>
      <c r="AC227" s="28"/>
      <c r="AD227" s="659"/>
      <c r="AE227" s="686"/>
      <c r="AF227" s="652"/>
      <c r="AG227" s="27">
        <f>SUM(AG214:AG226)</f>
        <v>44000</v>
      </c>
      <c r="AH227" s="27">
        <f>SUM(AH214:AH226)</f>
        <v>410</v>
      </c>
      <c r="AI227" s="27">
        <f>SUM(AI214:AI226)</f>
        <v>44410</v>
      </c>
      <c r="AJ227" s="28"/>
      <c r="AK227" s="28"/>
      <c r="AL227" s="28"/>
      <c r="AM227" s="28"/>
      <c r="AN227" s="90"/>
      <c r="AO227" s="91"/>
    </row>
    <row r="228" spans="1:41" x14ac:dyDescent="0.25">
      <c r="A228" s="143"/>
      <c r="B228" s="114"/>
      <c r="C228" s="31"/>
      <c r="D228" s="32"/>
      <c r="E228" s="32"/>
      <c r="F228" s="32"/>
      <c r="G228" s="33"/>
      <c r="H228" s="33"/>
      <c r="I228" s="34"/>
      <c r="J228" s="33"/>
      <c r="K228" s="33"/>
      <c r="L228" s="687"/>
      <c r="M228" s="33"/>
      <c r="N228" s="32"/>
      <c r="O228" s="32"/>
      <c r="P228" s="32"/>
      <c r="Q228" s="33"/>
      <c r="R228" s="33"/>
      <c r="S228" s="33"/>
      <c r="T228" s="33"/>
      <c r="U228" s="33"/>
      <c r="V228" s="687"/>
      <c r="W228" s="33"/>
      <c r="X228" s="32"/>
      <c r="Y228" s="32"/>
      <c r="Z228" s="32"/>
      <c r="AA228" s="33"/>
      <c r="AB228" s="33"/>
      <c r="AC228" s="33"/>
      <c r="AD228" s="33"/>
      <c r="AE228" s="687"/>
      <c r="AF228" s="33"/>
      <c r="AG228" s="32"/>
      <c r="AH228" s="32"/>
      <c r="AI228" s="32"/>
      <c r="AJ228" s="33"/>
      <c r="AK228" s="33"/>
      <c r="AL228" s="33"/>
      <c r="AM228" s="33"/>
      <c r="AN228" s="777"/>
      <c r="AO228" s="123"/>
    </row>
    <row r="229" spans="1:41" x14ac:dyDescent="0.25">
      <c r="A229" s="112"/>
      <c r="B229" s="114"/>
      <c r="C229" s="35"/>
      <c r="D229" s="36"/>
      <c r="E229" s="37"/>
      <c r="F229" s="38"/>
      <c r="G229" s="37"/>
      <c r="H229" s="38"/>
      <c r="I229" s="38"/>
      <c r="J229" s="38"/>
      <c r="K229" s="39"/>
      <c r="L229" s="688"/>
      <c r="M229" s="40" t="s">
        <v>42</v>
      </c>
      <c r="N229" s="41">
        <f>D242</f>
        <v>11500</v>
      </c>
      <c r="O229" s="41">
        <f>E242</f>
        <v>210</v>
      </c>
      <c r="P229" s="41">
        <f>F242</f>
        <v>11500</v>
      </c>
      <c r="Q229" s="37"/>
      <c r="R229" s="38"/>
      <c r="S229" s="38"/>
      <c r="T229" s="38"/>
      <c r="U229" s="39"/>
      <c r="V229" s="688"/>
      <c r="W229" s="40" t="s">
        <v>42</v>
      </c>
      <c r="X229" s="41">
        <f>N242</f>
        <v>23000</v>
      </c>
      <c r="Y229" s="41">
        <f>O242</f>
        <v>210</v>
      </c>
      <c r="Z229" s="41">
        <f>P242</f>
        <v>23000</v>
      </c>
      <c r="AA229" s="37"/>
      <c r="AB229" s="38"/>
      <c r="AC229" s="38"/>
      <c r="AD229" s="38"/>
      <c r="AE229" s="688"/>
      <c r="AF229" s="40" t="s">
        <v>42</v>
      </c>
      <c r="AG229" s="41">
        <f>X242</f>
        <v>34500</v>
      </c>
      <c r="AH229" s="41">
        <f>Y242</f>
        <v>210</v>
      </c>
      <c r="AI229" s="41">
        <f>Z242</f>
        <v>34500</v>
      </c>
      <c r="AJ229" s="37"/>
      <c r="AK229" s="38"/>
      <c r="AL229" s="38"/>
      <c r="AM229" s="38"/>
      <c r="AN229" s="776" t="s">
        <v>221</v>
      </c>
      <c r="AO229" s="183" t="s">
        <v>36</v>
      </c>
    </row>
    <row r="230" spans="1:41" x14ac:dyDescent="0.25">
      <c r="A230" s="112" t="s">
        <v>6</v>
      </c>
      <c r="B230" s="115">
        <v>192</v>
      </c>
      <c r="C230" s="10" t="s">
        <v>19</v>
      </c>
      <c r="D230" s="9">
        <v>1000</v>
      </c>
      <c r="E230" s="9">
        <f>E231+10</f>
        <v>60</v>
      </c>
      <c r="F230" s="9">
        <v>0</v>
      </c>
      <c r="G230" s="8" t="s">
        <v>38</v>
      </c>
      <c r="H230" s="8" t="s">
        <v>38</v>
      </c>
      <c r="I230" s="13" t="s">
        <v>38</v>
      </c>
      <c r="J230" s="8"/>
      <c r="K230" s="11"/>
      <c r="L230" s="684"/>
      <c r="M230" s="10" t="s">
        <v>19</v>
      </c>
      <c r="N230" s="9">
        <v>1000</v>
      </c>
      <c r="O230" s="9">
        <v>0</v>
      </c>
      <c r="P230" s="9">
        <v>11500</v>
      </c>
      <c r="Q230" s="8" t="s">
        <v>38</v>
      </c>
      <c r="R230" s="8">
        <v>744</v>
      </c>
      <c r="S230" s="13">
        <v>44214</v>
      </c>
      <c r="T230" s="8"/>
      <c r="U230" s="11"/>
      <c r="V230" s="684"/>
      <c r="W230" s="10" t="s">
        <v>19</v>
      </c>
      <c r="X230" s="9">
        <v>1000</v>
      </c>
      <c r="Y230" s="9">
        <v>0</v>
      </c>
      <c r="Z230" s="9">
        <v>11500</v>
      </c>
      <c r="AA230" s="8" t="s">
        <v>44</v>
      </c>
      <c r="AB230" s="8" t="s">
        <v>38</v>
      </c>
      <c r="AC230" s="13">
        <v>44567</v>
      </c>
      <c r="AD230" s="657"/>
      <c r="AE230" s="684"/>
      <c r="AF230" s="675" t="s">
        <v>19</v>
      </c>
      <c r="AG230" s="9">
        <v>1000</v>
      </c>
      <c r="AH230" s="9"/>
      <c r="AI230" s="9">
        <v>3000</v>
      </c>
      <c r="AJ230" s="8" t="s">
        <v>44</v>
      </c>
      <c r="AK230" s="8">
        <v>3258</v>
      </c>
      <c r="AL230" s="13">
        <v>44932</v>
      </c>
      <c r="AM230" s="18"/>
      <c r="AN230" s="177">
        <f>AG242+AH242-AI242</f>
        <v>0</v>
      </c>
      <c r="AO230" s="178" t="s">
        <v>978</v>
      </c>
    </row>
    <row r="231" spans="1:41" ht="21" customHeight="1" x14ac:dyDescent="0.25">
      <c r="A231" s="112"/>
      <c r="B231" s="896" t="s">
        <v>43</v>
      </c>
      <c r="C231" s="10" t="s">
        <v>20</v>
      </c>
      <c r="D231" s="9">
        <v>1000</v>
      </c>
      <c r="E231" s="9">
        <f>E232+10</f>
        <v>50</v>
      </c>
      <c r="F231" s="9">
        <v>0</v>
      </c>
      <c r="G231" s="8" t="s">
        <v>38</v>
      </c>
      <c r="H231" s="8" t="s">
        <v>38</v>
      </c>
      <c r="I231" s="13" t="s">
        <v>38</v>
      </c>
      <c r="J231" s="8"/>
      <c r="K231" s="11"/>
      <c r="L231" s="685"/>
      <c r="M231" s="10" t="s">
        <v>20</v>
      </c>
      <c r="N231" s="9">
        <v>1000</v>
      </c>
      <c r="O231" s="9">
        <v>0</v>
      </c>
      <c r="P231" s="9">
        <v>0</v>
      </c>
      <c r="Q231" s="8" t="s">
        <v>38</v>
      </c>
      <c r="R231" s="8" t="s">
        <v>38</v>
      </c>
      <c r="S231" s="13" t="s">
        <v>38</v>
      </c>
      <c r="T231" s="8"/>
      <c r="U231" s="11"/>
      <c r="V231" s="685"/>
      <c r="W231" s="10" t="s">
        <v>20</v>
      </c>
      <c r="X231" s="9">
        <v>1000</v>
      </c>
      <c r="Y231" s="9">
        <v>0</v>
      </c>
      <c r="Z231" s="9">
        <v>0</v>
      </c>
      <c r="AA231" s="8" t="s">
        <v>38</v>
      </c>
      <c r="AB231" s="8" t="s">
        <v>38</v>
      </c>
      <c r="AC231" s="13" t="s">
        <v>38</v>
      </c>
      <c r="AD231" s="658"/>
      <c r="AE231" s="685"/>
      <c r="AF231" s="675" t="s">
        <v>20</v>
      </c>
      <c r="AG231" s="9">
        <v>1000</v>
      </c>
      <c r="AH231" s="9"/>
      <c r="AI231" s="9"/>
      <c r="AJ231" s="8"/>
      <c r="AK231" s="8"/>
      <c r="AL231" s="13"/>
      <c r="AM231" s="759"/>
      <c r="AN231" s="180"/>
      <c r="AO231" s="179"/>
    </row>
    <row r="232" spans="1:41" x14ac:dyDescent="0.25">
      <c r="A232" s="112"/>
      <c r="B232" s="896"/>
      <c r="C232" s="10" t="s">
        <v>21</v>
      </c>
      <c r="D232" s="9">
        <v>1000</v>
      </c>
      <c r="E232" s="9">
        <f>E233+10</f>
        <v>40</v>
      </c>
      <c r="F232" s="9">
        <v>0</v>
      </c>
      <c r="G232" s="8" t="s">
        <v>38</v>
      </c>
      <c r="H232" s="8" t="s">
        <v>38</v>
      </c>
      <c r="I232" s="13" t="s">
        <v>38</v>
      </c>
      <c r="J232" s="8"/>
      <c r="K232" s="11"/>
      <c r="L232" s="685"/>
      <c r="M232" s="10" t="s">
        <v>21</v>
      </c>
      <c r="N232" s="9">
        <v>1000</v>
      </c>
      <c r="O232" s="9">
        <v>0</v>
      </c>
      <c r="P232" s="9">
        <v>0</v>
      </c>
      <c r="Q232" s="8" t="s">
        <v>38</v>
      </c>
      <c r="R232" s="8" t="s">
        <v>38</v>
      </c>
      <c r="S232" s="13" t="s">
        <v>38</v>
      </c>
      <c r="T232" s="8"/>
      <c r="U232" s="11"/>
      <c r="V232" s="685"/>
      <c r="W232" s="10" t="s">
        <v>21</v>
      </c>
      <c r="X232" s="9">
        <v>1000</v>
      </c>
      <c r="Y232" s="9">
        <v>0</v>
      </c>
      <c r="Z232" s="9">
        <v>0</v>
      </c>
      <c r="AA232" s="8" t="s">
        <v>38</v>
      </c>
      <c r="AB232" s="8" t="s">
        <v>38</v>
      </c>
      <c r="AC232" s="13" t="s">
        <v>38</v>
      </c>
      <c r="AD232" s="658"/>
      <c r="AE232" s="685"/>
      <c r="AF232" s="675" t="s">
        <v>21</v>
      </c>
      <c r="AG232" s="9">
        <v>1000</v>
      </c>
      <c r="AH232" s="9"/>
      <c r="AI232" s="9"/>
      <c r="AJ232" s="8"/>
      <c r="AK232" s="8"/>
      <c r="AL232" s="13"/>
      <c r="AM232" s="759"/>
      <c r="AN232" s="180"/>
      <c r="AO232" s="179"/>
    </row>
    <row r="233" spans="1:41" x14ac:dyDescent="0.25">
      <c r="A233" s="112"/>
      <c r="B233" s="896"/>
      <c r="C233" s="10" t="s">
        <v>22</v>
      </c>
      <c r="D233" s="9">
        <v>1000</v>
      </c>
      <c r="E233" s="9">
        <f>E234+10</f>
        <v>30</v>
      </c>
      <c r="F233" s="9">
        <v>0</v>
      </c>
      <c r="G233" s="8" t="s">
        <v>38</v>
      </c>
      <c r="H233" s="8" t="s">
        <v>38</v>
      </c>
      <c r="I233" s="13" t="s">
        <v>38</v>
      </c>
      <c r="J233" s="8"/>
      <c r="K233" s="11"/>
      <c r="L233" s="685"/>
      <c r="M233" s="10" t="s">
        <v>22</v>
      </c>
      <c r="N233" s="9">
        <v>1000</v>
      </c>
      <c r="O233" s="9">
        <v>0</v>
      </c>
      <c r="P233" s="9">
        <v>0</v>
      </c>
      <c r="Q233" s="8" t="s">
        <v>38</v>
      </c>
      <c r="R233" s="8" t="s">
        <v>38</v>
      </c>
      <c r="S233" s="13" t="s">
        <v>38</v>
      </c>
      <c r="T233" s="8"/>
      <c r="U233" s="11"/>
      <c r="V233" s="685"/>
      <c r="W233" s="10" t="s">
        <v>22</v>
      </c>
      <c r="X233" s="9">
        <v>1000</v>
      </c>
      <c r="Y233" s="9">
        <v>0</v>
      </c>
      <c r="Z233" s="9">
        <v>0</v>
      </c>
      <c r="AA233" s="8" t="s">
        <v>38</v>
      </c>
      <c r="AB233" s="8" t="s">
        <v>38</v>
      </c>
      <c r="AC233" s="13" t="s">
        <v>38</v>
      </c>
      <c r="AD233" s="658"/>
      <c r="AE233" s="685"/>
      <c r="AF233" s="675" t="s">
        <v>22</v>
      </c>
      <c r="AG233" s="9">
        <v>1000</v>
      </c>
      <c r="AH233" s="9"/>
      <c r="AI233" s="9">
        <v>1000</v>
      </c>
      <c r="AJ233" s="8" t="s">
        <v>44</v>
      </c>
      <c r="AK233" s="8">
        <v>3610</v>
      </c>
      <c r="AL233" s="13">
        <v>45022</v>
      </c>
      <c r="AM233" s="759"/>
      <c r="AN233" s="180"/>
      <c r="AO233" s="179"/>
    </row>
    <row r="234" spans="1:41" x14ac:dyDescent="0.25">
      <c r="A234" s="112"/>
      <c r="B234" s="896"/>
      <c r="C234" s="10" t="s">
        <v>23</v>
      </c>
      <c r="D234" s="9">
        <v>1000</v>
      </c>
      <c r="E234" s="9">
        <f>E235+10</f>
        <v>20</v>
      </c>
      <c r="F234" s="9">
        <v>0</v>
      </c>
      <c r="G234" s="8" t="s">
        <v>38</v>
      </c>
      <c r="H234" s="8" t="s">
        <v>38</v>
      </c>
      <c r="I234" s="13" t="s">
        <v>38</v>
      </c>
      <c r="J234" s="8"/>
      <c r="K234" s="11"/>
      <c r="L234" s="685"/>
      <c r="M234" s="10" t="s">
        <v>23</v>
      </c>
      <c r="N234" s="9">
        <v>1000</v>
      </c>
      <c r="O234" s="9">
        <v>0</v>
      </c>
      <c r="P234" s="9">
        <v>0</v>
      </c>
      <c r="Q234" s="8" t="s">
        <v>38</v>
      </c>
      <c r="R234" s="8" t="s">
        <v>38</v>
      </c>
      <c r="S234" s="13" t="s">
        <v>38</v>
      </c>
      <c r="T234" s="8"/>
      <c r="U234" s="11"/>
      <c r="V234" s="685"/>
      <c r="W234" s="10" t="s">
        <v>23</v>
      </c>
      <c r="X234" s="9">
        <v>1000</v>
      </c>
      <c r="Y234" s="9">
        <v>0</v>
      </c>
      <c r="Z234" s="9">
        <v>0</v>
      </c>
      <c r="AA234" s="8" t="s">
        <v>38</v>
      </c>
      <c r="AB234" s="8" t="s">
        <v>38</v>
      </c>
      <c r="AC234" s="13" t="s">
        <v>38</v>
      </c>
      <c r="AD234" s="658"/>
      <c r="AE234" s="685"/>
      <c r="AF234" s="675" t="s">
        <v>23</v>
      </c>
      <c r="AG234" s="9">
        <v>1000</v>
      </c>
      <c r="AH234" s="9"/>
      <c r="AI234" s="9">
        <v>1250</v>
      </c>
      <c r="AJ234" s="8" t="s">
        <v>44</v>
      </c>
      <c r="AK234" s="8">
        <v>3743</v>
      </c>
      <c r="AL234" s="13">
        <v>45053</v>
      </c>
      <c r="AM234" s="759"/>
      <c r="AN234" s="180"/>
      <c r="AO234" s="179"/>
    </row>
    <row r="235" spans="1:41" x14ac:dyDescent="0.25">
      <c r="A235" s="112"/>
      <c r="B235" s="896"/>
      <c r="C235" s="10" t="s">
        <v>24</v>
      </c>
      <c r="D235" s="9">
        <v>1000</v>
      </c>
      <c r="E235" s="9">
        <v>10</v>
      </c>
      <c r="F235" s="9">
        <v>0</v>
      </c>
      <c r="G235" s="8" t="s">
        <v>38</v>
      </c>
      <c r="H235" s="8" t="s">
        <v>38</v>
      </c>
      <c r="I235" s="13" t="s">
        <v>38</v>
      </c>
      <c r="J235" s="8"/>
      <c r="K235" s="11"/>
      <c r="L235" s="685"/>
      <c r="M235" s="10" t="s">
        <v>24</v>
      </c>
      <c r="N235" s="9">
        <v>1000</v>
      </c>
      <c r="O235" s="9">
        <v>0</v>
      </c>
      <c r="P235" s="9">
        <v>0</v>
      </c>
      <c r="Q235" s="8" t="s">
        <v>38</v>
      </c>
      <c r="R235" s="8" t="s">
        <v>38</v>
      </c>
      <c r="S235" s="13" t="s">
        <v>38</v>
      </c>
      <c r="T235" s="8"/>
      <c r="U235" s="11"/>
      <c r="V235" s="685"/>
      <c r="W235" s="10" t="s">
        <v>24</v>
      </c>
      <c r="X235" s="9">
        <v>1000</v>
      </c>
      <c r="Y235" s="9">
        <v>0</v>
      </c>
      <c r="Z235" s="9">
        <v>0</v>
      </c>
      <c r="AA235" s="8" t="s">
        <v>38</v>
      </c>
      <c r="AB235" s="8" t="s">
        <v>38</v>
      </c>
      <c r="AC235" s="13" t="s">
        <v>38</v>
      </c>
      <c r="AD235" s="658"/>
      <c r="AE235" s="685"/>
      <c r="AF235" s="675" t="s">
        <v>24</v>
      </c>
      <c r="AG235" s="9">
        <v>1000</v>
      </c>
      <c r="AH235" s="9"/>
      <c r="AI235" s="9">
        <v>6960</v>
      </c>
      <c r="AJ235" s="8" t="s">
        <v>44</v>
      </c>
      <c r="AK235" s="8">
        <v>3841</v>
      </c>
      <c r="AL235" s="13">
        <v>45087</v>
      </c>
      <c r="AM235" s="759"/>
      <c r="AN235" s="180"/>
      <c r="AO235" s="179"/>
    </row>
    <row r="236" spans="1:41" x14ac:dyDescent="0.25">
      <c r="A236" s="112"/>
      <c r="B236" s="896"/>
      <c r="C236" s="10" t="s">
        <v>25</v>
      </c>
      <c r="D236" s="9">
        <v>1000</v>
      </c>
      <c r="E236" s="9">
        <v>0</v>
      </c>
      <c r="F236" s="9">
        <v>11500</v>
      </c>
      <c r="G236" s="8" t="s">
        <v>38</v>
      </c>
      <c r="H236" s="8">
        <v>364</v>
      </c>
      <c r="I236" s="13">
        <v>44042</v>
      </c>
      <c r="J236" s="8"/>
      <c r="K236" s="11"/>
      <c r="L236" s="685"/>
      <c r="M236" s="10" t="s">
        <v>25</v>
      </c>
      <c r="N236" s="9">
        <v>1000</v>
      </c>
      <c r="O236" s="9">
        <v>0</v>
      </c>
      <c r="P236" s="9">
        <v>0</v>
      </c>
      <c r="Q236" s="8" t="s">
        <v>38</v>
      </c>
      <c r="R236" s="8" t="s">
        <v>38</v>
      </c>
      <c r="S236" s="13" t="s">
        <v>38</v>
      </c>
      <c r="T236" s="8"/>
      <c r="U236" s="11"/>
      <c r="V236" s="685"/>
      <c r="W236" s="10" t="s">
        <v>25</v>
      </c>
      <c r="X236" s="9">
        <v>1000</v>
      </c>
      <c r="Y236" s="9">
        <v>0</v>
      </c>
      <c r="Z236" s="9">
        <v>0</v>
      </c>
      <c r="AA236" s="8" t="s">
        <v>38</v>
      </c>
      <c r="AB236" s="8" t="s">
        <v>38</v>
      </c>
      <c r="AC236" s="13" t="s">
        <v>38</v>
      </c>
      <c r="AD236" s="658"/>
      <c r="AE236" s="685"/>
      <c r="AF236" s="675" t="s">
        <v>25</v>
      </c>
      <c r="AG236" s="9">
        <v>1000</v>
      </c>
      <c r="AH236" s="9"/>
      <c r="AI236" s="9"/>
      <c r="AJ236" s="8"/>
      <c r="AK236" s="8"/>
      <c r="AL236" s="13"/>
      <c r="AM236" s="759"/>
      <c r="AN236" s="180"/>
      <c r="AO236" s="179"/>
    </row>
    <row r="237" spans="1:41" x14ac:dyDescent="0.25">
      <c r="A237" s="112"/>
      <c r="B237" s="896"/>
      <c r="C237" s="10" t="s">
        <v>26</v>
      </c>
      <c r="D237" s="9">
        <v>1000</v>
      </c>
      <c r="E237" s="9">
        <v>0</v>
      </c>
      <c r="F237" s="9">
        <v>0</v>
      </c>
      <c r="G237" s="8" t="s">
        <v>38</v>
      </c>
      <c r="H237" s="8" t="s">
        <v>38</v>
      </c>
      <c r="I237" s="13" t="s">
        <v>38</v>
      </c>
      <c r="J237" s="8"/>
      <c r="K237" s="11"/>
      <c r="L237" s="685"/>
      <c r="M237" s="10" t="s">
        <v>26</v>
      </c>
      <c r="N237" s="9">
        <v>1000</v>
      </c>
      <c r="O237" s="9">
        <v>0</v>
      </c>
      <c r="P237" s="9">
        <v>0</v>
      </c>
      <c r="Q237" s="8" t="s">
        <v>38</v>
      </c>
      <c r="R237" s="8" t="s">
        <v>38</v>
      </c>
      <c r="S237" s="13" t="s">
        <v>38</v>
      </c>
      <c r="T237" s="8"/>
      <c r="U237" s="11"/>
      <c r="V237" s="685"/>
      <c r="W237" s="10" t="s">
        <v>26</v>
      </c>
      <c r="X237" s="9">
        <v>1000</v>
      </c>
      <c r="Y237" s="9">
        <v>0</v>
      </c>
      <c r="Z237" s="9">
        <v>0</v>
      </c>
      <c r="AA237" s="8" t="s">
        <v>38</v>
      </c>
      <c r="AB237" s="8" t="s">
        <v>38</v>
      </c>
      <c r="AC237" s="13" t="s">
        <v>38</v>
      </c>
      <c r="AD237" s="658"/>
      <c r="AE237" s="685"/>
      <c r="AF237" s="675" t="s">
        <v>26</v>
      </c>
      <c r="AG237" s="9">
        <v>1000</v>
      </c>
      <c r="AH237" s="9"/>
      <c r="AI237" s="9"/>
      <c r="AJ237" s="8"/>
      <c r="AK237" s="8"/>
      <c r="AL237" s="13"/>
      <c r="AM237" s="759"/>
      <c r="AN237" s="180"/>
      <c r="AO237" s="179"/>
    </row>
    <row r="238" spans="1:41" x14ac:dyDescent="0.25">
      <c r="A238" s="112"/>
      <c r="B238" s="896"/>
      <c r="C238" s="10" t="s">
        <v>27</v>
      </c>
      <c r="D238" s="9">
        <v>1000</v>
      </c>
      <c r="E238" s="9">
        <v>0</v>
      </c>
      <c r="F238" s="9">
        <v>0</v>
      </c>
      <c r="G238" s="8" t="s">
        <v>38</v>
      </c>
      <c r="H238" s="8" t="s">
        <v>38</v>
      </c>
      <c r="I238" s="13" t="s">
        <v>38</v>
      </c>
      <c r="J238" s="8"/>
      <c r="K238" s="11"/>
      <c r="L238" s="685"/>
      <c r="M238" s="10" t="s">
        <v>27</v>
      </c>
      <c r="N238" s="9">
        <v>1000</v>
      </c>
      <c r="O238" s="9">
        <v>0</v>
      </c>
      <c r="P238" s="9">
        <v>0</v>
      </c>
      <c r="Q238" s="8" t="s">
        <v>38</v>
      </c>
      <c r="R238" s="8" t="s">
        <v>38</v>
      </c>
      <c r="S238" s="13" t="s">
        <v>38</v>
      </c>
      <c r="T238" s="8"/>
      <c r="U238" s="11"/>
      <c r="V238" s="685"/>
      <c r="W238" s="10" t="s">
        <v>27</v>
      </c>
      <c r="X238" s="9">
        <v>1000</v>
      </c>
      <c r="Y238" s="9">
        <v>0</v>
      </c>
      <c r="Z238" s="9">
        <v>0</v>
      </c>
      <c r="AA238" s="8" t="s">
        <v>38</v>
      </c>
      <c r="AB238" s="8" t="s">
        <v>38</v>
      </c>
      <c r="AC238" s="13" t="s">
        <v>38</v>
      </c>
      <c r="AD238" s="658"/>
      <c r="AE238" s="685"/>
      <c r="AF238" s="675" t="s">
        <v>27</v>
      </c>
      <c r="AG238" s="9">
        <v>1000</v>
      </c>
      <c r="AH238" s="9"/>
      <c r="AI238" s="9"/>
      <c r="AJ238" s="8"/>
      <c r="AK238" s="8"/>
      <c r="AL238" s="13"/>
      <c r="AM238" s="759"/>
      <c r="AN238" s="180"/>
      <c r="AO238" s="179"/>
    </row>
    <row r="239" spans="1:41" x14ac:dyDescent="0.25">
      <c r="A239" s="112"/>
      <c r="B239" s="896"/>
      <c r="C239" s="10" t="s">
        <v>28</v>
      </c>
      <c r="D239" s="9">
        <v>1000</v>
      </c>
      <c r="E239" s="9">
        <v>0</v>
      </c>
      <c r="F239" s="9">
        <v>0</v>
      </c>
      <c r="G239" s="8" t="s">
        <v>38</v>
      </c>
      <c r="H239" s="8" t="s">
        <v>38</v>
      </c>
      <c r="I239" s="13" t="s">
        <v>38</v>
      </c>
      <c r="J239" s="8"/>
      <c r="K239" s="11"/>
      <c r="L239" s="685"/>
      <c r="M239" s="10" t="s">
        <v>28</v>
      </c>
      <c r="N239" s="9">
        <v>1000</v>
      </c>
      <c r="O239" s="9">
        <v>0</v>
      </c>
      <c r="P239" s="9">
        <v>0</v>
      </c>
      <c r="Q239" s="8" t="s">
        <v>38</v>
      </c>
      <c r="R239" s="8" t="s">
        <v>38</v>
      </c>
      <c r="S239" s="13" t="s">
        <v>38</v>
      </c>
      <c r="T239" s="8"/>
      <c r="U239" s="11"/>
      <c r="V239" s="685"/>
      <c r="W239" s="10" t="s">
        <v>28</v>
      </c>
      <c r="X239" s="9">
        <v>1000</v>
      </c>
      <c r="Y239" s="9">
        <v>0</v>
      </c>
      <c r="Z239" s="9">
        <v>0</v>
      </c>
      <c r="AA239" s="8" t="s">
        <v>38</v>
      </c>
      <c r="AB239" s="8" t="s">
        <v>38</v>
      </c>
      <c r="AC239" s="13" t="s">
        <v>38</v>
      </c>
      <c r="AD239" s="658"/>
      <c r="AE239" s="685"/>
      <c r="AF239" s="675" t="s">
        <v>28</v>
      </c>
      <c r="AG239" s="9">
        <v>1000</v>
      </c>
      <c r="AH239" s="9"/>
      <c r="AI239" s="9"/>
      <c r="AJ239" s="8"/>
      <c r="AK239" s="8"/>
      <c r="AL239" s="13"/>
      <c r="AM239" s="759"/>
      <c r="AN239" s="180"/>
      <c r="AO239" s="179"/>
    </row>
    <row r="240" spans="1:41" x14ac:dyDescent="0.25">
      <c r="A240" s="112"/>
      <c r="B240" s="896"/>
      <c r="C240" s="10" t="s">
        <v>29</v>
      </c>
      <c r="D240" s="9">
        <v>1000</v>
      </c>
      <c r="E240" s="9">
        <v>0</v>
      </c>
      <c r="F240" s="9">
        <v>0</v>
      </c>
      <c r="G240" s="8" t="s">
        <v>38</v>
      </c>
      <c r="H240" s="8" t="s">
        <v>38</v>
      </c>
      <c r="I240" s="13" t="s">
        <v>38</v>
      </c>
      <c r="J240" s="8"/>
      <c r="K240" s="11"/>
      <c r="L240" s="685"/>
      <c r="M240" s="10" t="s">
        <v>29</v>
      </c>
      <c r="N240" s="9">
        <v>1000</v>
      </c>
      <c r="O240" s="9">
        <v>0</v>
      </c>
      <c r="P240" s="9">
        <v>0</v>
      </c>
      <c r="Q240" s="8" t="s">
        <v>38</v>
      </c>
      <c r="R240" s="8" t="s">
        <v>38</v>
      </c>
      <c r="S240" s="13" t="s">
        <v>38</v>
      </c>
      <c r="T240" s="8"/>
      <c r="U240" s="11"/>
      <c r="V240" s="685"/>
      <c r="W240" s="10" t="s">
        <v>29</v>
      </c>
      <c r="X240" s="9">
        <v>1000</v>
      </c>
      <c r="Y240" s="9">
        <v>0</v>
      </c>
      <c r="Z240" s="9">
        <v>0</v>
      </c>
      <c r="AA240" s="8" t="s">
        <v>38</v>
      </c>
      <c r="AB240" s="8" t="s">
        <v>38</v>
      </c>
      <c r="AC240" s="13" t="s">
        <v>38</v>
      </c>
      <c r="AD240" s="658"/>
      <c r="AE240" s="685"/>
      <c r="AF240" s="675" t="s">
        <v>29</v>
      </c>
      <c r="AG240" s="9">
        <v>1000</v>
      </c>
      <c r="AH240" s="9"/>
      <c r="AI240" s="9"/>
      <c r="AJ240" s="8"/>
      <c r="AK240" s="8"/>
      <c r="AL240" s="13"/>
      <c r="AM240" s="759"/>
      <c r="AN240" s="180"/>
      <c r="AO240" s="179"/>
    </row>
    <row r="241" spans="1:41" x14ac:dyDescent="0.25">
      <c r="A241" s="112"/>
      <c r="B241" s="896"/>
      <c r="C241" s="14" t="s">
        <v>30</v>
      </c>
      <c r="D241" s="48">
        <v>500</v>
      </c>
      <c r="E241" s="9">
        <v>0</v>
      </c>
      <c r="F241" s="9">
        <v>0</v>
      </c>
      <c r="G241" s="8" t="s">
        <v>38</v>
      </c>
      <c r="H241" s="8" t="s">
        <v>38</v>
      </c>
      <c r="I241" s="13" t="s">
        <v>38</v>
      </c>
      <c r="J241" s="16"/>
      <c r="K241" s="17"/>
      <c r="L241" s="685"/>
      <c r="M241" s="14" t="s">
        <v>30</v>
      </c>
      <c r="N241" s="42">
        <v>500</v>
      </c>
      <c r="O241" s="9">
        <v>0</v>
      </c>
      <c r="P241" s="9">
        <v>0</v>
      </c>
      <c r="Q241" s="8" t="s">
        <v>38</v>
      </c>
      <c r="R241" s="8" t="s">
        <v>38</v>
      </c>
      <c r="S241" s="13" t="s">
        <v>38</v>
      </c>
      <c r="T241" s="8"/>
      <c r="U241" s="11"/>
      <c r="V241" s="685"/>
      <c r="W241" s="14" t="s">
        <v>30</v>
      </c>
      <c r="X241" s="42">
        <v>500</v>
      </c>
      <c r="Y241" s="9">
        <v>0</v>
      </c>
      <c r="Z241" s="9">
        <v>0</v>
      </c>
      <c r="AA241" s="8" t="s">
        <v>38</v>
      </c>
      <c r="AB241" s="8" t="s">
        <v>38</v>
      </c>
      <c r="AC241" s="13" t="s">
        <v>38</v>
      </c>
      <c r="AD241" s="658"/>
      <c r="AE241" s="685"/>
      <c r="AF241" s="676" t="s">
        <v>30</v>
      </c>
      <c r="AG241" s="9">
        <v>1000</v>
      </c>
      <c r="AH241" s="9"/>
      <c r="AI241" s="9"/>
      <c r="AJ241" s="8"/>
      <c r="AK241" s="8"/>
      <c r="AL241" s="13"/>
      <c r="AM241" s="759"/>
      <c r="AN241" s="181"/>
      <c r="AO241" s="182"/>
    </row>
    <row r="242" spans="1:41" x14ac:dyDescent="0.25">
      <c r="A242" s="113"/>
      <c r="B242" s="897"/>
      <c r="C242" s="26"/>
      <c r="D242" s="27">
        <f>SUM(D230:D241)</f>
        <v>11500</v>
      </c>
      <c r="E242" s="27">
        <f>SUM(E230:E241)</f>
        <v>210</v>
      </c>
      <c r="F242" s="27">
        <f>SUM(F230:F241)</f>
        <v>11500</v>
      </c>
      <c r="G242" s="28"/>
      <c r="H242" s="28"/>
      <c r="I242" s="29"/>
      <c r="J242" s="28"/>
      <c r="K242" s="30"/>
      <c r="L242" s="686"/>
      <c r="M242" s="26"/>
      <c r="N242" s="27">
        <f>SUM(N229:N241)</f>
        <v>23000</v>
      </c>
      <c r="O242" s="27">
        <f>SUM(O229:O241)</f>
        <v>210</v>
      </c>
      <c r="P242" s="27">
        <f>SUM(P229:P241)</f>
        <v>23000</v>
      </c>
      <c r="Q242" s="28"/>
      <c r="R242" s="28"/>
      <c r="S242" s="28"/>
      <c r="T242" s="28"/>
      <c r="U242" s="30"/>
      <c r="V242" s="686"/>
      <c r="W242" s="26"/>
      <c r="X242" s="27">
        <f>SUM(X229:X241)</f>
        <v>34500</v>
      </c>
      <c r="Y242" s="27">
        <f>SUM(Y229:Y241)</f>
        <v>210</v>
      </c>
      <c r="Z242" s="27">
        <f>SUM(Z229:Z241)</f>
        <v>34500</v>
      </c>
      <c r="AA242" s="28"/>
      <c r="AB242" s="28"/>
      <c r="AC242" s="28"/>
      <c r="AD242" s="659"/>
      <c r="AE242" s="686"/>
      <c r="AF242" s="652"/>
      <c r="AG242" s="27">
        <f>SUM(AG229:AG241)</f>
        <v>46500</v>
      </c>
      <c r="AH242" s="27">
        <f>SUM(AH229:AH241)</f>
        <v>210</v>
      </c>
      <c r="AI242" s="27">
        <f>SUM(AI229:AI241)</f>
        <v>46710</v>
      </c>
      <c r="AJ242" s="28"/>
      <c r="AK242" s="28"/>
      <c r="AL242" s="28"/>
      <c r="AM242" s="28"/>
      <c r="AN242" s="90"/>
      <c r="AO242" s="91"/>
    </row>
    <row r="243" spans="1:41" x14ac:dyDescent="0.25">
      <c r="L243" s="694"/>
      <c r="V243" s="694"/>
      <c r="AE243" s="694"/>
    </row>
    <row r="244" spans="1:41" ht="24" thickBot="1" x14ac:dyDescent="0.3">
      <c r="L244" s="695"/>
      <c r="V244" s="695"/>
      <c r="AE244" s="695"/>
    </row>
  </sheetData>
  <sheetProtection algorithmName="SHA-512" hashValue="ejEGuOp0bMJrfSeIfHKHKCy6XIHLBZj3yaNAgTNFm2sNCmIzV6nKCDhyeYvp3HGOAKcexK69CKfBR61Ak4fASg==" saltValue="qGyM/wjUIMc0s/SIUJFvJw==" spinCount="100000" sheet="1" objects="1" scenarios="1" selectLockedCells="1" selectUnlockedCells="1"/>
  <mergeCells count="16">
    <mergeCell ref="B5:B16"/>
    <mergeCell ref="B20:B32"/>
    <mergeCell ref="B201:B212"/>
    <mergeCell ref="B126:B137"/>
    <mergeCell ref="B141:B152"/>
    <mergeCell ref="B171:B182"/>
    <mergeCell ref="B96:B107"/>
    <mergeCell ref="B156:B167"/>
    <mergeCell ref="B231:B242"/>
    <mergeCell ref="B216:B227"/>
    <mergeCell ref="B66:B77"/>
    <mergeCell ref="B36:B47"/>
    <mergeCell ref="B51:B62"/>
    <mergeCell ref="B81:B92"/>
    <mergeCell ref="B111:B122"/>
    <mergeCell ref="B186:B197"/>
  </mergeCells>
  <pageMargins left="0.19685039370078741" right="0" top="0.11811023622047245" bottom="0.11811023622047245" header="0" footer="0"/>
  <pageSetup paperSize="9" scale="29" orientation="landscape" r:id="rId1"/>
  <rowBreaks count="4" manualBreakCount="4">
    <brk id="62" max="37" man="1"/>
    <brk id="122" max="37" man="1"/>
    <brk id="182" max="37" man="1"/>
    <brk id="244" max="2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O244"/>
  <sheetViews>
    <sheetView view="pageBreakPreview" topLeftCell="J1" zoomScale="60" zoomScaleNormal="55" workbookViewId="0">
      <pane ySplit="1" topLeftCell="A221" activePane="bottomLeft" state="frozen"/>
      <selection pane="bottomLeft" activeCell="AO50" sqref="AO50"/>
    </sheetView>
  </sheetViews>
  <sheetFormatPr defaultRowHeight="23.25" x14ac:dyDescent="0.25"/>
  <cols>
    <col min="1" max="1" width="8.42578125" style="109" bestFit="1" customWidth="1"/>
    <col min="2" max="2" width="9.7109375" style="109" customWidth="1"/>
    <col min="3" max="3" width="7.7109375" style="63" customWidth="1"/>
    <col min="4" max="4" width="16.28515625" style="94" customWidth="1"/>
    <col min="5" max="5" width="14.85546875" style="63" customWidth="1"/>
    <col min="6" max="6" width="16.28515625" style="63" customWidth="1"/>
    <col min="7" max="7" width="7" style="63" customWidth="1"/>
    <col min="8" max="8" width="7" style="63" bestFit="1" customWidth="1"/>
    <col min="9" max="9" width="14.42578125" style="63" bestFit="1" customWidth="1"/>
    <col min="10" max="10" width="13" style="63" bestFit="1" customWidth="1"/>
    <col min="11" max="11" width="12.28515625" style="63" customWidth="1"/>
    <col min="12" max="12" width="2.28515625" style="1" customWidth="1"/>
    <col min="13" max="13" width="7.7109375" style="63" customWidth="1"/>
    <col min="14" max="14" width="16.7109375" style="94" customWidth="1"/>
    <col min="15" max="15" width="14.85546875" style="63" customWidth="1"/>
    <col min="16" max="16" width="16.7109375" style="63" customWidth="1"/>
    <col min="17" max="17" width="7.28515625" style="63" bestFit="1" customWidth="1"/>
    <col min="18" max="18" width="8.140625" style="63" bestFit="1" customWidth="1"/>
    <col min="19" max="19" width="13.5703125" style="63" bestFit="1" customWidth="1"/>
    <col min="20" max="20" width="13" style="63" bestFit="1" customWidth="1"/>
    <col min="21" max="21" width="12.28515625" style="63" customWidth="1"/>
    <col min="22" max="22" width="1.28515625" style="1" customWidth="1"/>
    <col min="23" max="23" width="6.85546875" style="63" bestFit="1" customWidth="1"/>
    <col min="24" max="24" width="16.7109375" style="94" customWidth="1"/>
    <col min="25" max="25" width="14.85546875" style="63" bestFit="1" customWidth="1"/>
    <col min="26" max="26" width="16.7109375" style="63" bestFit="1" customWidth="1"/>
    <col min="27" max="27" width="7.28515625" style="63" bestFit="1" customWidth="1"/>
    <col min="28" max="28" width="7" style="63" bestFit="1" customWidth="1"/>
    <col min="29" max="29" width="13.7109375" style="63" bestFit="1" customWidth="1"/>
    <col min="30" max="30" width="13.7109375" style="63" customWidth="1"/>
    <col min="31" max="31" width="1.28515625" style="1" customWidth="1"/>
    <col min="32" max="32" width="6.85546875" style="63" bestFit="1" customWidth="1"/>
    <col min="33" max="33" width="16.7109375" style="94" customWidth="1"/>
    <col min="34" max="34" width="14.85546875" style="63" bestFit="1" customWidth="1"/>
    <col min="35" max="35" width="16.7109375" style="94" bestFit="1" customWidth="1"/>
    <col min="36" max="36" width="7.28515625" style="63" bestFit="1" customWidth="1"/>
    <col min="37" max="37" width="7" style="63" bestFit="1" customWidth="1"/>
    <col min="38" max="38" width="13.7109375" style="63" bestFit="1" customWidth="1"/>
    <col min="39" max="39" width="9.42578125" style="63" customWidth="1"/>
    <col min="40" max="40" width="16.5703125" style="7" bestFit="1" customWidth="1"/>
    <col min="41" max="41" width="23.140625" style="1" bestFit="1" customWidth="1"/>
    <col min="42" max="16384" width="9.140625" style="63"/>
  </cols>
  <sheetData>
    <row r="1" spans="1:41" ht="92.25" thickBot="1" x14ac:dyDescent="0.3">
      <c r="A1" s="323" t="s">
        <v>0</v>
      </c>
      <c r="B1" s="324" t="s">
        <v>1</v>
      </c>
      <c r="C1" s="325">
        <v>2020</v>
      </c>
      <c r="D1" s="326" t="s">
        <v>60</v>
      </c>
      <c r="E1" s="327" t="s">
        <v>39</v>
      </c>
      <c r="F1" s="328" t="s">
        <v>31</v>
      </c>
      <c r="G1" s="327" t="s">
        <v>34</v>
      </c>
      <c r="H1" s="327" t="s">
        <v>32</v>
      </c>
      <c r="I1" s="328" t="s">
        <v>33</v>
      </c>
      <c r="J1" s="328" t="s">
        <v>35</v>
      </c>
      <c r="K1" s="329" t="s">
        <v>36</v>
      </c>
      <c r="L1" s="681"/>
      <c r="M1" s="325">
        <v>2021</v>
      </c>
      <c r="N1" s="326" t="s">
        <v>60</v>
      </c>
      <c r="O1" s="327" t="s">
        <v>39</v>
      </c>
      <c r="P1" s="328" t="s">
        <v>31</v>
      </c>
      <c r="Q1" s="327" t="s">
        <v>34</v>
      </c>
      <c r="R1" s="327" t="s">
        <v>32</v>
      </c>
      <c r="S1" s="328" t="s">
        <v>33</v>
      </c>
      <c r="T1" s="328" t="s">
        <v>35</v>
      </c>
      <c r="U1" s="329" t="s">
        <v>36</v>
      </c>
      <c r="V1" s="681"/>
      <c r="W1" s="325">
        <v>2022</v>
      </c>
      <c r="X1" s="326" t="s">
        <v>60</v>
      </c>
      <c r="Y1" s="327" t="s">
        <v>39</v>
      </c>
      <c r="Z1" s="328" t="s">
        <v>31</v>
      </c>
      <c r="AA1" s="327" t="s">
        <v>34</v>
      </c>
      <c r="AB1" s="327" t="s">
        <v>32</v>
      </c>
      <c r="AC1" s="328" t="s">
        <v>33</v>
      </c>
      <c r="AD1" s="328"/>
      <c r="AE1" s="681"/>
      <c r="AF1" s="325">
        <v>2023</v>
      </c>
      <c r="AG1" s="326" t="s">
        <v>60</v>
      </c>
      <c r="AH1" s="327" t="s">
        <v>39</v>
      </c>
      <c r="AI1" s="844" t="s">
        <v>31</v>
      </c>
      <c r="AJ1" s="327" t="s">
        <v>34</v>
      </c>
      <c r="AK1" s="327" t="s">
        <v>32</v>
      </c>
      <c r="AL1" s="328" t="s">
        <v>33</v>
      </c>
      <c r="AM1" s="328" t="s">
        <v>36</v>
      </c>
      <c r="AN1" s="321" t="s">
        <v>35</v>
      </c>
      <c r="AO1" s="322" t="s">
        <v>36</v>
      </c>
    </row>
    <row r="2" spans="1:41" x14ac:dyDescent="0.25">
      <c r="A2" s="118"/>
      <c r="B2" s="106"/>
      <c r="C2" s="65"/>
      <c r="D2" s="66"/>
      <c r="E2" s="66"/>
      <c r="F2" s="66"/>
      <c r="G2" s="67"/>
      <c r="H2" s="67"/>
      <c r="I2" s="68"/>
      <c r="J2" s="67"/>
      <c r="K2" s="67"/>
      <c r="L2" s="682"/>
      <c r="M2" s="67"/>
      <c r="N2" s="66"/>
      <c r="O2" s="66"/>
      <c r="P2" s="66"/>
      <c r="Q2" s="67"/>
      <c r="R2" s="67"/>
      <c r="S2" s="67"/>
      <c r="T2" s="67"/>
      <c r="U2" s="67"/>
      <c r="V2" s="682"/>
      <c r="W2" s="67"/>
      <c r="X2" s="66"/>
      <c r="Y2" s="66"/>
      <c r="Z2" s="66"/>
      <c r="AA2" s="67"/>
      <c r="AB2" s="67"/>
      <c r="AC2" s="67"/>
      <c r="AD2" s="67"/>
      <c r="AE2" s="682"/>
      <c r="AF2" s="67"/>
      <c r="AG2" s="66"/>
      <c r="AH2" s="66"/>
      <c r="AI2" s="66"/>
      <c r="AJ2" s="67"/>
      <c r="AK2" s="67"/>
      <c r="AL2" s="67"/>
      <c r="AM2" s="67"/>
      <c r="AN2" s="777"/>
      <c r="AO2" s="123"/>
    </row>
    <row r="3" spans="1:41" x14ac:dyDescent="0.25">
      <c r="A3" s="119"/>
      <c r="B3" s="107"/>
      <c r="C3" s="70"/>
      <c r="D3" s="71"/>
      <c r="E3" s="72"/>
      <c r="F3" s="73"/>
      <c r="G3" s="72"/>
      <c r="H3" s="73"/>
      <c r="I3" s="73"/>
      <c r="J3" s="73"/>
      <c r="K3" s="74"/>
      <c r="L3" s="683"/>
      <c r="M3" s="75" t="s">
        <v>42</v>
      </c>
      <c r="N3" s="76">
        <f>D16</f>
        <v>11500</v>
      </c>
      <c r="O3" s="76">
        <f>E16</f>
        <v>10</v>
      </c>
      <c r="P3" s="76">
        <f>F16</f>
        <v>11500</v>
      </c>
      <c r="Q3" s="72"/>
      <c r="R3" s="73"/>
      <c r="S3" s="73"/>
      <c r="T3" s="73"/>
      <c r="U3" s="74"/>
      <c r="V3" s="683"/>
      <c r="W3" s="75" t="s">
        <v>42</v>
      </c>
      <c r="X3" s="76">
        <f>N16</f>
        <v>23000</v>
      </c>
      <c r="Y3" s="76">
        <f>O16</f>
        <v>10</v>
      </c>
      <c r="Z3" s="76">
        <f>P16</f>
        <v>34500</v>
      </c>
      <c r="AA3" s="72"/>
      <c r="AB3" s="73"/>
      <c r="AC3" s="73"/>
      <c r="AD3" s="73"/>
      <c r="AE3" s="683"/>
      <c r="AF3" s="75" t="s">
        <v>42</v>
      </c>
      <c r="AG3" s="76">
        <f>X16</f>
        <v>34500</v>
      </c>
      <c r="AH3" s="76">
        <f>Y16</f>
        <v>10</v>
      </c>
      <c r="AI3" s="76">
        <f>Z16</f>
        <v>34500</v>
      </c>
      <c r="AJ3" s="72"/>
      <c r="AK3" s="73"/>
      <c r="AL3" s="73"/>
      <c r="AM3" s="73"/>
      <c r="AN3" s="776" t="s">
        <v>221</v>
      </c>
      <c r="AO3" s="183" t="s">
        <v>36</v>
      </c>
    </row>
    <row r="4" spans="1:41" x14ac:dyDescent="0.25">
      <c r="A4" s="118" t="s">
        <v>7</v>
      </c>
      <c r="B4" s="108">
        <v>193</v>
      </c>
      <c r="C4" s="77" t="s">
        <v>19</v>
      </c>
      <c r="D4" s="78">
        <v>1000</v>
      </c>
      <c r="E4" s="78">
        <v>10</v>
      </c>
      <c r="F4" s="78">
        <v>0</v>
      </c>
      <c r="G4" s="79" t="s">
        <v>38</v>
      </c>
      <c r="H4" s="79" t="s">
        <v>38</v>
      </c>
      <c r="I4" s="80" t="s">
        <v>38</v>
      </c>
      <c r="J4" s="79"/>
      <c r="K4" s="81"/>
      <c r="L4" s="684"/>
      <c r="M4" s="77" t="s">
        <v>19</v>
      </c>
      <c r="N4" s="78">
        <v>1000</v>
      </c>
      <c r="O4" s="78">
        <v>0</v>
      </c>
      <c r="P4" s="78">
        <v>11500</v>
      </c>
      <c r="Q4" s="79" t="s">
        <v>38</v>
      </c>
      <c r="R4" s="79">
        <v>692</v>
      </c>
      <c r="S4" s="80">
        <v>44201</v>
      </c>
      <c r="T4" s="79"/>
      <c r="U4" s="81"/>
      <c r="V4" s="684"/>
      <c r="W4" s="77" t="s">
        <v>19</v>
      </c>
      <c r="X4" s="78">
        <v>1000</v>
      </c>
      <c r="Y4" s="78">
        <v>0</v>
      </c>
      <c r="Z4" s="78">
        <v>0</v>
      </c>
      <c r="AA4" s="79" t="s">
        <v>38</v>
      </c>
      <c r="AB4" s="79" t="s">
        <v>38</v>
      </c>
      <c r="AC4" s="80" t="s">
        <v>38</v>
      </c>
      <c r="AD4" s="651"/>
      <c r="AE4" s="684"/>
      <c r="AF4" s="77" t="s">
        <v>19</v>
      </c>
      <c r="AG4" s="78">
        <v>1000</v>
      </c>
      <c r="AH4" s="78"/>
      <c r="AI4" s="78">
        <v>3000</v>
      </c>
      <c r="AJ4" s="79" t="s">
        <v>44</v>
      </c>
      <c r="AK4" s="79">
        <v>3209</v>
      </c>
      <c r="AL4" s="80">
        <v>44929</v>
      </c>
      <c r="AM4" s="651"/>
      <c r="AN4" s="177">
        <f>AG16+AH16-AI16</f>
        <v>0</v>
      </c>
      <c r="AO4" s="178" t="s">
        <v>998</v>
      </c>
    </row>
    <row r="5" spans="1:41" ht="21" customHeight="1" x14ac:dyDescent="0.25">
      <c r="A5" s="120"/>
      <c r="B5" s="879" t="s">
        <v>69</v>
      </c>
      <c r="C5" s="77" t="s">
        <v>20</v>
      </c>
      <c r="D5" s="78">
        <v>1000</v>
      </c>
      <c r="E5" s="78">
        <v>0</v>
      </c>
      <c r="F5" s="78">
        <v>11500</v>
      </c>
      <c r="G5" s="79" t="s">
        <v>38</v>
      </c>
      <c r="H5" s="79">
        <v>47</v>
      </c>
      <c r="I5" s="80">
        <v>43864</v>
      </c>
      <c r="J5" s="79"/>
      <c r="K5" s="81"/>
      <c r="L5" s="685"/>
      <c r="M5" s="77" t="s">
        <v>20</v>
      </c>
      <c r="N5" s="78">
        <v>1000</v>
      </c>
      <c r="O5" s="78">
        <v>0</v>
      </c>
      <c r="P5" s="78">
        <v>0</v>
      </c>
      <c r="Q5" s="79" t="s">
        <v>38</v>
      </c>
      <c r="R5" s="79" t="s">
        <v>38</v>
      </c>
      <c r="S5" s="80" t="s">
        <v>38</v>
      </c>
      <c r="T5" s="79"/>
      <c r="U5" s="81"/>
      <c r="V5" s="685"/>
      <c r="W5" s="77" t="s">
        <v>20</v>
      </c>
      <c r="X5" s="78">
        <v>1000</v>
      </c>
      <c r="Y5" s="78">
        <v>0</v>
      </c>
      <c r="Z5" s="78">
        <v>0</v>
      </c>
      <c r="AA5" s="79" t="s">
        <v>38</v>
      </c>
      <c r="AB5" s="79" t="s">
        <v>38</v>
      </c>
      <c r="AC5" s="80" t="s">
        <v>38</v>
      </c>
      <c r="AD5" s="558"/>
      <c r="AE5" s="685"/>
      <c r="AF5" s="77" t="s">
        <v>20</v>
      </c>
      <c r="AG5" s="78">
        <v>1000</v>
      </c>
      <c r="AH5" s="78"/>
      <c r="AI5" s="78"/>
      <c r="AJ5" s="79"/>
      <c r="AK5" s="79"/>
      <c r="AL5" s="80"/>
      <c r="AM5" s="558"/>
      <c r="AN5" s="180"/>
      <c r="AO5" s="179"/>
    </row>
    <row r="6" spans="1:41" x14ac:dyDescent="0.25">
      <c r="A6" s="120"/>
      <c r="B6" s="879"/>
      <c r="C6" s="77" t="s">
        <v>21</v>
      </c>
      <c r="D6" s="78">
        <v>1000</v>
      </c>
      <c r="E6" s="78">
        <v>0</v>
      </c>
      <c r="F6" s="78">
        <v>0</v>
      </c>
      <c r="G6" s="79" t="s">
        <v>38</v>
      </c>
      <c r="H6" s="79" t="s">
        <v>38</v>
      </c>
      <c r="I6" s="80" t="s">
        <v>38</v>
      </c>
      <c r="J6" s="79"/>
      <c r="K6" s="81"/>
      <c r="L6" s="685"/>
      <c r="M6" s="77" t="s">
        <v>21</v>
      </c>
      <c r="N6" s="78">
        <v>1000</v>
      </c>
      <c r="O6" s="78">
        <v>0</v>
      </c>
      <c r="P6" s="78">
        <v>0</v>
      </c>
      <c r="Q6" s="79" t="s">
        <v>38</v>
      </c>
      <c r="R6" s="79" t="s">
        <v>38</v>
      </c>
      <c r="S6" s="80" t="s">
        <v>38</v>
      </c>
      <c r="T6" s="79"/>
      <c r="U6" s="81"/>
      <c r="V6" s="685"/>
      <c r="W6" s="77" t="s">
        <v>21</v>
      </c>
      <c r="X6" s="78">
        <v>1000</v>
      </c>
      <c r="Y6" s="78">
        <v>0</v>
      </c>
      <c r="Z6" s="78">
        <v>0</v>
      </c>
      <c r="AA6" s="79" t="s">
        <v>38</v>
      </c>
      <c r="AB6" s="79" t="s">
        <v>38</v>
      </c>
      <c r="AC6" s="80" t="s">
        <v>38</v>
      </c>
      <c r="AD6" s="558"/>
      <c r="AE6" s="685"/>
      <c r="AF6" s="77" t="s">
        <v>21</v>
      </c>
      <c r="AG6" s="78">
        <v>1000</v>
      </c>
      <c r="AH6" s="78"/>
      <c r="AI6" s="78"/>
      <c r="AJ6" s="79"/>
      <c r="AK6" s="79"/>
      <c r="AL6" s="80"/>
      <c r="AM6" s="558"/>
      <c r="AN6" s="180"/>
      <c r="AO6" s="179"/>
    </row>
    <row r="7" spans="1:41" x14ac:dyDescent="0.25">
      <c r="A7" s="120"/>
      <c r="B7" s="879"/>
      <c r="C7" s="77" t="s">
        <v>22</v>
      </c>
      <c r="D7" s="78">
        <v>1000</v>
      </c>
      <c r="E7" s="78">
        <v>0</v>
      </c>
      <c r="F7" s="78">
        <v>0</v>
      </c>
      <c r="G7" s="79" t="s">
        <v>38</v>
      </c>
      <c r="H7" s="79" t="s">
        <v>38</v>
      </c>
      <c r="I7" s="80" t="s">
        <v>38</v>
      </c>
      <c r="J7" s="79"/>
      <c r="K7" s="81"/>
      <c r="L7" s="685"/>
      <c r="M7" s="77" t="s">
        <v>22</v>
      </c>
      <c r="N7" s="78">
        <v>1000</v>
      </c>
      <c r="O7" s="78">
        <v>0</v>
      </c>
      <c r="P7" s="78">
        <v>0</v>
      </c>
      <c r="Q7" s="79" t="s">
        <v>38</v>
      </c>
      <c r="R7" s="79" t="s">
        <v>38</v>
      </c>
      <c r="S7" s="80" t="s">
        <v>38</v>
      </c>
      <c r="T7" s="79"/>
      <c r="U7" s="81"/>
      <c r="V7" s="685"/>
      <c r="W7" s="77" t="s">
        <v>22</v>
      </c>
      <c r="X7" s="78">
        <v>1000</v>
      </c>
      <c r="Y7" s="78">
        <v>0</v>
      </c>
      <c r="Z7" s="78">
        <v>0</v>
      </c>
      <c r="AA7" s="79" t="s">
        <v>38</v>
      </c>
      <c r="AB7" s="79" t="s">
        <v>38</v>
      </c>
      <c r="AC7" s="80" t="s">
        <v>38</v>
      </c>
      <c r="AD7" s="558"/>
      <c r="AE7" s="685"/>
      <c r="AF7" s="77" t="s">
        <v>22</v>
      </c>
      <c r="AG7" s="78">
        <v>1000</v>
      </c>
      <c r="AH7" s="78"/>
      <c r="AI7" s="78">
        <v>3000</v>
      </c>
      <c r="AJ7" s="79" t="s">
        <v>44</v>
      </c>
      <c r="AK7" s="79">
        <v>3578</v>
      </c>
      <c r="AL7" s="80">
        <v>45019</v>
      </c>
      <c r="AM7" s="558"/>
      <c r="AN7" s="180"/>
      <c r="AO7" s="179"/>
    </row>
    <row r="8" spans="1:41" x14ac:dyDescent="0.25">
      <c r="A8" s="120"/>
      <c r="B8" s="879"/>
      <c r="C8" s="77" t="s">
        <v>23</v>
      </c>
      <c r="D8" s="78">
        <v>1000</v>
      </c>
      <c r="E8" s="78">
        <v>0</v>
      </c>
      <c r="F8" s="78">
        <v>0</v>
      </c>
      <c r="G8" s="79" t="s">
        <v>38</v>
      </c>
      <c r="H8" s="79" t="s">
        <v>38</v>
      </c>
      <c r="I8" s="80" t="s">
        <v>38</v>
      </c>
      <c r="J8" s="79"/>
      <c r="K8" s="81"/>
      <c r="L8" s="685"/>
      <c r="M8" s="77" t="s">
        <v>23</v>
      </c>
      <c r="N8" s="78">
        <v>1000</v>
      </c>
      <c r="O8" s="78">
        <v>0</v>
      </c>
      <c r="P8" s="78">
        <v>0</v>
      </c>
      <c r="Q8" s="79" t="s">
        <v>38</v>
      </c>
      <c r="R8" s="79" t="s">
        <v>38</v>
      </c>
      <c r="S8" s="80" t="s">
        <v>38</v>
      </c>
      <c r="T8" s="79"/>
      <c r="U8" s="81"/>
      <c r="V8" s="685"/>
      <c r="W8" s="77" t="s">
        <v>23</v>
      </c>
      <c r="X8" s="78">
        <v>1000</v>
      </c>
      <c r="Y8" s="78">
        <v>0</v>
      </c>
      <c r="Z8" s="78">
        <v>0</v>
      </c>
      <c r="AA8" s="79" t="s">
        <v>38</v>
      </c>
      <c r="AB8" s="79" t="s">
        <v>38</v>
      </c>
      <c r="AC8" s="80" t="s">
        <v>38</v>
      </c>
      <c r="AD8" s="558"/>
      <c r="AE8" s="685"/>
      <c r="AF8" s="77" t="s">
        <v>23</v>
      </c>
      <c r="AG8" s="78">
        <v>1000</v>
      </c>
      <c r="AH8" s="78"/>
      <c r="AI8" s="78">
        <v>3010</v>
      </c>
      <c r="AJ8" s="79" t="s">
        <v>44</v>
      </c>
      <c r="AK8" s="79">
        <v>3774</v>
      </c>
      <c r="AL8" s="80">
        <v>45064</v>
      </c>
      <c r="AM8" s="558"/>
      <c r="AN8" s="180"/>
      <c r="AO8" s="179"/>
    </row>
    <row r="9" spans="1:41" x14ac:dyDescent="0.25">
      <c r="A9" s="120"/>
      <c r="B9" s="879"/>
      <c r="C9" s="77" t="s">
        <v>24</v>
      </c>
      <c r="D9" s="78">
        <v>1000</v>
      </c>
      <c r="E9" s="78">
        <v>0</v>
      </c>
      <c r="F9" s="78">
        <v>0</v>
      </c>
      <c r="G9" s="79" t="s">
        <v>38</v>
      </c>
      <c r="H9" s="79" t="s">
        <v>38</v>
      </c>
      <c r="I9" s="80" t="s">
        <v>38</v>
      </c>
      <c r="J9" s="79"/>
      <c r="K9" s="81"/>
      <c r="L9" s="685"/>
      <c r="M9" s="77" t="s">
        <v>24</v>
      </c>
      <c r="N9" s="78">
        <v>1000</v>
      </c>
      <c r="O9" s="78">
        <v>0</v>
      </c>
      <c r="P9" s="78">
        <v>0</v>
      </c>
      <c r="Q9" s="79" t="s">
        <v>38</v>
      </c>
      <c r="R9" s="79" t="s">
        <v>38</v>
      </c>
      <c r="S9" s="80" t="s">
        <v>38</v>
      </c>
      <c r="T9" s="79"/>
      <c r="U9" s="81"/>
      <c r="V9" s="685"/>
      <c r="W9" s="77" t="s">
        <v>24</v>
      </c>
      <c r="X9" s="78">
        <v>1000</v>
      </c>
      <c r="Y9" s="78">
        <v>0</v>
      </c>
      <c r="Z9" s="78">
        <v>0</v>
      </c>
      <c r="AA9" s="79" t="s">
        <v>38</v>
      </c>
      <c r="AB9" s="79" t="s">
        <v>38</v>
      </c>
      <c r="AC9" s="80" t="s">
        <v>38</v>
      </c>
      <c r="AD9" s="558"/>
      <c r="AE9" s="685"/>
      <c r="AF9" s="77" t="s">
        <v>24</v>
      </c>
      <c r="AG9" s="78">
        <v>1000</v>
      </c>
      <c r="AH9" s="78"/>
      <c r="AI9" s="78"/>
      <c r="AJ9" s="79"/>
      <c r="AK9" s="79"/>
      <c r="AL9" s="80"/>
      <c r="AM9" s="558"/>
      <c r="AN9" s="180"/>
      <c r="AO9" s="179"/>
    </row>
    <row r="10" spans="1:41" x14ac:dyDescent="0.25">
      <c r="A10" s="120"/>
      <c r="B10" s="879"/>
      <c r="C10" s="77" t="s">
        <v>25</v>
      </c>
      <c r="D10" s="78">
        <v>1000</v>
      </c>
      <c r="E10" s="78">
        <v>0</v>
      </c>
      <c r="F10" s="78">
        <v>0</v>
      </c>
      <c r="G10" s="79" t="s">
        <v>38</v>
      </c>
      <c r="H10" s="79" t="s">
        <v>38</v>
      </c>
      <c r="I10" s="80" t="s">
        <v>38</v>
      </c>
      <c r="J10" s="79"/>
      <c r="K10" s="81"/>
      <c r="L10" s="685"/>
      <c r="M10" s="77" t="s">
        <v>25</v>
      </c>
      <c r="N10" s="78">
        <v>1000</v>
      </c>
      <c r="O10" s="78">
        <v>0</v>
      </c>
      <c r="P10" s="78">
        <v>0</v>
      </c>
      <c r="Q10" s="79" t="s">
        <v>38</v>
      </c>
      <c r="R10" s="79" t="s">
        <v>38</v>
      </c>
      <c r="S10" s="80" t="s">
        <v>38</v>
      </c>
      <c r="T10" s="79"/>
      <c r="U10" s="81"/>
      <c r="V10" s="685"/>
      <c r="W10" s="77" t="s">
        <v>25</v>
      </c>
      <c r="X10" s="78">
        <v>1000</v>
      </c>
      <c r="Y10" s="78">
        <v>0</v>
      </c>
      <c r="Z10" s="78">
        <v>0</v>
      </c>
      <c r="AA10" s="79" t="s">
        <v>38</v>
      </c>
      <c r="AB10" s="79" t="s">
        <v>38</v>
      </c>
      <c r="AC10" s="80" t="s">
        <v>38</v>
      </c>
      <c r="AD10" s="558"/>
      <c r="AE10" s="685"/>
      <c r="AF10" s="77" t="s">
        <v>25</v>
      </c>
      <c r="AG10" s="78">
        <v>1000</v>
      </c>
      <c r="AH10" s="78"/>
      <c r="AI10" s="78"/>
      <c r="AJ10" s="79"/>
      <c r="AK10" s="79"/>
      <c r="AL10" s="80"/>
      <c r="AM10" s="558"/>
      <c r="AN10" s="180"/>
      <c r="AO10" s="179"/>
    </row>
    <row r="11" spans="1:41" x14ac:dyDescent="0.25">
      <c r="A11" s="120"/>
      <c r="B11" s="879"/>
      <c r="C11" s="77" t="s">
        <v>26</v>
      </c>
      <c r="D11" s="78">
        <v>1000</v>
      </c>
      <c r="E11" s="78">
        <v>0</v>
      </c>
      <c r="F11" s="78">
        <v>0</v>
      </c>
      <c r="G11" s="79" t="s">
        <v>38</v>
      </c>
      <c r="H11" s="79" t="s">
        <v>38</v>
      </c>
      <c r="I11" s="80" t="s">
        <v>38</v>
      </c>
      <c r="J11" s="79"/>
      <c r="K11" s="81"/>
      <c r="L11" s="685"/>
      <c r="M11" s="77" t="s">
        <v>26</v>
      </c>
      <c r="N11" s="78">
        <v>1000</v>
      </c>
      <c r="O11" s="78">
        <v>0</v>
      </c>
      <c r="P11" s="78">
        <v>0</v>
      </c>
      <c r="Q11" s="79" t="s">
        <v>38</v>
      </c>
      <c r="R11" s="79" t="s">
        <v>38</v>
      </c>
      <c r="S11" s="80" t="s">
        <v>38</v>
      </c>
      <c r="T11" s="79"/>
      <c r="U11" s="81"/>
      <c r="V11" s="685"/>
      <c r="W11" s="77" t="s">
        <v>26</v>
      </c>
      <c r="X11" s="78">
        <v>1000</v>
      </c>
      <c r="Y11" s="78">
        <v>0</v>
      </c>
      <c r="Z11" s="78">
        <v>0</v>
      </c>
      <c r="AA11" s="79" t="s">
        <v>38</v>
      </c>
      <c r="AB11" s="79" t="s">
        <v>38</v>
      </c>
      <c r="AC11" s="80" t="s">
        <v>38</v>
      </c>
      <c r="AD11" s="558"/>
      <c r="AE11" s="685"/>
      <c r="AF11" s="77" t="s">
        <v>26</v>
      </c>
      <c r="AG11" s="78">
        <v>1000</v>
      </c>
      <c r="AH11" s="78"/>
      <c r="AI11" s="78"/>
      <c r="AJ11" s="79"/>
      <c r="AK11" s="79"/>
      <c r="AL11" s="80"/>
      <c r="AM11" s="558"/>
      <c r="AN11" s="180"/>
      <c r="AO11" s="179"/>
    </row>
    <row r="12" spans="1:41" x14ac:dyDescent="0.25">
      <c r="A12" s="120"/>
      <c r="B12" s="879"/>
      <c r="C12" s="77" t="s">
        <v>27</v>
      </c>
      <c r="D12" s="78">
        <v>1000</v>
      </c>
      <c r="E12" s="78">
        <v>0</v>
      </c>
      <c r="F12" s="78">
        <v>0</v>
      </c>
      <c r="G12" s="79" t="s">
        <v>38</v>
      </c>
      <c r="H12" s="79" t="s">
        <v>38</v>
      </c>
      <c r="I12" s="80" t="s">
        <v>38</v>
      </c>
      <c r="J12" s="79"/>
      <c r="K12" s="81"/>
      <c r="L12" s="685"/>
      <c r="M12" s="77" t="s">
        <v>27</v>
      </c>
      <c r="N12" s="78">
        <v>1000</v>
      </c>
      <c r="O12" s="78">
        <v>0</v>
      </c>
      <c r="P12" s="78">
        <v>0</v>
      </c>
      <c r="Q12" s="79" t="s">
        <v>38</v>
      </c>
      <c r="R12" s="79" t="s">
        <v>38</v>
      </c>
      <c r="S12" s="80" t="s">
        <v>38</v>
      </c>
      <c r="T12" s="79"/>
      <c r="U12" s="81"/>
      <c r="V12" s="685"/>
      <c r="W12" s="77" t="s">
        <v>27</v>
      </c>
      <c r="X12" s="78">
        <v>1000</v>
      </c>
      <c r="Y12" s="78">
        <v>0</v>
      </c>
      <c r="Z12" s="78">
        <v>0</v>
      </c>
      <c r="AA12" s="79" t="s">
        <v>38</v>
      </c>
      <c r="AB12" s="79" t="s">
        <v>38</v>
      </c>
      <c r="AC12" s="80" t="s">
        <v>38</v>
      </c>
      <c r="AD12" s="558"/>
      <c r="AE12" s="685"/>
      <c r="AF12" s="77" t="s">
        <v>27</v>
      </c>
      <c r="AG12" s="78">
        <v>1000</v>
      </c>
      <c r="AH12" s="78"/>
      <c r="AI12" s="78"/>
      <c r="AJ12" s="79"/>
      <c r="AK12" s="79"/>
      <c r="AL12" s="80"/>
      <c r="AM12" s="558"/>
      <c r="AN12" s="180"/>
      <c r="AO12" s="179"/>
    </row>
    <row r="13" spans="1:41" x14ac:dyDescent="0.25">
      <c r="A13" s="120"/>
      <c r="B13" s="879"/>
      <c r="C13" s="77" t="s">
        <v>28</v>
      </c>
      <c r="D13" s="78">
        <v>1000</v>
      </c>
      <c r="E13" s="78">
        <v>0</v>
      </c>
      <c r="F13" s="78">
        <v>0</v>
      </c>
      <c r="G13" s="79" t="s">
        <v>38</v>
      </c>
      <c r="H13" s="79" t="s">
        <v>38</v>
      </c>
      <c r="I13" s="80" t="s">
        <v>38</v>
      </c>
      <c r="J13" s="79"/>
      <c r="K13" s="81"/>
      <c r="L13" s="685"/>
      <c r="M13" s="77" t="s">
        <v>28</v>
      </c>
      <c r="N13" s="78">
        <v>1000</v>
      </c>
      <c r="O13" s="78">
        <v>0</v>
      </c>
      <c r="P13" s="78">
        <v>0</v>
      </c>
      <c r="Q13" s="79" t="s">
        <v>38</v>
      </c>
      <c r="R13" s="79" t="s">
        <v>38</v>
      </c>
      <c r="S13" s="80" t="s">
        <v>38</v>
      </c>
      <c r="T13" s="79"/>
      <c r="U13" s="81"/>
      <c r="V13" s="685"/>
      <c r="W13" s="77" t="s">
        <v>28</v>
      </c>
      <c r="X13" s="78">
        <v>1000</v>
      </c>
      <c r="Y13" s="78">
        <v>0</v>
      </c>
      <c r="Z13" s="78">
        <v>0</v>
      </c>
      <c r="AA13" s="79" t="s">
        <v>38</v>
      </c>
      <c r="AB13" s="79" t="s">
        <v>38</v>
      </c>
      <c r="AC13" s="80" t="s">
        <v>38</v>
      </c>
      <c r="AD13" s="558"/>
      <c r="AE13" s="685"/>
      <c r="AF13" s="77" t="s">
        <v>28</v>
      </c>
      <c r="AG13" s="78"/>
      <c r="AH13" s="78"/>
      <c r="AI13" s="78"/>
      <c r="AJ13" s="79"/>
      <c r="AK13" s="79"/>
      <c r="AL13" s="80"/>
      <c r="AM13" s="558"/>
      <c r="AN13" s="180"/>
      <c r="AO13" s="179"/>
    </row>
    <row r="14" spans="1:41" x14ac:dyDescent="0.25">
      <c r="A14" s="120"/>
      <c r="B14" s="879"/>
      <c r="C14" s="77" t="s">
        <v>29</v>
      </c>
      <c r="D14" s="78">
        <v>1000</v>
      </c>
      <c r="E14" s="78">
        <v>0</v>
      </c>
      <c r="F14" s="78">
        <v>0</v>
      </c>
      <c r="G14" s="79" t="s">
        <v>38</v>
      </c>
      <c r="H14" s="79" t="s">
        <v>38</v>
      </c>
      <c r="I14" s="80" t="s">
        <v>38</v>
      </c>
      <c r="J14" s="79"/>
      <c r="K14" s="81"/>
      <c r="L14" s="685"/>
      <c r="M14" s="77" t="s">
        <v>29</v>
      </c>
      <c r="N14" s="78">
        <v>1000</v>
      </c>
      <c r="O14" s="78">
        <v>0</v>
      </c>
      <c r="P14" s="78">
        <v>0</v>
      </c>
      <c r="Q14" s="79" t="s">
        <v>38</v>
      </c>
      <c r="R14" s="79" t="s">
        <v>38</v>
      </c>
      <c r="S14" s="80" t="s">
        <v>38</v>
      </c>
      <c r="T14" s="79"/>
      <c r="U14" s="81"/>
      <c r="V14" s="685"/>
      <c r="W14" s="77" t="s">
        <v>29</v>
      </c>
      <c r="X14" s="78">
        <v>1000</v>
      </c>
      <c r="Y14" s="78">
        <v>0</v>
      </c>
      <c r="Z14" s="78">
        <v>0</v>
      </c>
      <c r="AA14" s="79" t="s">
        <v>38</v>
      </c>
      <c r="AB14" s="79" t="s">
        <v>38</v>
      </c>
      <c r="AC14" s="80" t="s">
        <v>38</v>
      </c>
      <c r="AD14" s="558"/>
      <c r="AE14" s="685"/>
      <c r="AF14" s="77" t="s">
        <v>29</v>
      </c>
      <c r="AG14" s="78"/>
      <c r="AH14" s="78"/>
      <c r="AI14" s="78"/>
      <c r="AJ14" s="79"/>
      <c r="AK14" s="79"/>
      <c r="AL14" s="80"/>
      <c r="AM14" s="558"/>
      <c r="AN14" s="180"/>
      <c r="AO14" s="179"/>
    </row>
    <row r="15" spans="1:41" x14ac:dyDescent="0.25">
      <c r="A15" s="120"/>
      <c r="B15" s="879"/>
      <c r="C15" s="83" t="s">
        <v>30</v>
      </c>
      <c r="D15" s="48">
        <v>500</v>
      </c>
      <c r="E15" s="78">
        <v>0</v>
      </c>
      <c r="F15" s="78">
        <v>0</v>
      </c>
      <c r="G15" s="79" t="s">
        <v>38</v>
      </c>
      <c r="H15" s="79" t="s">
        <v>38</v>
      </c>
      <c r="I15" s="80" t="s">
        <v>38</v>
      </c>
      <c r="J15" s="85"/>
      <c r="K15" s="86"/>
      <c r="L15" s="685"/>
      <c r="M15" s="83" t="s">
        <v>30</v>
      </c>
      <c r="N15" s="48">
        <v>500</v>
      </c>
      <c r="O15" s="78">
        <v>0</v>
      </c>
      <c r="P15" s="78">
        <v>11500</v>
      </c>
      <c r="Q15" s="79" t="s">
        <v>47</v>
      </c>
      <c r="R15" s="79">
        <v>1607</v>
      </c>
      <c r="S15" s="80">
        <v>44539</v>
      </c>
      <c r="T15" s="79"/>
      <c r="U15" s="81"/>
      <c r="V15" s="685"/>
      <c r="W15" s="83" t="s">
        <v>30</v>
      </c>
      <c r="X15" s="48">
        <v>500</v>
      </c>
      <c r="Y15" s="78">
        <v>0</v>
      </c>
      <c r="Z15" s="78">
        <v>0</v>
      </c>
      <c r="AA15" s="79" t="s">
        <v>38</v>
      </c>
      <c r="AB15" s="79" t="s">
        <v>38</v>
      </c>
      <c r="AC15" s="80" t="s">
        <v>38</v>
      </c>
      <c r="AD15" s="558"/>
      <c r="AE15" s="685"/>
      <c r="AF15" s="83" t="s">
        <v>30</v>
      </c>
      <c r="AG15" s="48"/>
      <c r="AH15" s="78"/>
      <c r="AI15" s="78"/>
      <c r="AJ15" s="79"/>
      <c r="AK15" s="79"/>
      <c r="AL15" s="80"/>
      <c r="AM15" s="558"/>
      <c r="AN15" s="181"/>
      <c r="AO15" s="182"/>
    </row>
    <row r="16" spans="1:41" x14ac:dyDescent="0.25">
      <c r="A16" s="121"/>
      <c r="B16" s="880"/>
      <c r="C16" s="89"/>
      <c r="D16" s="90">
        <f>SUM(D4:D15)</f>
        <v>11500</v>
      </c>
      <c r="E16" s="90">
        <f>SUM(E4:E15)</f>
        <v>10</v>
      </c>
      <c r="F16" s="90">
        <f>SUM(F4:F15)</f>
        <v>11500</v>
      </c>
      <c r="G16" s="91"/>
      <c r="H16" s="91"/>
      <c r="I16" s="92"/>
      <c r="J16" s="91"/>
      <c r="K16" s="93"/>
      <c r="L16" s="686"/>
      <c r="M16" s="89"/>
      <c r="N16" s="90">
        <f>SUM(N3:N15)</f>
        <v>23000</v>
      </c>
      <c r="O16" s="90">
        <f>SUM(O3:O15)</f>
        <v>10</v>
      </c>
      <c r="P16" s="90">
        <f>SUM(P3:P15)</f>
        <v>34500</v>
      </c>
      <c r="Q16" s="91"/>
      <c r="R16" s="91"/>
      <c r="S16" s="91"/>
      <c r="T16" s="91"/>
      <c r="U16" s="93"/>
      <c r="V16" s="686"/>
      <c r="W16" s="89"/>
      <c r="X16" s="90">
        <f>SUM(X3:X15)</f>
        <v>34500</v>
      </c>
      <c r="Y16" s="90">
        <f>SUM(Y3:Y15)</f>
        <v>10</v>
      </c>
      <c r="Z16" s="90">
        <f>SUM(Z3:Z15)</f>
        <v>34500</v>
      </c>
      <c r="AA16" s="91"/>
      <c r="AB16" s="91"/>
      <c r="AC16" s="91"/>
      <c r="AD16" s="91"/>
      <c r="AE16" s="686"/>
      <c r="AF16" s="89"/>
      <c r="AG16" s="90">
        <f>SUM(AG3:AG15)</f>
        <v>43500</v>
      </c>
      <c r="AH16" s="90">
        <f>SUM(AH3:AH15)</f>
        <v>10</v>
      </c>
      <c r="AI16" s="90">
        <f>SUM(AI3:AI15)</f>
        <v>43510</v>
      </c>
      <c r="AJ16" s="91"/>
      <c r="AK16" s="91"/>
      <c r="AL16" s="91"/>
      <c r="AM16" s="91"/>
      <c r="AN16" s="90"/>
      <c r="AO16" s="91"/>
    </row>
    <row r="17" spans="1:41" x14ac:dyDescent="0.25">
      <c r="A17" s="343"/>
      <c r="B17" s="330"/>
      <c r="C17" s="344"/>
      <c r="D17" s="345"/>
      <c r="E17" s="345"/>
      <c r="F17" s="345"/>
      <c r="G17" s="346"/>
      <c r="H17" s="346"/>
      <c r="I17" s="347"/>
      <c r="J17" s="346"/>
      <c r="K17" s="346"/>
      <c r="L17" s="687"/>
      <c r="M17" s="346"/>
      <c r="N17" s="345"/>
      <c r="O17" s="345"/>
      <c r="P17" s="345"/>
      <c r="Q17" s="346"/>
      <c r="R17" s="346"/>
      <c r="S17" s="346"/>
      <c r="T17" s="346"/>
      <c r="U17" s="346"/>
      <c r="V17" s="687"/>
      <c r="W17" s="346"/>
      <c r="X17" s="345"/>
      <c r="Y17" s="345"/>
      <c r="Z17" s="345"/>
      <c r="AA17" s="346"/>
      <c r="AB17" s="346"/>
      <c r="AC17" s="346"/>
      <c r="AD17" s="346"/>
      <c r="AE17" s="687"/>
      <c r="AF17" s="346"/>
      <c r="AG17" s="345"/>
      <c r="AH17" s="345"/>
      <c r="AI17" s="345"/>
      <c r="AJ17" s="346"/>
      <c r="AK17" s="346"/>
      <c r="AL17" s="346"/>
      <c r="AM17" s="346"/>
      <c r="AN17" s="778"/>
      <c r="AO17" s="348"/>
    </row>
    <row r="18" spans="1:41" x14ac:dyDescent="0.25">
      <c r="A18" s="349"/>
      <c r="B18" s="331"/>
      <c r="C18" s="350"/>
      <c r="D18" s="351"/>
      <c r="E18" s="352"/>
      <c r="F18" s="353"/>
      <c r="G18" s="352"/>
      <c r="H18" s="353"/>
      <c r="I18" s="353"/>
      <c r="J18" s="353"/>
      <c r="K18" s="354"/>
      <c r="L18" s="688"/>
      <c r="M18" s="355" t="s">
        <v>42</v>
      </c>
      <c r="N18" s="356">
        <f>D31</f>
        <v>12000</v>
      </c>
      <c r="O18" s="356">
        <f>E31</f>
        <v>2820</v>
      </c>
      <c r="P18" s="356">
        <f>F31</f>
        <v>0</v>
      </c>
      <c r="Q18" s="352"/>
      <c r="R18" s="353"/>
      <c r="S18" s="353"/>
      <c r="T18" s="353"/>
      <c r="U18" s="354"/>
      <c r="V18" s="688"/>
      <c r="W18" s="355" t="s">
        <v>42</v>
      </c>
      <c r="X18" s="356">
        <f>N31</f>
        <v>24000</v>
      </c>
      <c r="Y18" s="356">
        <f>O31</f>
        <v>4200</v>
      </c>
      <c r="Z18" s="356">
        <f>P31</f>
        <v>0</v>
      </c>
      <c r="AA18" s="352"/>
      <c r="AB18" s="353"/>
      <c r="AC18" s="353"/>
      <c r="AD18" s="353"/>
      <c r="AE18" s="688"/>
      <c r="AF18" s="355" t="s">
        <v>42</v>
      </c>
      <c r="AG18" s="356">
        <f>X31</f>
        <v>36000</v>
      </c>
      <c r="AH18" s="356">
        <f>Y31</f>
        <v>4350</v>
      </c>
      <c r="AI18" s="356">
        <f>Z31</f>
        <v>40350</v>
      </c>
      <c r="AJ18" s="352"/>
      <c r="AK18" s="353"/>
      <c r="AL18" s="353"/>
      <c r="AM18" s="353"/>
      <c r="AN18" s="776" t="s">
        <v>221</v>
      </c>
      <c r="AO18" s="183" t="s">
        <v>36</v>
      </c>
    </row>
    <row r="19" spans="1:41" x14ac:dyDescent="0.25">
      <c r="A19" s="343" t="s">
        <v>7</v>
      </c>
      <c r="B19" s="332">
        <v>194</v>
      </c>
      <c r="C19" s="357" t="s">
        <v>19</v>
      </c>
      <c r="D19" s="124">
        <v>1000</v>
      </c>
      <c r="E19" s="124">
        <f t="shared" ref="E19:E28" si="0">E20+10</f>
        <v>290</v>
      </c>
      <c r="F19" s="124">
        <v>0</v>
      </c>
      <c r="G19" s="125" t="s">
        <v>38</v>
      </c>
      <c r="H19" s="125" t="s">
        <v>38</v>
      </c>
      <c r="I19" s="129" t="s">
        <v>38</v>
      </c>
      <c r="J19" s="125"/>
      <c r="K19" s="358"/>
      <c r="L19" s="684"/>
      <c r="M19" s="357" t="s">
        <v>19</v>
      </c>
      <c r="N19" s="124">
        <v>1000</v>
      </c>
      <c r="O19" s="124">
        <f t="shared" ref="O19:O28" si="1">O20+10</f>
        <v>170</v>
      </c>
      <c r="P19" s="124">
        <v>0</v>
      </c>
      <c r="Q19" s="125" t="s">
        <v>38</v>
      </c>
      <c r="R19" s="125" t="s">
        <v>38</v>
      </c>
      <c r="S19" s="129" t="s">
        <v>38</v>
      </c>
      <c r="T19" s="125"/>
      <c r="U19" s="358"/>
      <c r="V19" s="684"/>
      <c r="W19" s="357" t="s">
        <v>19</v>
      </c>
      <c r="X19" s="124">
        <v>1000</v>
      </c>
      <c r="Y19" s="124">
        <f>Y20+10</f>
        <v>50</v>
      </c>
      <c r="Z19" s="124">
        <v>0</v>
      </c>
      <c r="AA19" s="125" t="s">
        <v>38</v>
      </c>
      <c r="AB19" s="125" t="s">
        <v>38</v>
      </c>
      <c r="AC19" s="129" t="s">
        <v>38</v>
      </c>
      <c r="AD19" s="426"/>
      <c r="AE19" s="684"/>
      <c r="AF19" s="357" t="s">
        <v>19</v>
      </c>
      <c r="AG19" s="124">
        <v>1000</v>
      </c>
      <c r="AH19" s="124"/>
      <c r="AI19" s="124">
        <v>1000</v>
      </c>
      <c r="AJ19" s="125" t="s">
        <v>47</v>
      </c>
      <c r="AK19" s="125">
        <v>3285</v>
      </c>
      <c r="AL19" s="129">
        <v>44935</v>
      </c>
      <c r="AM19" s="426"/>
      <c r="AN19" s="341">
        <f>AG31+AH31-AI31</f>
        <v>1020</v>
      </c>
      <c r="AO19" s="342" t="s">
        <v>1004</v>
      </c>
    </row>
    <row r="20" spans="1:41" ht="21" customHeight="1" x14ac:dyDescent="0.25">
      <c r="A20" s="359"/>
      <c r="B20" s="877" t="s">
        <v>56</v>
      </c>
      <c r="C20" s="357" t="s">
        <v>20</v>
      </c>
      <c r="D20" s="124">
        <v>1000</v>
      </c>
      <c r="E20" s="124">
        <f t="shared" si="0"/>
        <v>280</v>
      </c>
      <c r="F20" s="124">
        <v>0</v>
      </c>
      <c r="G20" s="125" t="s">
        <v>38</v>
      </c>
      <c r="H20" s="125" t="s">
        <v>38</v>
      </c>
      <c r="I20" s="129" t="s">
        <v>38</v>
      </c>
      <c r="J20" s="125"/>
      <c r="K20" s="358"/>
      <c r="L20" s="685"/>
      <c r="M20" s="357" t="s">
        <v>20</v>
      </c>
      <c r="N20" s="124">
        <v>1000</v>
      </c>
      <c r="O20" s="124">
        <f t="shared" si="1"/>
        <v>160</v>
      </c>
      <c r="P20" s="124">
        <v>0</v>
      </c>
      <c r="Q20" s="125" t="s">
        <v>38</v>
      </c>
      <c r="R20" s="125" t="s">
        <v>38</v>
      </c>
      <c r="S20" s="129" t="s">
        <v>38</v>
      </c>
      <c r="T20" s="125"/>
      <c r="U20" s="358"/>
      <c r="V20" s="685"/>
      <c r="W20" s="357" t="s">
        <v>20</v>
      </c>
      <c r="X20" s="124">
        <v>1000</v>
      </c>
      <c r="Y20" s="124">
        <f>Y21+10</f>
        <v>40</v>
      </c>
      <c r="Z20" s="124">
        <v>0</v>
      </c>
      <c r="AA20" s="125" t="s">
        <v>38</v>
      </c>
      <c r="AB20" s="125" t="s">
        <v>38</v>
      </c>
      <c r="AC20" s="129" t="s">
        <v>38</v>
      </c>
      <c r="AD20" s="629"/>
      <c r="AE20" s="685"/>
      <c r="AF20" s="357" t="s">
        <v>20</v>
      </c>
      <c r="AG20" s="124">
        <v>1000</v>
      </c>
      <c r="AH20" s="124"/>
      <c r="AI20" s="124">
        <v>1000</v>
      </c>
      <c r="AJ20" s="125" t="s">
        <v>50</v>
      </c>
      <c r="AK20" s="125">
        <v>3392</v>
      </c>
      <c r="AL20" s="129">
        <v>44964</v>
      </c>
      <c r="AM20" s="629"/>
      <c r="AN20" s="336"/>
      <c r="AO20" s="335" t="s">
        <v>250</v>
      </c>
    </row>
    <row r="21" spans="1:41" x14ac:dyDescent="0.25">
      <c r="A21" s="359"/>
      <c r="B21" s="877"/>
      <c r="C21" s="357" t="s">
        <v>21</v>
      </c>
      <c r="D21" s="124">
        <v>1000</v>
      </c>
      <c r="E21" s="124">
        <f t="shared" si="0"/>
        <v>270</v>
      </c>
      <c r="F21" s="124">
        <v>0</v>
      </c>
      <c r="G21" s="125" t="s">
        <v>38</v>
      </c>
      <c r="H21" s="125" t="s">
        <v>38</v>
      </c>
      <c r="I21" s="129" t="s">
        <v>38</v>
      </c>
      <c r="J21" s="125"/>
      <c r="K21" s="358"/>
      <c r="L21" s="685"/>
      <c r="M21" s="357" t="s">
        <v>21</v>
      </c>
      <c r="N21" s="124">
        <v>1000</v>
      </c>
      <c r="O21" s="124">
        <f t="shared" si="1"/>
        <v>150</v>
      </c>
      <c r="P21" s="124">
        <v>0</v>
      </c>
      <c r="Q21" s="125" t="s">
        <v>38</v>
      </c>
      <c r="R21" s="125" t="s">
        <v>38</v>
      </c>
      <c r="S21" s="129" t="s">
        <v>38</v>
      </c>
      <c r="T21" s="125"/>
      <c r="U21" s="358"/>
      <c r="V21" s="685"/>
      <c r="W21" s="357" t="s">
        <v>21</v>
      </c>
      <c r="X21" s="124">
        <v>1000</v>
      </c>
      <c r="Y21" s="124">
        <f>Y22+10</f>
        <v>30</v>
      </c>
      <c r="Z21" s="124">
        <v>0</v>
      </c>
      <c r="AA21" s="125" t="s">
        <v>38</v>
      </c>
      <c r="AB21" s="125" t="s">
        <v>38</v>
      </c>
      <c r="AC21" s="129" t="s">
        <v>38</v>
      </c>
      <c r="AD21" s="629"/>
      <c r="AE21" s="685"/>
      <c r="AF21" s="357" t="s">
        <v>21</v>
      </c>
      <c r="AG21" s="124">
        <v>1000</v>
      </c>
      <c r="AH21" s="124"/>
      <c r="AI21" s="124">
        <v>1000</v>
      </c>
      <c r="AJ21" s="125" t="s">
        <v>50</v>
      </c>
      <c r="AK21" s="125">
        <v>3538</v>
      </c>
      <c r="AL21" s="129">
        <v>44990</v>
      </c>
      <c r="AM21" s="629"/>
      <c r="AN21" s="336"/>
      <c r="AO21" s="335"/>
    </row>
    <row r="22" spans="1:41" x14ac:dyDescent="0.25">
      <c r="A22" s="359"/>
      <c r="B22" s="877"/>
      <c r="C22" s="357" t="s">
        <v>22</v>
      </c>
      <c r="D22" s="124">
        <v>1000</v>
      </c>
      <c r="E22" s="124">
        <f t="shared" si="0"/>
        <v>260</v>
      </c>
      <c r="F22" s="124">
        <v>0</v>
      </c>
      <c r="G22" s="125" t="s">
        <v>38</v>
      </c>
      <c r="H22" s="125" t="s">
        <v>38</v>
      </c>
      <c r="I22" s="129" t="s">
        <v>38</v>
      </c>
      <c r="J22" s="125"/>
      <c r="K22" s="358"/>
      <c r="L22" s="685"/>
      <c r="M22" s="357" t="s">
        <v>22</v>
      </c>
      <c r="N22" s="124">
        <v>1000</v>
      </c>
      <c r="O22" s="124">
        <f t="shared" si="1"/>
        <v>140</v>
      </c>
      <c r="P22" s="124">
        <v>0</v>
      </c>
      <c r="Q22" s="125" t="s">
        <v>38</v>
      </c>
      <c r="R22" s="125" t="s">
        <v>38</v>
      </c>
      <c r="S22" s="129" t="s">
        <v>38</v>
      </c>
      <c r="T22" s="125"/>
      <c r="U22" s="358"/>
      <c r="V22" s="685"/>
      <c r="W22" s="357" t="s">
        <v>22</v>
      </c>
      <c r="X22" s="124">
        <v>1000</v>
      </c>
      <c r="Y22" s="124">
        <f>Y23+10</f>
        <v>20</v>
      </c>
      <c r="Z22" s="124">
        <v>0</v>
      </c>
      <c r="AA22" s="125" t="s">
        <v>38</v>
      </c>
      <c r="AB22" s="125" t="s">
        <v>38</v>
      </c>
      <c r="AC22" s="129" t="s">
        <v>38</v>
      </c>
      <c r="AD22" s="629"/>
      <c r="AE22" s="685"/>
      <c r="AF22" s="357" t="s">
        <v>22</v>
      </c>
      <c r="AG22" s="124">
        <v>1000</v>
      </c>
      <c r="AH22" s="124"/>
      <c r="AI22" s="124">
        <v>1000</v>
      </c>
      <c r="AJ22" s="125" t="s">
        <v>50</v>
      </c>
      <c r="AK22" s="125">
        <v>3616</v>
      </c>
      <c r="AL22" s="129">
        <v>45024</v>
      </c>
      <c r="AM22" s="629"/>
      <c r="AN22" s="336"/>
      <c r="AO22" s="335"/>
    </row>
    <row r="23" spans="1:41" x14ac:dyDescent="0.25">
      <c r="A23" s="359"/>
      <c r="B23" s="877"/>
      <c r="C23" s="357" t="s">
        <v>23</v>
      </c>
      <c r="D23" s="124">
        <v>1000</v>
      </c>
      <c r="E23" s="124">
        <f t="shared" si="0"/>
        <v>250</v>
      </c>
      <c r="F23" s="124">
        <v>0</v>
      </c>
      <c r="G23" s="125" t="s">
        <v>38</v>
      </c>
      <c r="H23" s="125" t="s">
        <v>38</v>
      </c>
      <c r="I23" s="129" t="s">
        <v>38</v>
      </c>
      <c r="J23" s="125"/>
      <c r="K23" s="358"/>
      <c r="L23" s="685"/>
      <c r="M23" s="357" t="s">
        <v>23</v>
      </c>
      <c r="N23" s="124">
        <v>1000</v>
      </c>
      <c r="O23" s="124">
        <f t="shared" si="1"/>
        <v>130</v>
      </c>
      <c r="P23" s="124">
        <v>0</v>
      </c>
      <c r="Q23" s="125" t="s">
        <v>38</v>
      </c>
      <c r="R23" s="125" t="s">
        <v>38</v>
      </c>
      <c r="S23" s="129" t="s">
        <v>38</v>
      </c>
      <c r="T23" s="125"/>
      <c r="U23" s="358"/>
      <c r="V23" s="685"/>
      <c r="W23" s="357" t="s">
        <v>23</v>
      </c>
      <c r="X23" s="124">
        <v>1000</v>
      </c>
      <c r="Y23" s="124">
        <f>Y24+10</f>
        <v>10</v>
      </c>
      <c r="Z23" s="124">
        <v>0</v>
      </c>
      <c r="AA23" s="125" t="s">
        <v>38</v>
      </c>
      <c r="AB23" s="125" t="s">
        <v>38</v>
      </c>
      <c r="AC23" s="129" t="s">
        <v>38</v>
      </c>
      <c r="AD23" s="629"/>
      <c r="AE23" s="685"/>
      <c r="AF23" s="357" t="s">
        <v>23</v>
      </c>
      <c r="AG23" s="124">
        <v>1000</v>
      </c>
      <c r="AH23" s="124"/>
      <c r="AI23" s="124">
        <v>1000</v>
      </c>
      <c r="AJ23" s="125" t="s">
        <v>50</v>
      </c>
      <c r="AK23" s="125">
        <v>3724</v>
      </c>
      <c r="AL23" s="129">
        <v>45048</v>
      </c>
      <c r="AM23" s="629"/>
      <c r="AN23" s="336">
        <v>1000</v>
      </c>
      <c r="AO23" s="335" t="s">
        <v>963</v>
      </c>
    </row>
    <row r="24" spans="1:41" x14ac:dyDescent="0.25">
      <c r="A24" s="359"/>
      <c r="B24" s="877"/>
      <c r="C24" s="357" t="s">
        <v>24</v>
      </c>
      <c r="D24" s="124">
        <v>1000</v>
      </c>
      <c r="E24" s="124">
        <f t="shared" si="0"/>
        <v>240</v>
      </c>
      <c r="F24" s="124">
        <v>0</v>
      </c>
      <c r="G24" s="125" t="s">
        <v>38</v>
      </c>
      <c r="H24" s="125" t="s">
        <v>38</v>
      </c>
      <c r="I24" s="129" t="s">
        <v>38</v>
      </c>
      <c r="J24" s="125"/>
      <c r="K24" s="358"/>
      <c r="L24" s="685"/>
      <c r="M24" s="357" t="s">
        <v>24</v>
      </c>
      <c r="N24" s="124">
        <v>1000</v>
      </c>
      <c r="O24" s="124">
        <f t="shared" si="1"/>
        <v>120</v>
      </c>
      <c r="P24" s="124">
        <v>0</v>
      </c>
      <c r="Q24" s="125" t="s">
        <v>38</v>
      </c>
      <c r="R24" s="125" t="s">
        <v>38</v>
      </c>
      <c r="S24" s="129" t="s">
        <v>38</v>
      </c>
      <c r="T24" s="125"/>
      <c r="U24" s="358"/>
      <c r="V24" s="685"/>
      <c r="W24" s="357" t="s">
        <v>24</v>
      </c>
      <c r="X24" s="124">
        <v>1000</v>
      </c>
      <c r="Y24" s="124">
        <v>0</v>
      </c>
      <c r="Z24" s="124">
        <v>34350</v>
      </c>
      <c r="AA24" s="125" t="s">
        <v>50</v>
      </c>
      <c r="AB24" s="125">
        <v>2415</v>
      </c>
      <c r="AC24" s="129">
        <v>44723</v>
      </c>
      <c r="AD24" s="629"/>
      <c r="AE24" s="685"/>
      <c r="AF24" s="357" t="s">
        <v>24</v>
      </c>
      <c r="AG24" s="124">
        <v>1000</v>
      </c>
      <c r="AH24" s="124">
        <v>10</v>
      </c>
      <c r="AI24" s="124">
        <v>1000</v>
      </c>
      <c r="AJ24" s="125" t="s">
        <v>50</v>
      </c>
      <c r="AK24" s="125">
        <v>3912</v>
      </c>
      <c r="AL24" s="129">
        <v>45079</v>
      </c>
      <c r="AM24" s="629"/>
      <c r="AN24" s="336">
        <v>20</v>
      </c>
      <c r="AO24" s="335" t="s">
        <v>848</v>
      </c>
    </row>
    <row r="25" spans="1:41" x14ac:dyDescent="0.25">
      <c r="A25" s="359"/>
      <c r="B25" s="877"/>
      <c r="C25" s="357" t="s">
        <v>25</v>
      </c>
      <c r="D25" s="124">
        <v>1000</v>
      </c>
      <c r="E25" s="124">
        <f t="shared" si="0"/>
        <v>230</v>
      </c>
      <c r="F25" s="124">
        <v>0</v>
      </c>
      <c r="G25" s="125" t="s">
        <v>38</v>
      </c>
      <c r="H25" s="125" t="s">
        <v>38</v>
      </c>
      <c r="I25" s="129" t="s">
        <v>38</v>
      </c>
      <c r="J25" s="125"/>
      <c r="K25" s="358"/>
      <c r="L25" s="685"/>
      <c r="M25" s="357" t="s">
        <v>25</v>
      </c>
      <c r="N25" s="124">
        <v>1000</v>
      </c>
      <c r="O25" s="124">
        <f t="shared" si="1"/>
        <v>110</v>
      </c>
      <c r="P25" s="124">
        <v>0</v>
      </c>
      <c r="Q25" s="125" t="s">
        <v>38</v>
      </c>
      <c r="R25" s="125" t="s">
        <v>38</v>
      </c>
      <c r="S25" s="129" t="s">
        <v>38</v>
      </c>
      <c r="T25" s="125"/>
      <c r="U25" s="358"/>
      <c r="V25" s="685"/>
      <c r="W25" s="357" t="s">
        <v>25</v>
      </c>
      <c r="X25" s="124">
        <v>1000</v>
      </c>
      <c r="Y25" s="124">
        <v>0</v>
      </c>
      <c r="Z25" s="124">
        <v>1000</v>
      </c>
      <c r="AA25" s="125" t="s">
        <v>47</v>
      </c>
      <c r="AB25" s="125">
        <v>2499</v>
      </c>
      <c r="AC25" s="129">
        <v>44749</v>
      </c>
      <c r="AD25" s="629"/>
      <c r="AE25" s="685"/>
      <c r="AF25" s="357" t="s">
        <v>25</v>
      </c>
      <c r="AG25" s="124">
        <v>1000</v>
      </c>
      <c r="AH25" s="124">
        <v>10</v>
      </c>
      <c r="AI25" s="124">
        <v>1000</v>
      </c>
      <c r="AJ25" s="125" t="s">
        <v>47</v>
      </c>
      <c r="AK25" s="125">
        <v>4046</v>
      </c>
      <c r="AL25" s="129">
        <v>45020</v>
      </c>
      <c r="AM25" s="629"/>
      <c r="AN25" s="336"/>
      <c r="AO25" s="335"/>
    </row>
    <row r="26" spans="1:41" x14ac:dyDescent="0.25">
      <c r="A26" s="359"/>
      <c r="B26" s="877"/>
      <c r="C26" s="357" t="s">
        <v>26</v>
      </c>
      <c r="D26" s="124">
        <v>1000</v>
      </c>
      <c r="E26" s="124">
        <f t="shared" si="0"/>
        <v>220</v>
      </c>
      <c r="F26" s="124">
        <v>0</v>
      </c>
      <c r="G26" s="125" t="s">
        <v>38</v>
      </c>
      <c r="H26" s="125" t="s">
        <v>38</v>
      </c>
      <c r="I26" s="129" t="s">
        <v>38</v>
      </c>
      <c r="J26" s="125"/>
      <c r="K26" s="358"/>
      <c r="L26" s="685"/>
      <c r="M26" s="357" t="s">
        <v>26</v>
      </c>
      <c r="N26" s="124">
        <v>1000</v>
      </c>
      <c r="O26" s="124">
        <f t="shared" si="1"/>
        <v>100</v>
      </c>
      <c r="P26" s="124">
        <v>0</v>
      </c>
      <c r="Q26" s="125" t="s">
        <v>38</v>
      </c>
      <c r="R26" s="125" t="s">
        <v>38</v>
      </c>
      <c r="S26" s="129" t="s">
        <v>38</v>
      </c>
      <c r="T26" s="125"/>
      <c r="U26" s="358"/>
      <c r="V26" s="685"/>
      <c r="W26" s="357" t="s">
        <v>26</v>
      </c>
      <c r="X26" s="124">
        <v>1000</v>
      </c>
      <c r="Y26" s="124">
        <v>0</v>
      </c>
      <c r="Z26" s="124">
        <v>1000</v>
      </c>
      <c r="AA26" s="125" t="s">
        <v>47</v>
      </c>
      <c r="AB26" s="125">
        <v>2579</v>
      </c>
      <c r="AC26" s="129">
        <v>44775</v>
      </c>
      <c r="AD26" s="629"/>
      <c r="AE26" s="685"/>
      <c r="AF26" s="357" t="s">
        <v>26</v>
      </c>
      <c r="AG26" s="124">
        <v>1000</v>
      </c>
      <c r="AH26" s="124"/>
      <c r="AI26" s="124"/>
      <c r="AJ26" s="125"/>
      <c r="AK26" s="125"/>
      <c r="AL26" s="129"/>
      <c r="AM26" s="629"/>
      <c r="AN26" s="336"/>
      <c r="AO26" s="335"/>
    </row>
    <row r="27" spans="1:41" x14ac:dyDescent="0.25">
      <c r="A27" s="359"/>
      <c r="B27" s="877"/>
      <c r="C27" s="357" t="s">
        <v>27</v>
      </c>
      <c r="D27" s="124">
        <v>1000</v>
      </c>
      <c r="E27" s="124">
        <f t="shared" si="0"/>
        <v>210</v>
      </c>
      <c r="F27" s="124">
        <v>0</v>
      </c>
      <c r="G27" s="125" t="s">
        <v>38</v>
      </c>
      <c r="H27" s="125" t="s">
        <v>38</v>
      </c>
      <c r="I27" s="129" t="s">
        <v>38</v>
      </c>
      <c r="J27" s="125"/>
      <c r="K27" s="358"/>
      <c r="L27" s="685"/>
      <c r="M27" s="357" t="s">
        <v>27</v>
      </c>
      <c r="N27" s="124">
        <v>1000</v>
      </c>
      <c r="O27" s="124">
        <f t="shared" si="1"/>
        <v>90</v>
      </c>
      <c r="P27" s="124">
        <v>0</v>
      </c>
      <c r="Q27" s="125" t="s">
        <v>38</v>
      </c>
      <c r="R27" s="125" t="s">
        <v>38</v>
      </c>
      <c r="S27" s="129" t="s">
        <v>38</v>
      </c>
      <c r="T27" s="125"/>
      <c r="U27" s="358"/>
      <c r="V27" s="685"/>
      <c r="W27" s="357" t="s">
        <v>27</v>
      </c>
      <c r="X27" s="124">
        <v>1000</v>
      </c>
      <c r="Y27" s="124">
        <v>0</v>
      </c>
      <c r="Z27" s="124">
        <v>1000</v>
      </c>
      <c r="AA27" s="125" t="s">
        <v>47</v>
      </c>
      <c r="AB27" s="125">
        <v>2808</v>
      </c>
      <c r="AC27" s="129">
        <v>44808</v>
      </c>
      <c r="AD27" s="629"/>
      <c r="AE27" s="685"/>
      <c r="AF27" s="357" t="s">
        <v>27</v>
      </c>
      <c r="AG27" s="124"/>
      <c r="AH27" s="124"/>
      <c r="AI27" s="124"/>
      <c r="AJ27" s="125"/>
      <c r="AK27" s="125"/>
      <c r="AL27" s="129"/>
      <c r="AM27" s="629"/>
      <c r="AN27" s="336"/>
      <c r="AO27" s="335"/>
    </row>
    <row r="28" spans="1:41" x14ac:dyDescent="0.25">
      <c r="A28" s="359"/>
      <c r="B28" s="877"/>
      <c r="C28" s="357" t="s">
        <v>28</v>
      </c>
      <c r="D28" s="124">
        <v>1000</v>
      </c>
      <c r="E28" s="124">
        <f t="shared" si="0"/>
        <v>200</v>
      </c>
      <c r="F28" s="124">
        <v>0</v>
      </c>
      <c r="G28" s="125" t="s">
        <v>38</v>
      </c>
      <c r="H28" s="125" t="s">
        <v>38</v>
      </c>
      <c r="I28" s="129" t="s">
        <v>38</v>
      </c>
      <c r="J28" s="125"/>
      <c r="K28" s="358"/>
      <c r="L28" s="685"/>
      <c r="M28" s="357" t="s">
        <v>28</v>
      </c>
      <c r="N28" s="124">
        <v>1000</v>
      </c>
      <c r="O28" s="124">
        <f t="shared" si="1"/>
        <v>80</v>
      </c>
      <c r="P28" s="124">
        <v>0</v>
      </c>
      <c r="Q28" s="125" t="s">
        <v>38</v>
      </c>
      <c r="R28" s="125" t="s">
        <v>38</v>
      </c>
      <c r="S28" s="129" t="s">
        <v>38</v>
      </c>
      <c r="T28" s="125"/>
      <c r="U28" s="358"/>
      <c r="V28" s="685"/>
      <c r="W28" s="357" t="s">
        <v>28</v>
      </c>
      <c r="X28" s="124">
        <v>1000</v>
      </c>
      <c r="Y28" s="124">
        <v>0</v>
      </c>
      <c r="Z28" s="124">
        <v>1000</v>
      </c>
      <c r="AA28" s="125" t="s">
        <v>47</v>
      </c>
      <c r="AB28" s="125">
        <v>2910</v>
      </c>
      <c r="AC28" s="129">
        <v>44839</v>
      </c>
      <c r="AD28" s="629"/>
      <c r="AE28" s="685"/>
      <c r="AF28" s="357" t="s">
        <v>28</v>
      </c>
      <c r="AG28" s="124"/>
      <c r="AH28" s="124"/>
      <c r="AI28" s="124"/>
      <c r="AJ28" s="125"/>
      <c r="AK28" s="125"/>
      <c r="AL28" s="129"/>
      <c r="AM28" s="629"/>
      <c r="AN28" s="336"/>
      <c r="AO28" s="335"/>
    </row>
    <row r="29" spans="1:41" x14ac:dyDescent="0.25">
      <c r="A29" s="359"/>
      <c r="B29" s="877"/>
      <c r="C29" s="357" t="s">
        <v>29</v>
      </c>
      <c r="D29" s="124">
        <v>1000</v>
      </c>
      <c r="E29" s="124">
        <f>E30+10</f>
        <v>190</v>
      </c>
      <c r="F29" s="124">
        <v>0</v>
      </c>
      <c r="G29" s="125" t="s">
        <v>38</v>
      </c>
      <c r="H29" s="125" t="s">
        <v>38</v>
      </c>
      <c r="I29" s="129" t="s">
        <v>38</v>
      </c>
      <c r="J29" s="125"/>
      <c r="K29" s="358"/>
      <c r="L29" s="685"/>
      <c r="M29" s="357" t="s">
        <v>29</v>
      </c>
      <c r="N29" s="124">
        <v>1000</v>
      </c>
      <c r="O29" s="124">
        <f>O30+10</f>
        <v>70</v>
      </c>
      <c r="P29" s="124">
        <v>0</v>
      </c>
      <c r="Q29" s="125" t="s">
        <v>38</v>
      </c>
      <c r="R29" s="125" t="s">
        <v>38</v>
      </c>
      <c r="S29" s="129" t="s">
        <v>38</v>
      </c>
      <c r="T29" s="125"/>
      <c r="U29" s="358"/>
      <c r="V29" s="685"/>
      <c r="W29" s="357" t="s">
        <v>29</v>
      </c>
      <c r="X29" s="124">
        <v>1000</v>
      </c>
      <c r="Y29" s="124">
        <v>0</v>
      </c>
      <c r="Z29" s="124">
        <v>1000</v>
      </c>
      <c r="AA29" s="125" t="s">
        <v>47</v>
      </c>
      <c r="AB29" s="125">
        <v>3015</v>
      </c>
      <c r="AC29" s="129">
        <v>44870</v>
      </c>
      <c r="AD29" s="629"/>
      <c r="AE29" s="685"/>
      <c r="AF29" s="357" t="s">
        <v>29</v>
      </c>
      <c r="AG29" s="124"/>
      <c r="AH29" s="124"/>
      <c r="AI29" s="124"/>
      <c r="AJ29" s="125"/>
      <c r="AK29" s="125"/>
      <c r="AL29" s="129"/>
      <c r="AM29" s="629"/>
      <c r="AN29" s="336"/>
      <c r="AO29" s="335"/>
    </row>
    <row r="30" spans="1:41" x14ac:dyDescent="0.25">
      <c r="A30" s="359"/>
      <c r="B30" s="877"/>
      <c r="C30" s="360" t="s">
        <v>30</v>
      </c>
      <c r="D30" s="278">
        <v>1000</v>
      </c>
      <c r="E30" s="124">
        <f>O19+10</f>
        <v>180</v>
      </c>
      <c r="F30" s="124">
        <v>0</v>
      </c>
      <c r="G30" s="125" t="s">
        <v>38</v>
      </c>
      <c r="H30" s="125" t="s">
        <v>38</v>
      </c>
      <c r="I30" s="129" t="s">
        <v>38</v>
      </c>
      <c r="J30" s="361"/>
      <c r="K30" s="362"/>
      <c r="L30" s="685"/>
      <c r="M30" s="360" t="s">
        <v>30</v>
      </c>
      <c r="N30" s="278">
        <v>1000</v>
      </c>
      <c r="O30" s="124">
        <f>Y19+10</f>
        <v>60</v>
      </c>
      <c r="P30" s="124">
        <v>0</v>
      </c>
      <c r="Q30" s="125" t="s">
        <v>38</v>
      </c>
      <c r="R30" s="125" t="s">
        <v>38</v>
      </c>
      <c r="S30" s="129" t="s">
        <v>38</v>
      </c>
      <c r="T30" s="125"/>
      <c r="U30" s="358"/>
      <c r="V30" s="685"/>
      <c r="W30" s="360" t="s">
        <v>30</v>
      </c>
      <c r="X30" s="278">
        <v>1000</v>
      </c>
      <c r="Y30" s="124">
        <v>0</v>
      </c>
      <c r="Z30" s="124">
        <v>1000</v>
      </c>
      <c r="AA30" s="125" t="s">
        <v>47</v>
      </c>
      <c r="AB30" s="125">
        <v>3107</v>
      </c>
      <c r="AC30" s="129">
        <v>44900</v>
      </c>
      <c r="AD30" s="629"/>
      <c r="AE30" s="685"/>
      <c r="AF30" s="360" t="s">
        <v>30</v>
      </c>
      <c r="AG30" s="278"/>
      <c r="AH30" s="124"/>
      <c r="AI30" s="124"/>
      <c r="AJ30" s="125"/>
      <c r="AK30" s="125"/>
      <c r="AL30" s="129"/>
      <c r="AM30" s="629"/>
      <c r="AN30" s="338"/>
      <c r="AO30" s="339"/>
    </row>
    <row r="31" spans="1:41" x14ac:dyDescent="0.25">
      <c r="A31" s="363"/>
      <c r="B31" s="878"/>
      <c r="C31" s="364"/>
      <c r="D31" s="365">
        <f>SUM(D19:D30)</f>
        <v>12000</v>
      </c>
      <c r="E31" s="365">
        <f>SUM(E19:E30)</f>
        <v>2820</v>
      </c>
      <c r="F31" s="365">
        <f>SUM(F19:F30)</f>
        <v>0</v>
      </c>
      <c r="G31" s="340"/>
      <c r="H31" s="340"/>
      <c r="I31" s="366"/>
      <c r="J31" s="340"/>
      <c r="K31" s="367"/>
      <c r="L31" s="686"/>
      <c r="M31" s="364"/>
      <c r="N31" s="365">
        <f>SUM(N18:N30)</f>
        <v>24000</v>
      </c>
      <c r="O31" s="365">
        <f>SUM(O18:O30)</f>
        <v>4200</v>
      </c>
      <c r="P31" s="365">
        <f>SUM(P18:P30)</f>
        <v>0</v>
      </c>
      <c r="Q31" s="340"/>
      <c r="R31" s="340"/>
      <c r="S31" s="340"/>
      <c r="T31" s="340"/>
      <c r="U31" s="367"/>
      <c r="V31" s="686"/>
      <c r="W31" s="364"/>
      <c r="X31" s="365">
        <f>SUM(X18:X30)</f>
        <v>36000</v>
      </c>
      <c r="Y31" s="365">
        <f>SUM(Y18:Y30)</f>
        <v>4350</v>
      </c>
      <c r="Z31" s="365">
        <f>SUM(Z18:Z30)</f>
        <v>40350</v>
      </c>
      <c r="AA31" s="340"/>
      <c r="AB31" s="340"/>
      <c r="AC31" s="340"/>
      <c r="AD31" s="340"/>
      <c r="AE31" s="686"/>
      <c r="AF31" s="364"/>
      <c r="AG31" s="365">
        <f>SUM(AG18:AG30)</f>
        <v>44000</v>
      </c>
      <c r="AH31" s="365">
        <f>SUM(AH18:AH30)</f>
        <v>4370</v>
      </c>
      <c r="AI31" s="365">
        <f>SUM(AI18:AI30)</f>
        <v>47350</v>
      </c>
      <c r="AJ31" s="340"/>
      <c r="AK31" s="340"/>
      <c r="AL31" s="340"/>
      <c r="AM31" s="340"/>
      <c r="AN31" s="365"/>
      <c r="AO31" s="340"/>
    </row>
    <row r="32" spans="1:41" x14ac:dyDescent="0.25">
      <c r="A32" s="118"/>
      <c r="B32" s="106"/>
      <c r="C32" s="65"/>
      <c r="D32" s="66"/>
      <c r="E32" s="66"/>
      <c r="F32" s="66"/>
      <c r="G32" s="67"/>
      <c r="H32" s="67"/>
      <c r="I32" s="68"/>
      <c r="J32" s="67"/>
      <c r="K32" s="67"/>
      <c r="L32" s="687"/>
      <c r="M32" s="67"/>
      <c r="N32" s="66"/>
      <c r="O32" s="66"/>
      <c r="P32" s="66"/>
      <c r="Q32" s="67"/>
      <c r="R32" s="67"/>
      <c r="S32" s="67"/>
      <c r="T32" s="67"/>
      <c r="U32" s="67"/>
      <c r="V32" s="687"/>
      <c r="W32" s="67"/>
      <c r="X32" s="66"/>
      <c r="Y32" s="66"/>
      <c r="Z32" s="66"/>
      <c r="AA32" s="67"/>
      <c r="AB32" s="67"/>
      <c r="AC32" s="67"/>
      <c r="AD32" s="67"/>
      <c r="AE32" s="687"/>
      <c r="AF32" s="67"/>
      <c r="AG32" s="66"/>
      <c r="AH32" s="66"/>
      <c r="AI32" s="66"/>
      <c r="AJ32" s="67"/>
      <c r="AK32" s="67"/>
      <c r="AL32" s="67"/>
      <c r="AM32" s="67"/>
      <c r="AN32" s="777"/>
      <c r="AO32" s="123"/>
    </row>
    <row r="33" spans="1:41" x14ac:dyDescent="0.25">
      <c r="A33" s="119"/>
      <c r="B33" s="107"/>
      <c r="C33" s="70"/>
      <c r="D33" s="71"/>
      <c r="E33" s="72"/>
      <c r="F33" s="73"/>
      <c r="G33" s="72"/>
      <c r="H33" s="73"/>
      <c r="I33" s="73"/>
      <c r="J33" s="73"/>
      <c r="K33" s="74"/>
      <c r="L33" s="688"/>
      <c r="M33" s="75" t="s">
        <v>42</v>
      </c>
      <c r="N33" s="76">
        <f>D46</f>
        <v>12000</v>
      </c>
      <c r="O33" s="76">
        <f>E46</f>
        <v>310</v>
      </c>
      <c r="P33" s="76">
        <f>F46</f>
        <v>9000</v>
      </c>
      <c r="Q33" s="72"/>
      <c r="R33" s="73"/>
      <c r="S33" s="73"/>
      <c r="T33" s="73"/>
      <c r="U33" s="74"/>
      <c r="V33" s="688"/>
      <c r="W33" s="75" t="s">
        <v>42</v>
      </c>
      <c r="X33" s="76">
        <f>N46</f>
        <v>23500</v>
      </c>
      <c r="Y33" s="76">
        <f>O46</f>
        <v>310</v>
      </c>
      <c r="Z33" s="76">
        <f>P46</f>
        <v>23500</v>
      </c>
      <c r="AA33" s="72"/>
      <c r="AB33" s="73"/>
      <c r="AC33" s="73"/>
      <c r="AD33" s="73"/>
      <c r="AE33" s="688"/>
      <c r="AF33" s="75" t="s">
        <v>42</v>
      </c>
      <c r="AG33" s="76">
        <f>X46</f>
        <v>35500</v>
      </c>
      <c r="AH33" s="76">
        <f>Y46</f>
        <v>530</v>
      </c>
      <c r="AI33" s="76">
        <f>Z46</f>
        <v>35500</v>
      </c>
      <c r="AJ33" s="72"/>
      <c r="AK33" s="73"/>
      <c r="AL33" s="73"/>
      <c r="AM33" s="73"/>
      <c r="AN33" s="776" t="s">
        <v>221</v>
      </c>
      <c r="AO33" s="183" t="s">
        <v>36</v>
      </c>
    </row>
    <row r="34" spans="1:41" x14ac:dyDescent="0.25">
      <c r="A34" s="118" t="s">
        <v>7</v>
      </c>
      <c r="B34" s="108">
        <v>195</v>
      </c>
      <c r="C34" s="77" t="s">
        <v>19</v>
      </c>
      <c r="D34" s="78">
        <v>1000</v>
      </c>
      <c r="E34" s="78">
        <f>E35+10</f>
        <v>50</v>
      </c>
      <c r="F34" s="78">
        <v>0</v>
      </c>
      <c r="G34" s="79" t="s">
        <v>38</v>
      </c>
      <c r="H34" s="79" t="s">
        <v>38</v>
      </c>
      <c r="I34" s="80" t="s">
        <v>38</v>
      </c>
      <c r="J34" s="79"/>
      <c r="K34" s="81"/>
      <c r="L34" s="684"/>
      <c r="M34" s="77" t="s">
        <v>19</v>
      </c>
      <c r="N34" s="78">
        <v>1000</v>
      </c>
      <c r="O34" s="78">
        <v>0</v>
      </c>
      <c r="P34" s="78">
        <v>3000</v>
      </c>
      <c r="Q34" s="79" t="s">
        <v>38</v>
      </c>
      <c r="R34" s="79">
        <v>706</v>
      </c>
      <c r="S34" s="80">
        <v>44203</v>
      </c>
      <c r="T34" s="79"/>
      <c r="U34" s="81"/>
      <c r="V34" s="684"/>
      <c r="W34" s="77" t="s">
        <v>19</v>
      </c>
      <c r="X34" s="78">
        <v>1000</v>
      </c>
      <c r="Y34" s="78">
        <v>10</v>
      </c>
      <c r="Z34" s="78">
        <v>0</v>
      </c>
      <c r="AA34" s="79" t="s">
        <v>38</v>
      </c>
      <c r="AB34" s="79" t="s">
        <v>38</v>
      </c>
      <c r="AC34" s="80" t="s">
        <v>38</v>
      </c>
      <c r="AD34" s="651"/>
      <c r="AE34" s="684"/>
      <c r="AF34" s="77" t="s">
        <v>19</v>
      </c>
      <c r="AG34" s="78">
        <v>1000</v>
      </c>
      <c r="AH34" s="78">
        <v>40</v>
      </c>
      <c r="AI34" s="78"/>
      <c r="AJ34" s="79"/>
      <c r="AK34" s="79"/>
      <c r="AL34" s="80"/>
      <c r="AM34" s="651"/>
      <c r="AN34" s="177">
        <f>AG46+AH46-AI46</f>
        <v>2050</v>
      </c>
      <c r="AO34" s="178" t="s">
        <v>1023</v>
      </c>
    </row>
    <row r="35" spans="1:41" ht="21" customHeight="1" x14ac:dyDescent="0.25">
      <c r="A35" s="120"/>
      <c r="B35" s="879" t="s">
        <v>68</v>
      </c>
      <c r="C35" s="77" t="s">
        <v>20</v>
      </c>
      <c r="D35" s="78">
        <v>1000</v>
      </c>
      <c r="E35" s="78">
        <f>E36+10</f>
        <v>40</v>
      </c>
      <c r="F35" s="78">
        <v>0</v>
      </c>
      <c r="G35" s="79" t="s">
        <v>38</v>
      </c>
      <c r="H35" s="79" t="s">
        <v>38</v>
      </c>
      <c r="I35" s="80" t="s">
        <v>38</v>
      </c>
      <c r="J35" s="79"/>
      <c r="K35" s="81"/>
      <c r="L35" s="685"/>
      <c r="M35" s="77" t="s">
        <v>20</v>
      </c>
      <c r="N35" s="78">
        <v>1000</v>
      </c>
      <c r="O35" s="78">
        <v>0</v>
      </c>
      <c r="P35" s="78">
        <v>11500</v>
      </c>
      <c r="Q35" s="79" t="s">
        <v>38</v>
      </c>
      <c r="R35" s="79">
        <v>724</v>
      </c>
      <c r="S35" s="47">
        <v>44211</v>
      </c>
      <c r="T35" s="79"/>
      <c r="U35" s="81"/>
      <c r="V35" s="685"/>
      <c r="W35" s="77" t="s">
        <v>20</v>
      </c>
      <c r="X35" s="78">
        <v>1000</v>
      </c>
      <c r="Y35" s="78">
        <v>0</v>
      </c>
      <c r="Z35" s="78">
        <v>5000</v>
      </c>
      <c r="AA35" s="79" t="s">
        <v>38</v>
      </c>
      <c r="AB35" s="79">
        <v>2099</v>
      </c>
      <c r="AC35" s="80">
        <v>44620</v>
      </c>
      <c r="AD35" s="558"/>
      <c r="AE35" s="685"/>
      <c r="AF35" s="77" t="s">
        <v>20</v>
      </c>
      <c r="AG35" s="78">
        <v>1000</v>
      </c>
      <c r="AH35" s="78">
        <v>30</v>
      </c>
      <c r="AI35" s="78"/>
      <c r="AJ35" s="79"/>
      <c r="AK35" s="79"/>
      <c r="AL35" s="80"/>
      <c r="AM35" s="558"/>
      <c r="AN35" s="180"/>
      <c r="AO35" s="179"/>
    </row>
    <row r="36" spans="1:41" x14ac:dyDescent="0.25">
      <c r="A36" s="120"/>
      <c r="B36" s="879"/>
      <c r="C36" s="77" t="s">
        <v>21</v>
      </c>
      <c r="D36" s="78">
        <v>1000</v>
      </c>
      <c r="E36" s="78">
        <f>E37+10</f>
        <v>30</v>
      </c>
      <c r="F36" s="78">
        <v>0</v>
      </c>
      <c r="G36" s="79" t="s">
        <v>38</v>
      </c>
      <c r="H36" s="79" t="s">
        <v>38</v>
      </c>
      <c r="I36" s="80" t="s">
        <v>38</v>
      </c>
      <c r="J36" s="79"/>
      <c r="K36" s="81"/>
      <c r="L36" s="685"/>
      <c r="M36" s="77" t="s">
        <v>21</v>
      </c>
      <c r="N36" s="78">
        <v>1000</v>
      </c>
      <c r="O36" s="78">
        <v>0</v>
      </c>
      <c r="P36" s="78">
        <v>0</v>
      </c>
      <c r="Q36" s="79" t="s">
        <v>38</v>
      </c>
      <c r="R36" s="79" t="s">
        <v>38</v>
      </c>
      <c r="S36" s="80" t="s">
        <v>38</v>
      </c>
      <c r="T36" s="79"/>
      <c r="U36" s="81"/>
      <c r="V36" s="685"/>
      <c r="W36" s="77" t="s">
        <v>21</v>
      </c>
      <c r="X36" s="78">
        <v>1000</v>
      </c>
      <c r="Y36" s="78">
        <v>0</v>
      </c>
      <c r="Z36" s="78">
        <v>0</v>
      </c>
      <c r="AA36" s="79" t="s">
        <v>38</v>
      </c>
      <c r="AB36" s="79" t="s">
        <v>38</v>
      </c>
      <c r="AC36" s="80" t="s">
        <v>38</v>
      </c>
      <c r="AD36" s="558"/>
      <c r="AE36" s="685"/>
      <c r="AF36" s="77" t="s">
        <v>21</v>
      </c>
      <c r="AG36" s="78">
        <v>1000</v>
      </c>
      <c r="AH36" s="78">
        <v>20</v>
      </c>
      <c r="AI36" s="78"/>
      <c r="AJ36" s="79"/>
      <c r="AK36" s="79"/>
      <c r="AL36" s="80"/>
      <c r="AM36" s="558"/>
      <c r="AN36" s="180"/>
      <c r="AO36" s="179"/>
    </row>
    <row r="37" spans="1:41" x14ac:dyDescent="0.25">
      <c r="A37" s="120"/>
      <c r="B37" s="879"/>
      <c r="C37" s="77" t="s">
        <v>22</v>
      </c>
      <c r="D37" s="78">
        <v>1000</v>
      </c>
      <c r="E37" s="78">
        <f>E38+10</f>
        <v>20</v>
      </c>
      <c r="F37" s="78">
        <v>0</v>
      </c>
      <c r="G37" s="79" t="s">
        <v>38</v>
      </c>
      <c r="H37" s="79" t="s">
        <v>38</v>
      </c>
      <c r="I37" s="80" t="s">
        <v>38</v>
      </c>
      <c r="J37" s="79"/>
      <c r="K37" s="81"/>
      <c r="L37" s="685"/>
      <c r="M37" s="77" t="s">
        <v>22</v>
      </c>
      <c r="N37" s="78">
        <v>1000</v>
      </c>
      <c r="O37" s="78">
        <v>0</v>
      </c>
      <c r="P37" s="78">
        <v>0</v>
      </c>
      <c r="Q37" s="79" t="s">
        <v>38</v>
      </c>
      <c r="R37" s="79" t="s">
        <v>38</v>
      </c>
      <c r="S37" s="80" t="s">
        <v>38</v>
      </c>
      <c r="T37" s="79"/>
      <c r="U37" s="81"/>
      <c r="V37" s="685"/>
      <c r="W37" s="77" t="s">
        <v>22</v>
      </c>
      <c r="X37" s="78">
        <v>1000</v>
      </c>
      <c r="Y37" s="78">
        <v>0</v>
      </c>
      <c r="Z37" s="78">
        <v>0</v>
      </c>
      <c r="AA37" s="79" t="s">
        <v>38</v>
      </c>
      <c r="AB37" s="79" t="s">
        <v>38</v>
      </c>
      <c r="AC37" s="80" t="s">
        <v>38</v>
      </c>
      <c r="AD37" s="558"/>
      <c r="AE37" s="685"/>
      <c r="AF37" s="77" t="s">
        <v>22</v>
      </c>
      <c r="AG37" s="78">
        <v>1000</v>
      </c>
      <c r="AH37" s="78">
        <v>10</v>
      </c>
      <c r="AI37" s="78"/>
      <c r="AJ37" s="79"/>
      <c r="AK37" s="79"/>
      <c r="AL37" s="80"/>
      <c r="AM37" s="558"/>
      <c r="AN37" s="180">
        <v>2000</v>
      </c>
      <c r="AO37" s="179" t="s">
        <v>1043</v>
      </c>
    </row>
    <row r="38" spans="1:41" x14ac:dyDescent="0.25">
      <c r="A38" s="120"/>
      <c r="B38" s="879"/>
      <c r="C38" s="77" t="s">
        <v>23</v>
      </c>
      <c r="D38" s="78">
        <v>1000</v>
      </c>
      <c r="E38" s="78">
        <v>10</v>
      </c>
      <c r="F38" s="78">
        <v>0</v>
      </c>
      <c r="G38" s="79" t="s">
        <v>38</v>
      </c>
      <c r="H38" s="79" t="s">
        <v>38</v>
      </c>
      <c r="I38" s="80" t="s">
        <v>38</v>
      </c>
      <c r="J38" s="79"/>
      <c r="K38" s="81"/>
      <c r="L38" s="685"/>
      <c r="M38" s="77" t="s">
        <v>23</v>
      </c>
      <c r="N38" s="78">
        <v>1000</v>
      </c>
      <c r="O38" s="78">
        <v>0</v>
      </c>
      <c r="P38" s="78">
        <v>0</v>
      </c>
      <c r="Q38" s="79" t="s">
        <v>38</v>
      </c>
      <c r="R38" s="79" t="s">
        <v>38</v>
      </c>
      <c r="S38" s="80" t="s">
        <v>38</v>
      </c>
      <c r="T38" s="79"/>
      <c r="U38" s="81"/>
      <c r="V38" s="685"/>
      <c r="W38" s="77" t="s">
        <v>23</v>
      </c>
      <c r="X38" s="78">
        <v>1000</v>
      </c>
      <c r="Y38" s="78">
        <v>0</v>
      </c>
      <c r="Z38" s="78">
        <v>0</v>
      </c>
      <c r="AA38" s="79" t="s">
        <v>38</v>
      </c>
      <c r="AB38" s="79" t="s">
        <v>38</v>
      </c>
      <c r="AC38" s="80" t="s">
        <v>38</v>
      </c>
      <c r="AD38" s="558"/>
      <c r="AE38" s="685"/>
      <c r="AF38" s="77" t="s">
        <v>23</v>
      </c>
      <c r="AG38" s="78">
        <v>1000</v>
      </c>
      <c r="AH38" s="78"/>
      <c r="AI38" s="78">
        <v>6590</v>
      </c>
      <c r="AJ38" s="79" t="s">
        <v>50</v>
      </c>
      <c r="AK38" s="79">
        <v>3776</v>
      </c>
      <c r="AL38" s="80">
        <v>45064</v>
      </c>
      <c r="AM38" s="558" t="s">
        <v>1042</v>
      </c>
      <c r="AN38" s="180">
        <v>50</v>
      </c>
      <c r="AO38" s="179" t="s">
        <v>1033</v>
      </c>
    </row>
    <row r="39" spans="1:41" x14ac:dyDescent="0.25">
      <c r="A39" s="120"/>
      <c r="B39" s="879"/>
      <c r="C39" s="77" t="s">
        <v>24</v>
      </c>
      <c r="D39" s="78">
        <v>1000</v>
      </c>
      <c r="E39" s="78">
        <f t="shared" ref="E39:E44" si="2">E40+10</f>
        <v>40</v>
      </c>
      <c r="F39" s="78">
        <v>5000</v>
      </c>
      <c r="G39" s="79" t="s">
        <v>38</v>
      </c>
      <c r="H39" s="79">
        <v>292</v>
      </c>
      <c r="I39" s="80">
        <v>43992</v>
      </c>
      <c r="J39" s="79"/>
      <c r="K39" s="81"/>
      <c r="L39" s="685"/>
      <c r="M39" s="77" t="s">
        <v>24</v>
      </c>
      <c r="N39" s="78">
        <v>1000</v>
      </c>
      <c r="O39" s="78">
        <v>0</v>
      </c>
      <c r="P39" s="78">
        <v>0</v>
      </c>
      <c r="Q39" s="79" t="s">
        <v>38</v>
      </c>
      <c r="R39" s="79" t="s">
        <v>38</v>
      </c>
      <c r="S39" s="80" t="s">
        <v>38</v>
      </c>
      <c r="T39" s="79"/>
      <c r="U39" s="81"/>
      <c r="V39" s="685"/>
      <c r="W39" s="77" t="s">
        <v>24</v>
      </c>
      <c r="X39" s="78">
        <v>1000</v>
      </c>
      <c r="Y39" s="78">
        <f>Y40+10</f>
        <v>60</v>
      </c>
      <c r="Z39" s="78">
        <v>0</v>
      </c>
      <c r="AA39" s="79" t="s">
        <v>38</v>
      </c>
      <c r="AB39" s="79" t="s">
        <v>38</v>
      </c>
      <c r="AC39" s="80" t="s">
        <v>38</v>
      </c>
      <c r="AD39" s="558"/>
      <c r="AE39" s="685"/>
      <c r="AF39" s="77" t="s">
        <v>24</v>
      </c>
      <c r="AG39" s="78">
        <v>1000</v>
      </c>
      <c r="AH39" s="78"/>
      <c r="AI39" s="78"/>
      <c r="AJ39" s="79"/>
      <c r="AK39" s="79"/>
      <c r="AL39" s="80"/>
      <c r="AM39" s="558"/>
      <c r="AN39" s="180"/>
      <c r="AO39" s="179"/>
    </row>
    <row r="40" spans="1:41" x14ac:dyDescent="0.25">
      <c r="A40" s="120"/>
      <c r="B40" s="879"/>
      <c r="C40" s="77" t="s">
        <v>25</v>
      </c>
      <c r="D40" s="78">
        <v>1000</v>
      </c>
      <c r="E40" s="78">
        <f t="shared" si="2"/>
        <v>30</v>
      </c>
      <c r="F40" s="78">
        <v>0</v>
      </c>
      <c r="G40" s="79" t="s">
        <v>38</v>
      </c>
      <c r="H40" s="79" t="s">
        <v>38</v>
      </c>
      <c r="I40" s="80" t="s">
        <v>38</v>
      </c>
      <c r="J40" s="79"/>
      <c r="K40" s="81"/>
      <c r="L40" s="685"/>
      <c r="M40" s="77" t="s">
        <v>25</v>
      </c>
      <c r="N40" s="78">
        <v>1000</v>
      </c>
      <c r="O40" s="78">
        <v>0</v>
      </c>
      <c r="P40" s="78">
        <v>0</v>
      </c>
      <c r="Q40" s="79" t="s">
        <v>38</v>
      </c>
      <c r="R40" s="79" t="s">
        <v>38</v>
      </c>
      <c r="S40" s="80" t="s">
        <v>38</v>
      </c>
      <c r="T40" s="79"/>
      <c r="U40" s="81"/>
      <c r="V40" s="685"/>
      <c r="W40" s="77" t="s">
        <v>25</v>
      </c>
      <c r="X40" s="78">
        <v>1000</v>
      </c>
      <c r="Y40" s="78">
        <f>Y41+10</f>
        <v>50</v>
      </c>
      <c r="Z40" s="78">
        <v>0</v>
      </c>
      <c r="AA40" s="79" t="s">
        <v>38</v>
      </c>
      <c r="AB40" s="79" t="s">
        <v>38</v>
      </c>
      <c r="AC40" s="80" t="s">
        <v>38</v>
      </c>
      <c r="AD40" s="558"/>
      <c r="AE40" s="685"/>
      <c r="AF40" s="77" t="s">
        <v>25</v>
      </c>
      <c r="AG40" s="78">
        <v>1000</v>
      </c>
      <c r="AH40" s="78">
        <v>10</v>
      </c>
      <c r="AI40" s="78"/>
      <c r="AJ40" s="79"/>
      <c r="AK40" s="79"/>
      <c r="AL40" s="80"/>
      <c r="AM40" s="558"/>
      <c r="AN40" s="180"/>
      <c r="AO40" s="179"/>
    </row>
    <row r="41" spans="1:41" x14ac:dyDescent="0.25">
      <c r="A41" s="120"/>
      <c r="B41" s="879"/>
      <c r="C41" s="77" t="s">
        <v>26</v>
      </c>
      <c r="D41" s="78">
        <v>1000</v>
      </c>
      <c r="E41" s="78">
        <f t="shared" si="2"/>
        <v>20</v>
      </c>
      <c r="F41" s="78">
        <v>0</v>
      </c>
      <c r="G41" s="79" t="s">
        <v>38</v>
      </c>
      <c r="H41" s="79" t="s">
        <v>38</v>
      </c>
      <c r="I41" s="80" t="s">
        <v>38</v>
      </c>
      <c r="J41" s="79"/>
      <c r="K41" s="81"/>
      <c r="L41" s="685"/>
      <c r="M41" s="77" t="s">
        <v>26</v>
      </c>
      <c r="N41" s="78">
        <v>1000</v>
      </c>
      <c r="O41" s="78">
        <v>0</v>
      </c>
      <c r="P41" s="78">
        <v>0</v>
      </c>
      <c r="Q41" s="79" t="s">
        <v>38</v>
      </c>
      <c r="R41" s="79" t="s">
        <v>38</v>
      </c>
      <c r="S41" s="80" t="s">
        <v>38</v>
      </c>
      <c r="T41" s="79"/>
      <c r="U41" s="81"/>
      <c r="V41" s="685"/>
      <c r="W41" s="77" t="s">
        <v>26</v>
      </c>
      <c r="X41" s="78">
        <v>1000</v>
      </c>
      <c r="Y41" s="78">
        <v>40</v>
      </c>
      <c r="Z41" s="78">
        <v>0</v>
      </c>
      <c r="AA41" s="79" t="s">
        <v>38</v>
      </c>
      <c r="AB41" s="79" t="s">
        <v>38</v>
      </c>
      <c r="AC41" s="80" t="s">
        <v>38</v>
      </c>
      <c r="AD41" s="558"/>
      <c r="AE41" s="685"/>
      <c r="AF41" s="77" t="s">
        <v>26</v>
      </c>
      <c r="AG41" s="78">
        <v>1000</v>
      </c>
      <c r="AH41" s="78"/>
      <c r="AI41" s="78"/>
      <c r="AJ41" s="79"/>
      <c r="AK41" s="79"/>
      <c r="AL41" s="80"/>
      <c r="AM41" s="558"/>
      <c r="AN41" s="180"/>
      <c r="AO41" s="179"/>
    </row>
    <row r="42" spans="1:41" x14ac:dyDescent="0.25">
      <c r="A42" s="120"/>
      <c r="B42" s="879"/>
      <c r="C42" s="77" t="s">
        <v>27</v>
      </c>
      <c r="D42" s="78">
        <v>1000</v>
      </c>
      <c r="E42" s="78">
        <v>10</v>
      </c>
      <c r="F42" s="78">
        <v>0</v>
      </c>
      <c r="G42" s="79" t="s">
        <v>38</v>
      </c>
      <c r="H42" s="79" t="s">
        <v>38</v>
      </c>
      <c r="I42" s="80" t="s">
        <v>38</v>
      </c>
      <c r="J42" s="79"/>
      <c r="K42" s="81"/>
      <c r="L42" s="685"/>
      <c r="M42" s="77" t="s">
        <v>27</v>
      </c>
      <c r="N42" s="78">
        <v>1000</v>
      </c>
      <c r="O42" s="78">
        <v>0</v>
      </c>
      <c r="P42" s="78">
        <v>0</v>
      </c>
      <c r="Q42" s="79" t="s">
        <v>38</v>
      </c>
      <c r="R42" s="79" t="s">
        <v>38</v>
      </c>
      <c r="S42" s="80" t="s">
        <v>38</v>
      </c>
      <c r="T42" s="79"/>
      <c r="U42" s="81"/>
      <c r="V42" s="685"/>
      <c r="W42" s="77" t="s">
        <v>27</v>
      </c>
      <c r="X42" s="78">
        <v>1000</v>
      </c>
      <c r="Y42" s="78">
        <v>30</v>
      </c>
      <c r="Z42" s="78">
        <v>0</v>
      </c>
      <c r="AA42" s="79" t="s">
        <v>38</v>
      </c>
      <c r="AB42" s="79" t="s">
        <v>38</v>
      </c>
      <c r="AC42" s="80" t="s">
        <v>38</v>
      </c>
      <c r="AD42" s="558"/>
      <c r="AE42" s="685"/>
      <c r="AF42" s="77" t="s">
        <v>27</v>
      </c>
      <c r="AG42" s="78"/>
      <c r="AH42" s="78"/>
      <c r="AI42" s="78"/>
      <c r="AJ42" s="79"/>
      <c r="AK42" s="79"/>
      <c r="AL42" s="80"/>
      <c r="AM42" s="558"/>
      <c r="AN42" s="180"/>
      <c r="AO42" s="179"/>
    </row>
    <row r="43" spans="1:41" x14ac:dyDescent="0.25">
      <c r="A43" s="120"/>
      <c r="B43" s="879"/>
      <c r="C43" s="77" t="s">
        <v>28</v>
      </c>
      <c r="D43" s="78">
        <v>1000</v>
      </c>
      <c r="E43" s="78">
        <f t="shared" si="2"/>
        <v>30</v>
      </c>
      <c r="F43" s="78">
        <v>4000</v>
      </c>
      <c r="G43" s="79" t="s">
        <v>38</v>
      </c>
      <c r="H43" s="79">
        <v>503</v>
      </c>
      <c r="I43" s="80">
        <v>44106</v>
      </c>
      <c r="J43" s="79"/>
      <c r="K43" s="81"/>
      <c r="L43" s="685"/>
      <c r="M43" s="77" t="s">
        <v>28</v>
      </c>
      <c r="N43" s="78">
        <v>1000</v>
      </c>
      <c r="O43" s="78">
        <v>0</v>
      </c>
      <c r="P43" s="78">
        <v>0</v>
      </c>
      <c r="Q43" s="79" t="s">
        <v>38</v>
      </c>
      <c r="R43" s="79" t="s">
        <v>38</v>
      </c>
      <c r="S43" s="80" t="s">
        <v>38</v>
      </c>
      <c r="T43" s="79"/>
      <c r="U43" s="81"/>
      <c r="V43" s="685"/>
      <c r="W43" s="77" t="s">
        <v>28</v>
      </c>
      <c r="X43" s="78">
        <v>1000</v>
      </c>
      <c r="Y43" s="78">
        <v>20</v>
      </c>
      <c r="Z43" s="78">
        <v>0</v>
      </c>
      <c r="AA43" s="79" t="s">
        <v>38</v>
      </c>
      <c r="AB43" s="79" t="s">
        <v>38</v>
      </c>
      <c r="AC43" s="80" t="s">
        <v>38</v>
      </c>
      <c r="AD43" s="558"/>
      <c r="AE43" s="685"/>
      <c r="AF43" s="77" t="s">
        <v>28</v>
      </c>
      <c r="AG43" s="78"/>
      <c r="AH43" s="78"/>
      <c r="AI43" s="78"/>
      <c r="AJ43" s="79"/>
      <c r="AK43" s="79"/>
      <c r="AL43" s="80"/>
      <c r="AM43" s="558"/>
      <c r="AN43" s="180"/>
      <c r="AO43" s="179"/>
    </row>
    <row r="44" spans="1:41" x14ac:dyDescent="0.25">
      <c r="A44" s="120"/>
      <c r="B44" s="879"/>
      <c r="C44" s="77" t="s">
        <v>29</v>
      </c>
      <c r="D44" s="78">
        <v>1000</v>
      </c>
      <c r="E44" s="78">
        <f t="shared" si="2"/>
        <v>20</v>
      </c>
      <c r="F44" s="78">
        <v>0</v>
      </c>
      <c r="G44" s="79" t="s">
        <v>38</v>
      </c>
      <c r="H44" s="79" t="s">
        <v>38</v>
      </c>
      <c r="I44" s="80" t="s">
        <v>38</v>
      </c>
      <c r="J44" s="79"/>
      <c r="K44" s="81"/>
      <c r="L44" s="685"/>
      <c r="M44" s="77" t="s">
        <v>29</v>
      </c>
      <c r="N44" s="78">
        <v>1000</v>
      </c>
      <c r="O44" s="78">
        <v>0</v>
      </c>
      <c r="P44" s="78">
        <v>0</v>
      </c>
      <c r="Q44" s="79" t="s">
        <v>38</v>
      </c>
      <c r="R44" s="79" t="s">
        <v>38</v>
      </c>
      <c r="S44" s="80" t="s">
        <v>38</v>
      </c>
      <c r="T44" s="79"/>
      <c r="U44" s="81"/>
      <c r="V44" s="685"/>
      <c r="W44" s="77" t="s">
        <v>29</v>
      </c>
      <c r="X44" s="78">
        <v>1000</v>
      </c>
      <c r="Y44" s="78">
        <v>10</v>
      </c>
      <c r="Z44" s="78">
        <v>0</v>
      </c>
      <c r="AA44" s="79" t="s">
        <v>38</v>
      </c>
      <c r="AB44" s="79" t="s">
        <v>38</v>
      </c>
      <c r="AC44" s="80" t="s">
        <v>38</v>
      </c>
      <c r="AD44" s="558"/>
      <c r="AE44" s="685"/>
      <c r="AF44" s="77" t="s">
        <v>29</v>
      </c>
      <c r="AG44" s="78"/>
      <c r="AH44" s="78"/>
      <c r="AI44" s="78"/>
      <c r="AJ44" s="79"/>
      <c r="AK44" s="79"/>
      <c r="AL44" s="80"/>
      <c r="AM44" s="558"/>
      <c r="AN44" s="180"/>
      <c r="AO44" s="179"/>
    </row>
    <row r="45" spans="1:41" x14ac:dyDescent="0.25">
      <c r="A45" s="120"/>
      <c r="B45" s="879"/>
      <c r="C45" s="83" t="s">
        <v>30</v>
      </c>
      <c r="D45" s="84">
        <v>1000</v>
      </c>
      <c r="E45" s="78">
        <v>10</v>
      </c>
      <c r="F45" s="78">
        <v>0</v>
      </c>
      <c r="G45" s="79" t="s">
        <v>38</v>
      </c>
      <c r="H45" s="79" t="s">
        <v>38</v>
      </c>
      <c r="I45" s="80" t="s">
        <v>38</v>
      </c>
      <c r="J45" s="85"/>
      <c r="K45" s="86"/>
      <c r="L45" s="685"/>
      <c r="M45" s="83" t="s">
        <v>30</v>
      </c>
      <c r="N45" s="48">
        <v>500</v>
      </c>
      <c r="O45" s="78">
        <v>0</v>
      </c>
      <c r="P45" s="78">
        <v>0</v>
      </c>
      <c r="Q45" s="79" t="s">
        <v>38</v>
      </c>
      <c r="R45" s="79" t="s">
        <v>38</v>
      </c>
      <c r="S45" s="80" t="s">
        <v>38</v>
      </c>
      <c r="T45" s="79"/>
      <c r="U45" s="81"/>
      <c r="V45" s="685"/>
      <c r="W45" s="83" t="s">
        <v>30</v>
      </c>
      <c r="X45" s="84">
        <v>1000</v>
      </c>
      <c r="Y45" s="78">
        <v>0</v>
      </c>
      <c r="Z45" s="78">
        <v>7000</v>
      </c>
      <c r="AA45" s="79" t="s">
        <v>922</v>
      </c>
      <c r="AB45" s="79">
        <v>3100</v>
      </c>
      <c r="AC45" s="80">
        <v>44898</v>
      </c>
      <c r="AD45" s="558"/>
      <c r="AE45" s="685"/>
      <c r="AF45" s="83" t="s">
        <v>30</v>
      </c>
      <c r="AG45" s="84"/>
      <c r="AH45" s="78"/>
      <c r="AI45" s="78"/>
      <c r="AJ45" s="79"/>
      <c r="AK45" s="79"/>
      <c r="AL45" s="80"/>
      <c r="AM45" s="558"/>
      <c r="AN45" s="181"/>
      <c r="AO45" s="182"/>
    </row>
    <row r="46" spans="1:41" x14ac:dyDescent="0.25">
      <c r="A46" s="121"/>
      <c r="B46" s="880"/>
      <c r="C46" s="89"/>
      <c r="D46" s="90">
        <f>SUM(D34:D45)</f>
        <v>12000</v>
      </c>
      <c r="E46" s="90">
        <f>SUM(E34:E45)</f>
        <v>310</v>
      </c>
      <c r="F46" s="90">
        <f>SUM(F34:F45)</f>
        <v>9000</v>
      </c>
      <c r="G46" s="91"/>
      <c r="H46" s="91"/>
      <c r="I46" s="92"/>
      <c r="J46" s="91"/>
      <c r="K46" s="93"/>
      <c r="L46" s="686"/>
      <c r="M46" s="89"/>
      <c r="N46" s="90">
        <f>SUM(N33:N45)</f>
        <v>23500</v>
      </c>
      <c r="O46" s="90">
        <f>SUM(O33:O45)</f>
        <v>310</v>
      </c>
      <c r="P46" s="90">
        <f>SUM(P33:P45)</f>
        <v>23500</v>
      </c>
      <c r="Q46" s="91"/>
      <c r="R46" s="91"/>
      <c r="S46" s="91"/>
      <c r="T46" s="91"/>
      <c r="U46" s="93"/>
      <c r="V46" s="686"/>
      <c r="W46" s="89"/>
      <c r="X46" s="90">
        <f>SUM(X33:X45)</f>
        <v>35500</v>
      </c>
      <c r="Y46" s="90">
        <f>SUM(Y33:Y45)</f>
        <v>530</v>
      </c>
      <c r="Z46" s="90">
        <f>SUM(Z33:Z45)</f>
        <v>35500</v>
      </c>
      <c r="AA46" s="91"/>
      <c r="AB46" s="91"/>
      <c r="AC46" s="91"/>
      <c r="AD46" s="91"/>
      <c r="AE46" s="686"/>
      <c r="AF46" s="89"/>
      <c r="AG46" s="90">
        <f>SUM(AG33:AG45)</f>
        <v>43500</v>
      </c>
      <c r="AH46" s="90">
        <f>SUM(AH33:AH45)</f>
        <v>640</v>
      </c>
      <c r="AI46" s="90">
        <f>SUM(AI33:AI45)</f>
        <v>42090</v>
      </c>
      <c r="AJ46" s="91"/>
      <c r="AK46" s="91"/>
      <c r="AL46" s="91"/>
      <c r="AM46" s="91"/>
      <c r="AN46" s="90"/>
      <c r="AO46" s="91"/>
    </row>
    <row r="47" spans="1:41" x14ac:dyDescent="0.25">
      <c r="A47" s="118"/>
      <c r="B47" s="106"/>
      <c r="C47" s="65"/>
      <c r="D47" s="66"/>
      <c r="E47" s="66"/>
      <c r="F47" s="66"/>
      <c r="G47" s="67"/>
      <c r="H47" s="67"/>
      <c r="I47" s="68"/>
      <c r="J47" s="67"/>
      <c r="K47" s="67"/>
      <c r="L47" s="687"/>
      <c r="M47" s="67"/>
      <c r="N47" s="66"/>
      <c r="O47" s="66"/>
      <c r="P47" s="66"/>
      <c r="Q47" s="67"/>
      <c r="R47" s="67"/>
      <c r="S47" s="67"/>
      <c r="T47" s="67"/>
      <c r="U47" s="67"/>
      <c r="V47" s="687"/>
      <c r="W47" s="67"/>
      <c r="X47" s="66"/>
      <c r="Y47" s="66"/>
      <c r="Z47" s="66"/>
      <c r="AA47" s="67"/>
      <c r="AB47" s="67"/>
      <c r="AC47" s="67"/>
      <c r="AD47" s="67"/>
      <c r="AE47" s="687"/>
      <c r="AF47" s="67"/>
      <c r="AG47" s="66"/>
      <c r="AH47" s="66"/>
      <c r="AI47" s="66"/>
      <c r="AJ47" s="67"/>
      <c r="AK47" s="67"/>
      <c r="AL47" s="67"/>
      <c r="AM47" s="67"/>
      <c r="AN47" s="777"/>
      <c r="AO47" s="123"/>
    </row>
    <row r="48" spans="1:41" x14ac:dyDescent="0.25">
      <c r="A48" s="119"/>
      <c r="B48" s="107"/>
      <c r="C48" s="70"/>
      <c r="D48" s="71"/>
      <c r="E48" s="72"/>
      <c r="F48" s="73"/>
      <c r="G48" s="72"/>
      <c r="H48" s="73"/>
      <c r="I48" s="73"/>
      <c r="J48" s="73"/>
      <c r="K48" s="74"/>
      <c r="L48" s="688"/>
      <c r="M48" s="75" t="s">
        <v>42</v>
      </c>
      <c r="N48" s="76">
        <f>D61</f>
        <v>12000</v>
      </c>
      <c r="O48" s="76">
        <f>E61</f>
        <v>1020</v>
      </c>
      <c r="P48" s="76">
        <f>F61</f>
        <v>0</v>
      </c>
      <c r="Q48" s="72"/>
      <c r="R48" s="73"/>
      <c r="S48" s="73"/>
      <c r="T48" s="73"/>
      <c r="U48" s="74"/>
      <c r="V48" s="688"/>
      <c r="W48" s="75" t="s">
        <v>42</v>
      </c>
      <c r="X48" s="76">
        <f>N61</f>
        <v>24000</v>
      </c>
      <c r="Y48" s="76">
        <f>O61</f>
        <v>1860</v>
      </c>
      <c r="Z48" s="76">
        <f>P61</f>
        <v>15120</v>
      </c>
      <c r="AA48" s="72"/>
      <c r="AB48" s="73"/>
      <c r="AC48" s="73"/>
      <c r="AD48" s="73"/>
      <c r="AE48" s="688"/>
      <c r="AF48" s="75" t="s">
        <v>42</v>
      </c>
      <c r="AG48" s="76">
        <f>X61</f>
        <v>36000</v>
      </c>
      <c r="AH48" s="76">
        <f>Y61</f>
        <v>2170</v>
      </c>
      <c r="AI48" s="76">
        <f>Z61</f>
        <v>34970</v>
      </c>
      <c r="AJ48" s="72"/>
      <c r="AK48" s="73"/>
      <c r="AL48" s="73"/>
      <c r="AM48" s="73"/>
      <c r="AN48" s="776" t="s">
        <v>221</v>
      </c>
      <c r="AO48" s="183" t="s">
        <v>36</v>
      </c>
    </row>
    <row r="49" spans="1:41" x14ac:dyDescent="0.25">
      <c r="A49" s="118" t="s">
        <v>7</v>
      </c>
      <c r="B49" s="108">
        <v>196</v>
      </c>
      <c r="C49" s="77" t="s">
        <v>19</v>
      </c>
      <c r="D49" s="78">
        <v>1000</v>
      </c>
      <c r="E49" s="78">
        <f t="shared" ref="E49:E58" si="3">E50+10</f>
        <v>140</v>
      </c>
      <c r="F49" s="78">
        <v>0</v>
      </c>
      <c r="G49" s="79" t="s">
        <v>38</v>
      </c>
      <c r="H49" s="79" t="s">
        <v>38</v>
      </c>
      <c r="I49" s="80" t="s">
        <v>38</v>
      </c>
      <c r="J49" s="79"/>
      <c r="K49" s="81"/>
      <c r="L49" s="684"/>
      <c r="M49" s="77" t="s">
        <v>19</v>
      </c>
      <c r="N49" s="78">
        <v>1000</v>
      </c>
      <c r="O49" s="78">
        <f>O50+10</f>
        <v>20</v>
      </c>
      <c r="P49" s="78">
        <v>0</v>
      </c>
      <c r="Q49" s="79" t="s">
        <v>38</v>
      </c>
      <c r="R49" s="79" t="s">
        <v>38</v>
      </c>
      <c r="S49" s="80" t="s">
        <v>38</v>
      </c>
      <c r="T49" s="79"/>
      <c r="U49" s="81"/>
      <c r="V49" s="684"/>
      <c r="W49" s="77" t="s">
        <v>19</v>
      </c>
      <c r="X49" s="78">
        <v>1000</v>
      </c>
      <c r="Y49" s="78">
        <f>Y50+10</f>
        <v>40</v>
      </c>
      <c r="Z49" s="78">
        <v>0</v>
      </c>
      <c r="AA49" s="79" t="s">
        <v>38</v>
      </c>
      <c r="AB49" s="79" t="s">
        <v>38</v>
      </c>
      <c r="AC49" s="80" t="s">
        <v>38</v>
      </c>
      <c r="AD49" s="651"/>
      <c r="AE49" s="684"/>
      <c r="AF49" s="77" t="s">
        <v>19</v>
      </c>
      <c r="AG49" s="78">
        <v>1000</v>
      </c>
      <c r="AH49" s="78">
        <v>40</v>
      </c>
      <c r="AI49" s="78"/>
      <c r="AJ49" s="79"/>
      <c r="AK49" s="79"/>
      <c r="AL49" s="80"/>
      <c r="AM49" s="651"/>
      <c r="AN49" s="198">
        <f>AG61+AH61-AI61</f>
        <v>5380</v>
      </c>
      <c r="AO49" s="178" t="s">
        <v>1045</v>
      </c>
    </row>
    <row r="50" spans="1:41" ht="21" customHeight="1" x14ac:dyDescent="0.25">
      <c r="A50" s="120"/>
      <c r="B50" s="879" t="s">
        <v>64</v>
      </c>
      <c r="C50" s="77" t="s">
        <v>20</v>
      </c>
      <c r="D50" s="78">
        <v>1000</v>
      </c>
      <c r="E50" s="78">
        <f t="shared" si="3"/>
        <v>130</v>
      </c>
      <c r="F50" s="78">
        <v>0</v>
      </c>
      <c r="G50" s="79" t="s">
        <v>38</v>
      </c>
      <c r="H50" s="79" t="s">
        <v>38</v>
      </c>
      <c r="I50" s="80" t="s">
        <v>38</v>
      </c>
      <c r="J50" s="79"/>
      <c r="K50" s="81"/>
      <c r="L50" s="685"/>
      <c r="M50" s="77" t="s">
        <v>20</v>
      </c>
      <c r="N50" s="78">
        <v>1000</v>
      </c>
      <c r="O50" s="78">
        <f>O51+10</f>
        <v>10</v>
      </c>
      <c r="P50" s="78">
        <v>0</v>
      </c>
      <c r="Q50" s="79" t="s">
        <v>38</v>
      </c>
      <c r="R50" s="79" t="s">
        <v>38</v>
      </c>
      <c r="S50" s="80" t="s">
        <v>38</v>
      </c>
      <c r="T50" s="79"/>
      <c r="U50" s="81"/>
      <c r="V50" s="685"/>
      <c r="W50" s="77" t="s">
        <v>20</v>
      </c>
      <c r="X50" s="78">
        <v>1000</v>
      </c>
      <c r="Y50" s="78">
        <f>Y51+10</f>
        <v>30</v>
      </c>
      <c r="Z50" s="78">
        <v>0</v>
      </c>
      <c r="AA50" s="79" t="s">
        <v>38</v>
      </c>
      <c r="AB50" s="79" t="s">
        <v>38</v>
      </c>
      <c r="AC50" s="80" t="s">
        <v>38</v>
      </c>
      <c r="AD50" s="558"/>
      <c r="AE50" s="685"/>
      <c r="AF50" s="77" t="s">
        <v>20</v>
      </c>
      <c r="AG50" s="78">
        <v>1000</v>
      </c>
      <c r="AH50" s="78">
        <v>30</v>
      </c>
      <c r="AI50" s="78"/>
      <c r="AJ50" s="79"/>
      <c r="AK50" s="79"/>
      <c r="AL50" s="80"/>
      <c r="AM50" s="558"/>
      <c r="AN50" s="180"/>
      <c r="AO50" s="179"/>
    </row>
    <row r="51" spans="1:41" ht="30" x14ac:dyDescent="0.25">
      <c r="A51" s="120"/>
      <c r="B51" s="879"/>
      <c r="C51" s="77" t="s">
        <v>21</v>
      </c>
      <c r="D51" s="78">
        <v>1000</v>
      </c>
      <c r="E51" s="78">
        <f t="shared" si="3"/>
        <v>120</v>
      </c>
      <c r="F51" s="78">
        <v>0</v>
      </c>
      <c r="G51" s="79" t="s">
        <v>38</v>
      </c>
      <c r="H51" s="79" t="s">
        <v>38</v>
      </c>
      <c r="I51" s="80" t="s">
        <v>38</v>
      </c>
      <c r="J51" s="79"/>
      <c r="K51" s="81"/>
      <c r="L51" s="685"/>
      <c r="M51" s="77" t="s">
        <v>21</v>
      </c>
      <c r="N51" s="78">
        <v>1000</v>
      </c>
      <c r="O51" s="78">
        <v>0</v>
      </c>
      <c r="P51" s="78">
        <v>15120</v>
      </c>
      <c r="Q51" s="79" t="s">
        <v>38</v>
      </c>
      <c r="R51" s="79">
        <v>866</v>
      </c>
      <c r="S51" s="80">
        <v>44260</v>
      </c>
      <c r="T51" s="101" t="s">
        <v>862</v>
      </c>
      <c r="U51" s="81"/>
      <c r="V51" s="685"/>
      <c r="W51" s="77" t="s">
        <v>21</v>
      </c>
      <c r="X51" s="78">
        <v>1000</v>
      </c>
      <c r="Y51" s="78">
        <f>Y52+10</f>
        <v>20</v>
      </c>
      <c r="Z51" s="78">
        <v>0</v>
      </c>
      <c r="AA51" s="79" t="s">
        <v>38</v>
      </c>
      <c r="AB51" s="79" t="s">
        <v>38</v>
      </c>
      <c r="AC51" s="80" t="s">
        <v>38</v>
      </c>
      <c r="AD51" s="180"/>
      <c r="AE51" s="685"/>
      <c r="AF51" s="77" t="s">
        <v>21</v>
      </c>
      <c r="AG51" s="78">
        <v>1000</v>
      </c>
      <c r="AH51" s="78">
        <v>20</v>
      </c>
      <c r="AI51" s="78"/>
      <c r="AJ51" s="79"/>
      <c r="AK51" s="79"/>
      <c r="AL51" s="80"/>
      <c r="AM51" s="558"/>
      <c r="AN51" s="180"/>
      <c r="AO51" s="179"/>
    </row>
    <row r="52" spans="1:41" x14ac:dyDescent="0.25">
      <c r="A52" s="120"/>
      <c r="B52" s="879"/>
      <c r="C52" s="77" t="s">
        <v>22</v>
      </c>
      <c r="D52" s="78">
        <v>1000</v>
      </c>
      <c r="E52" s="78">
        <f t="shared" si="3"/>
        <v>110</v>
      </c>
      <c r="F52" s="78">
        <v>0</v>
      </c>
      <c r="G52" s="79" t="s">
        <v>38</v>
      </c>
      <c r="H52" s="79" t="s">
        <v>38</v>
      </c>
      <c r="I52" s="80" t="s">
        <v>38</v>
      </c>
      <c r="J52" s="79"/>
      <c r="K52" s="81"/>
      <c r="L52" s="685"/>
      <c r="M52" s="77" t="s">
        <v>22</v>
      </c>
      <c r="N52" s="78">
        <v>1000</v>
      </c>
      <c r="O52" s="78">
        <f t="shared" ref="O52:O58" si="4">O53+10</f>
        <v>130</v>
      </c>
      <c r="P52" s="78">
        <v>0</v>
      </c>
      <c r="Q52" s="79" t="s">
        <v>38</v>
      </c>
      <c r="R52" s="79" t="s">
        <v>38</v>
      </c>
      <c r="S52" s="80" t="s">
        <v>38</v>
      </c>
      <c r="T52" s="79"/>
      <c r="U52" s="81"/>
      <c r="V52" s="685"/>
      <c r="W52" s="77" t="s">
        <v>22</v>
      </c>
      <c r="X52" s="78">
        <v>1000</v>
      </c>
      <c r="Y52" s="78">
        <f>Y53+10</f>
        <v>10</v>
      </c>
      <c r="Z52" s="78">
        <v>0</v>
      </c>
      <c r="AA52" s="79" t="s">
        <v>38</v>
      </c>
      <c r="AB52" s="79" t="s">
        <v>38</v>
      </c>
      <c r="AC52" s="80" t="s">
        <v>38</v>
      </c>
      <c r="AD52" s="180"/>
      <c r="AE52" s="685"/>
      <c r="AF52" s="77" t="s">
        <v>22</v>
      </c>
      <c r="AG52" s="78">
        <v>1000</v>
      </c>
      <c r="AH52" s="78">
        <v>40</v>
      </c>
      <c r="AI52" s="78"/>
      <c r="AJ52" s="79"/>
      <c r="AK52" s="79"/>
      <c r="AL52" s="80"/>
      <c r="AM52" s="558"/>
      <c r="AN52" s="180">
        <v>5000</v>
      </c>
      <c r="AO52" s="179" t="s">
        <v>948</v>
      </c>
    </row>
    <row r="53" spans="1:41" ht="30" x14ac:dyDescent="0.25">
      <c r="A53" s="120"/>
      <c r="B53" s="879"/>
      <c r="C53" s="77" t="s">
        <v>23</v>
      </c>
      <c r="D53" s="78">
        <v>1000</v>
      </c>
      <c r="E53" s="78">
        <f t="shared" si="3"/>
        <v>100</v>
      </c>
      <c r="F53" s="78">
        <v>0</v>
      </c>
      <c r="G53" s="79" t="s">
        <v>38</v>
      </c>
      <c r="H53" s="79" t="s">
        <v>38</v>
      </c>
      <c r="I53" s="80" t="s">
        <v>38</v>
      </c>
      <c r="J53" s="79"/>
      <c r="K53" s="81"/>
      <c r="L53" s="685"/>
      <c r="M53" s="77" t="s">
        <v>23</v>
      </c>
      <c r="N53" s="78">
        <v>1000</v>
      </c>
      <c r="O53" s="78">
        <f t="shared" si="4"/>
        <v>120</v>
      </c>
      <c r="P53" s="78">
        <v>0</v>
      </c>
      <c r="Q53" s="79" t="s">
        <v>38</v>
      </c>
      <c r="R53" s="79" t="s">
        <v>38</v>
      </c>
      <c r="S53" s="80" t="s">
        <v>38</v>
      </c>
      <c r="T53" s="79"/>
      <c r="U53" s="81"/>
      <c r="V53" s="685"/>
      <c r="W53" s="77" t="s">
        <v>23</v>
      </c>
      <c r="X53" s="78">
        <v>1000</v>
      </c>
      <c r="Y53" s="78">
        <v>0</v>
      </c>
      <c r="Z53" s="78">
        <v>14950</v>
      </c>
      <c r="AA53" s="79" t="s">
        <v>38</v>
      </c>
      <c r="AB53" s="79">
        <v>2321</v>
      </c>
      <c r="AC53" s="80">
        <v>44691</v>
      </c>
      <c r="AD53" s="288" t="s">
        <v>864</v>
      </c>
      <c r="AE53" s="685"/>
      <c r="AF53" s="77" t="s">
        <v>23</v>
      </c>
      <c r="AG53" s="78">
        <v>1000</v>
      </c>
      <c r="AH53" s="78">
        <v>30</v>
      </c>
      <c r="AI53" s="78">
        <v>6010</v>
      </c>
      <c r="AJ53" s="79" t="s">
        <v>202</v>
      </c>
      <c r="AK53" s="79">
        <v>3805</v>
      </c>
      <c r="AL53" s="80">
        <v>45077</v>
      </c>
      <c r="AM53" s="704" t="s">
        <v>1044</v>
      </c>
      <c r="AN53" s="814">
        <v>380</v>
      </c>
      <c r="AO53" s="179" t="s">
        <v>952</v>
      </c>
    </row>
    <row r="54" spans="1:41" x14ac:dyDescent="0.25">
      <c r="A54" s="120"/>
      <c r="B54" s="879"/>
      <c r="C54" s="77" t="s">
        <v>24</v>
      </c>
      <c r="D54" s="78">
        <v>1000</v>
      </c>
      <c r="E54" s="78">
        <f t="shared" si="3"/>
        <v>90</v>
      </c>
      <c r="F54" s="78">
        <v>0</v>
      </c>
      <c r="G54" s="79" t="s">
        <v>38</v>
      </c>
      <c r="H54" s="79" t="s">
        <v>38</v>
      </c>
      <c r="I54" s="80" t="s">
        <v>38</v>
      </c>
      <c r="J54" s="79"/>
      <c r="K54" s="81"/>
      <c r="L54" s="685"/>
      <c r="M54" s="77" t="s">
        <v>24</v>
      </c>
      <c r="N54" s="78">
        <v>1000</v>
      </c>
      <c r="O54" s="78">
        <f t="shared" si="4"/>
        <v>110</v>
      </c>
      <c r="P54" s="78">
        <v>0</v>
      </c>
      <c r="Q54" s="79" t="s">
        <v>38</v>
      </c>
      <c r="R54" s="79" t="s">
        <v>38</v>
      </c>
      <c r="S54" s="80" t="s">
        <v>38</v>
      </c>
      <c r="T54" s="79"/>
      <c r="U54" s="81"/>
      <c r="V54" s="685"/>
      <c r="W54" s="77" t="s">
        <v>24</v>
      </c>
      <c r="X54" s="78">
        <v>1000</v>
      </c>
      <c r="Y54" s="78">
        <v>20</v>
      </c>
      <c r="Z54" s="78">
        <v>0</v>
      </c>
      <c r="AA54" s="79" t="s">
        <v>38</v>
      </c>
      <c r="AB54" s="79" t="s">
        <v>38</v>
      </c>
      <c r="AC54" s="80" t="s">
        <v>38</v>
      </c>
      <c r="AD54" s="277"/>
      <c r="AE54" s="685"/>
      <c r="AF54" s="77" t="s">
        <v>24</v>
      </c>
      <c r="AG54" s="78">
        <v>1000</v>
      </c>
      <c r="AH54" s="78">
        <v>20</v>
      </c>
      <c r="AI54" s="78"/>
      <c r="AJ54" s="79"/>
      <c r="AK54" s="79"/>
      <c r="AL54" s="80"/>
      <c r="AM54" s="558"/>
      <c r="AN54" s="277"/>
      <c r="AO54" s="208"/>
    </row>
    <row r="55" spans="1:41" x14ac:dyDescent="0.25">
      <c r="A55" s="120"/>
      <c r="B55" s="879"/>
      <c r="C55" s="77" t="s">
        <v>25</v>
      </c>
      <c r="D55" s="78">
        <v>1000</v>
      </c>
      <c r="E55" s="78">
        <f t="shared" si="3"/>
        <v>80</v>
      </c>
      <c r="F55" s="78">
        <v>0</v>
      </c>
      <c r="G55" s="79" t="s">
        <v>38</v>
      </c>
      <c r="H55" s="79" t="s">
        <v>38</v>
      </c>
      <c r="I55" s="80" t="s">
        <v>38</v>
      </c>
      <c r="J55" s="79"/>
      <c r="K55" s="81"/>
      <c r="L55" s="685"/>
      <c r="M55" s="77" t="s">
        <v>25</v>
      </c>
      <c r="N55" s="78">
        <v>1000</v>
      </c>
      <c r="O55" s="78">
        <f t="shared" si="4"/>
        <v>100</v>
      </c>
      <c r="P55" s="78">
        <v>0</v>
      </c>
      <c r="Q55" s="79" t="s">
        <v>38</v>
      </c>
      <c r="R55" s="79" t="s">
        <v>38</v>
      </c>
      <c r="S55" s="80" t="s">
        <v>38</v>
      </c>
      <c r="T55" s="79"/>
      <c r="U55" s="81"/>
      <c r="V55" s="685"/>
      <c r="W55" s="77" t="s">
        <v>25</v>
      </c>
      <c r="X55" s="78">
        <v>1000</v>
      </c>
      <c r="Y55" s="78">
        <v>10</v>
      </c>
      <c r="Z55" s="78">
        <v>0</v>
      </c>
      <c r="AA55" s="79" t="s">
        <v>38</v>
      </c>
      <c r="AB55" s="79" t="s">
        <v>38</v>
      </c>
      <c r="AC55" s="80" t="s">
        <v>38</v>
      </c>
      <c r="AD55" s="208"/>
      <c r="AE55" s="685"/>
      <c r="AF55" s="77" t="s">
        <v>25</v>
      </c>
      <c r="AG55" s="78">
        <v>1000</v>
      </c>
      <c r="AH55" s="78">
        <v>10</v>
      </c>
      <c r="AI55" s="78"/>
      <c r="AJ55" s="79"/>
      <c r="AK55" s="79"/>
      <c r="AL55" s="80"/>
      <c r="AM55" s="558"/>
      <c r="AN55" s="277"/>
      <c r="AO55" s="208"/>
    </row>
    <row r="56" spans="1:41" x14ac:dyDescent="0.25">
      <c r="A56" s="120"/>
      <c r="B56" s="879"/>
      <c r="C56" s="77" t="s">
        <v>26</v>
      </c>
      <c r="D56" s="78">
        <v>1000</v>
      </c>
      <c r="E56" s="78">
        <f t="shared" si="3"/>
        <v>70</v>
      </c>
      <c r="F56" s="78">
        <v>0</v>
      </c>
      <c r="G56" s="79" t="s">
        <v>38</v>
      </c>
      <c r="H56" s="79" t="s">
        <v>38</v>
      </c>
      <c r="I56" s="80" t="s">
        <v>38</v>
      </c>
      <c r="J56" s="79"/>
      <c r="K56" s="81"/>
      <c r="L56" s="685"/>
      <c r="M56" s="77" t="s">
        <v>26</v>
      </c>
      <c r="N56" s="78">
        <v>1000</v>
      </c>
      <c r="O56" s="78">
        <f t="shared" si="4"/>
        <v>90</v>
      </c>
      <c r="P56" s="78">
        <v>0</v>
      </c>
      <c r="Q56" s="79" t="s">
        <v>38</v>
      </c>
      <c r="R56" s="79" t="s">
        <v>38</v>
      </c>
      <c r="S56" s="80" t="s">
        <v>38</v>
      </c>
      <c r="T56" s="79"/>
      <c r="U56" s="81"/>
      <c r="V56" s="685"/>
      <c r="W56" s="77" t="s">
        <v>26</v>
      </c>
      <c r="X56" s="78">
        <v>1000</v>
      </c>
      <c r="Y56" s="78">
        <v>0</v>
      </c>
      <c r="Z56" s="78">
        <v>4900</v>
      </c>
      <c r="AA56" s="79" t="s">
        <v>38</v>
      </c>
      <c r="AB56" s="79" t="s">
        <v>38</v>
      </c>
      <c r="AC56" s="80" t="s">
        <v>38</v>
      </c>
      <c r="AD56" s="208" t="s">
        <v>863</v>
      </c>
      <c r="AE56" s="685"/>
      <c r="AF56" s="77" t="s">
        <v>26</v>
      </c>
      <c r="AG56" s="78">
        <v>1000</v>
      </c>
      <c r="AH56" s="78"/>
      <c r="AI56" s="78"/>
      <c r="AJ56" s="79"/>
      <c r="AK56" s="79"/>
      <c r="AL56" s="80"/>
      <c r="AM56" s="558"/>
      <c r="AN56" s="277"/>
      <c r="AO56" s="208"/>
    </row>
    <row r="57" spans="1:41" x14ac:dyDescent="0.25">
      <c r="A57" s="120"/>
      <c r="B57" s="879"/>
      <c r="C57" s="77" t="s">
        <v>27</v>
      </c>
      <c r="D57" s="78">
        <v>1000</v>
      </c>
      <c r="E57" s="78">
        <f t="shared" si="3"/>
        <v>60</v>
      </c>
      <c r="F57" s="78">
        <v>0</v>
      </c>
      <c r="G57" s="79" t="s">
        <v>38</v>
      </c>
      <c r="H57" s="79" t="s">
        <v>38</v>
      </c>
      <c r="I57" s="80" t="s">
        <v>38</v>
      </c>
      <c r="J57" s="79"/>
      <c r="K57" s="81"/>
      <c r="L57" s="685"/>
      <c r="M57" s="77" t="s">
        <v>27</v>
      </c>
      <c r="N57" s="78">
        <v>1000</v>
      </c>
      <c r="O57" s="78">
        <f t="shared" si="4"/>
        <v>80</v>
      </c>
      <c r="P57" s="78">
        <v>0</v>
      </c>
      <c r="Q57" s="79" t="s">
        <v>38</v>
      </c>
      <c r="R57" s="79" t="s">
        <v>38</v>
      </c>
      <c r="S57" s="80" t="s">
        <v>38</v>
      </c>
      <c r="T57" s="79"/>
      <c r="U57" s="81"/>
      <c r="V57" s="685"/>
      <c r="W57" s="77" t="s">
        <v>27</v>
      </c>
      <c r="X57" s="78">
        <v>1000</v>
      </c>
      <c r="Y57" s="78">
        <v>0</v>
      </c>
      <c r="Z57" s="78">
        <v>0</v>
      </c>
      <c r="AA57" s="79" t="s">
        <v>38</v>
      </c>
      <c r="AB57" s="79" t="s">
        <v>38</v>
      </c>
      <c r="AC57" s="80" t="s">
        <v>38</v>
      </c>
      <c r="AD57" s="558"/>
      <c r="AE57" s="685"/>
      <c r="AF57" s="77" t="s">
        <v>27</v>
      </c>
      <c r="AG57" s="78"/>
      <c r="AH57" s="78"/>
      <c r="AI57" s="78"/>
      <c r="AJ57" s="79"/>
      <c r="AK57" s="79"/>
      <c r="AL57" s="80"/>
      <c r="AM57" s="558"/>
      <c r="AN57" s="277"/>
      <c r="AO57" s="208"/>
    </row>
    <row r="58" spans="1:41" x14ac:dyDescent="0.25">
      <c r="A58" s="120"/>
      <c r="B58" s="879"/>
      <c r="C58" s="77" t="s">
        <v>28</v>
      </c>
      <c r="D58" s="78">
        <v>1000</v>
      </c>
      <c r="E58" s="78">
        <f t="shared" si="3"/>
        <v>50</v>
      </c>
      <c r="F58" s="78">
        <v>0</v>
      </c>
      <c r="G58" s="79" t="s">
        <v>38</v>
      </c>
      <c r="H58" s="79" t="s">
        <v>38</v>
      </c>
      <c r="I58" s="80" t="s">
        <v>38</v>
      </c>
      <c r="J58" s="79"/>
      <c r="K58" s="81"/>
      <c r="L58" s="685"/>
      <c r="M58" s="77" t="s">
        <v>28</v>
      </c>
      <c r="N58" s="78">
        <v>1000</v>
      </c>
      <c r="O58" s="78">
        <f t="shared" si="4"/>
        <v>70</v>
      </c>
      <c r="P58" s="78">
        <v>0</v>
      </c>
      <c r="Q58" s="79" t="s">
        <v>38</v>
      </c>
      <c r="R58" s="79" t="s">
        <v>38</v>
      </c>
      <c r="S58" s="80" t="s">
        <v>38</v>
      </c>
      <c r="T58" s="79"/>
      <c r="U58" s="81"/>
      <c r="V58" s="685"/>
      <c r="W58" s="77" t="s">
        <v>28</v>
      </c>
      <c r="X58" s="78">
        <v>1000</v>
      </c>
      <c r="Y58" s="78">
        <v>70</v>
      </c>
      <c r="Z58" s="78">
        <v>0</v>
      </c>
      <c r="AA58" s="79" t="s">
        <v>38</v>
      </c>
      <c r="AB58" s="79" t="s">
        <v>38</v>
      </c>
      <c r="AC58" s="80" t="s">
        <v>38</v>
      </c>
      <c r="AD58" s="558"/>
      <c r="AE58" s="685"/>
      <c r="AF58" s="77" t="s">
        <v>28</v>
      </c>
      <c r="AG58" s="78"/>
      <c r="AH58" s="78"/>
      <c r="AI58" s="78"/>
      <c r="AJ58" s="79"/>
      <c r="AK58" s="79"/>
      <c r="AL58" s="80"/>
      <c r="AM58" s="558"/>
      <c r="AN58" s="277"/>
      <c r="AO58" s="208"/>
    </row>
    <row r="59" spans="1:41" x14ac:dyDescent="0.25">
      <c r="A59" s="120"/>
      <c r="B59" s="879"/>
      <c r="C59" s="77" t="s">
        <v>29</v>
      </c>
      <c r="D59" s="78">
        <v>1000</v>
      </c>
      <c r="E59" s="78">
        <f>E60+10</f>
        <v>40</v>
      </c>
      <c r="F59" s="78">
        <v>0</v>
      </c>
      <c r="G59" s="79" t="s">
        <v>38</v>
      </c>
      <c r="H59" s="79" t="s">
        <v>38</v>
      </c>
      <c r="I59" s="80" t="s">
        <v>38</v>
      </c>
      <c r="J59" s="79"/>
      <c r="K59" s="81"/>
      <c r="L59" s="685"/>
      <c r="M59" s="77" t="s">
        <v>29</v>
      </c>
      <c r="N59" s="78">
        <v>1000</v>
      </c>
      <c r="O59" s="78">
        <f>O60+10</f>
        <v>60</v>
      </c>
      <c r="P59" s="78">
        <v>0</v>
      </c>
      <c r="Q59" s="79" t="s">
        <v>38</v>
      </c>
      <c r="R59" s="79" t="s">
        <v>38</v>
      </c>
      <c r="S59" s="80" t="s">
        <v>38</v>
      </c>
      <c r="T59" s="79"/>
      <c r="U59" s="81"/>
      <c r="V59" s="685"/>
      <c r="W59" s="77" t="s">
        <v>29</v>
      </c>
      <c r="X59" s="78">
        <v>1000</v>
      </c>
      <c r="Y59" s="78">
        <v>60</v>
      </c>
      <c r="Z59" s="78">
        <v>0</v>
      </c>
      <c r="AA59" s="79" t="s">
        <v>38</v>
      </c>
      <c r="AB59" s="79" t="s">
        <v>38</v>
      </c>
      <c r="AC59" s="80" t="s">
        <v>38</v>
      </c>
      <c r="AD59" s="558"/>
      <c r="AE59" s="685"/>
      <c r="AF59" s="77" t="s">
        <v>29</v>
      </c>
      <c r="AG59" s="78"/>
      <c r="AH59" s="78"/>
      <c r="AI59" s="78"/>
      <c r="AJ59" s="79"/>
      <c r="AK59" s="79"/>
      <c r="AL59" s="80"/>
      <c r="AM59" s="558"/>
      <c r="AN59" s="180"/>
      <c r="AO59" s="179"/>
    </row>
    <row r="60" spans="1:41" x14ac:dyDescent="0.25">
      <c r="A60" s="120"/>
      <c r="B60" s="879"/>
      <c r="C60" s="83" t="s">
        <v>30</v>
      </c>
      <c r="D60" s="84">
        <v>1000</v>
      </c>
      <c r="E60" s="78">
        <f>O49+10</f>
        <v>30</v>
      </c>
      <c r="F60" s="78">
        <v>0</v>
      </c>
      <c r="G60" s="79" t="s">
        <v>38</v>
      </c>
      <c r="H60" s="79" t="s">
        <v>38</v>
      </c>
      <c r="I60" s="80" t="s">
        <v>38</v>
      </c>
      <c r="J60" s="85"/>
      <c r="K60" s="86"/>
      <c r="L60" s="685"/>
      <c r="M60" s="83" t="s">
        <v>30</v>
      </c>
      <c r="N60" s="84">
        <v>1000</v>
      </c>
      <c r="O60" s="78">
        <f>Y49+10</f>
        <v>50</v>
      </c>
      <c r="P60" s="78">
        <v>0</v>
      </c>
      <c r="Q60" s="79" t="s">
        <v>38</v>
      </c>
      <c r="R60" s="79" t="s">
        <v>38</v>
      </c>
      <c r="S60" s="80" t="s">
        <v>38</v>
      </c>
      <c r="T60" s="79"/>
      <c r="U60" s="81"/>
      <c r="V60" s="685"/>
      <c r="W60" s="83" t="s">
        <v>30</v>
      </c>
      <c r="X60" s="78">
        <v>1000</v>
      </c>
      <c r="Y60" s="78">
        <v>50</v>
      </c>
      <c r="Z60" s="78">
        <v>0</v>
      </c>
      <c r="AA60" s="79" t="s">
        <v>38</v>
      </c>
      <c r="AB60" s="79" t="s">
        <v>38</v>
      </c>
      <c r="AC60" s="80" t="s">
        <v>38</v>
      </c>
      <c r="AD60" s="558"/>
      <c r="AE60" s="685"/>
      <c r="AF60" s="83" t="s">
        <v>30</v>
      </c>
      <c r="AG60" s="84"/>
      <c r="AH60" s="78"/>
      <c r="AI60" s="78"/>
      <c r="AJ60" s="79"/>
      <c r="AK60" s="79"/>
      <c r="AL60" s="80"/>
      <c r="AM60" s="558"/>
      <c r="AN60" s="181"/>
      <c r="AO60" s="182"/>
    </row>
    <row r="61" spans="1:41" x14ac:dyDescent="0.25">
      <c r="A61" s="121"/>
      <c r="B61" s="880"/>
      <c r="C61" s="89"/>
      <c r="D61" s="90">
        <f>SUM(D49:D60)</f>
        <v>12000</v>
      </c>
      <c r="E61" s="90">
        <f>SUM(E49:E60)</f>
        <v>1020</v>
      </c>
      <c r="F61" s="90">
        <f>SUM(F49:F60)</f>
        <v>0</v>
      </c>
      <c r="G61" s="91"/>
      <c r="H61" s="91"/>
      <c r="I61" s="92"/>
      <c r="J61" s="91"/>
      <c r="K61" s="93"/>
      <c r="L61" s="686"/>
      <c r="M61" s="89"/>
      <c r="N61" s="90">
        <f>SUM(N48:N60)</f>
        <v>24000</v>
      </c>
      <c r="O61" s="90">
        <f>SUM(O48:O60)</f>
        <v>1860</v>
      </c>
      <c r="P61" s="90">
        <f>SUM(P48:P60)</f>
        <v>15120</v>
      </c>
      <c r="Q61" s="91"/>
      <c r="R61" s="91"/>
      <c r="S61" s="91"/>
      <c r="T61" s="91"/>
      <c r="U61" s="93"/>
      <c r="V61" s="686"/>
      <c r="W61" s="89"/>
      <c r="X61" s="90">
        <f>SUM(X48:X60)</f>
        <v>36000</v>
      </c>
      <c r="Y61" s="90">
        <f>SUM(Y48:Y60)</f>
        <v>2170</v>
      </c>
      <c r="Z61" s="90">
        <f>SUM(Z48:Z60)</f>
        <v>34970</v>
      </c>
      <c r="AA61" s="91"/>
      <c r="AB61" s="91"/>
      <c r="AC61" s="91"/>
      <c r="AD61" s="91"/>
      <c r="AE61" s="686"/>
      <c r="AF61" s="89"/>
      <c r="AG61" s="90">
        <f>SUM(AG48:AG60)</f>
        <v>44000</v>
      </c>
      <c r="AH61" s="90">
        <f>SUM(AH48:AH60)</f>
        <v>2360</v>
      </c>
      <c r="AI61" s="90">
        <f>SUM(AI48:AI60)</f>
        <v>40980</v>
      </c>
      <c r="AJ61" s="91"/>
      <c r="AK61" s="91"/>
      <c r="AL61" s="91"/>
      <c r="AM61" s="91"/>
      <c r="AN61" s="90"/>
      <c r="AO61" s="91"/>
    </row>
    <row r="62" spans="1:41" x14ac:dyDescent="0.25">
      <c r="A62" s="343"/>
      <c r="B62" s="330"/>
      <c r="C62" s="344"/>
      <c r="D62" s="345"/>
      <c r="E62" s="345"/>
      <c r="F62" s="345"/>
      <c r="G62" s="346"/>
      <c r="H62" s="346"/>
      <c r="I62" s="347"/>
      <c r="J62" s="346"/>
      <c r="K62" s="346"/>
      <c r="L62" s="687"/>
      <c r="M62" s="346"/>
      <c r="N62" s="345"/>
      <c r="O62" s="345"/>
      <c r="P62" s="345"/>
      <c r="Q62" s="346"/>
      <c r="R62" s="346"/>
      <c r="S62" s="346"/>
      <c r="T62" s="346"/>
      <c r="U62" s="346"/>
      <c r="V62" s="687"/>
      <c r="W62" s="346"/>
      <c r="X62" s="345"/>
      <c r="Y62" s="345"/>
      <c r="Z62" s="345"/>
      <c r="AA62" s="346"/>
      <c r="AB62" s="346"/>
      <c r="AC62" s="346"/>
      <c r="AD62" s="346"/>
      <c r="AE62" s="687"/>
      <c r="AF62" s="346"/>
      <c r="AG62" s="345"/>
      <c r="AH62" s="345"/>
      <c r="AI62" s="345"/>
      <c r="AJ62" s="346"/>
      <c r="AK62" s="346"/>
      <c r="AL62" s="346"/>
      <c r="AM62" s="346"/>
      <c r="AN62" s="778"/>
      <c r="AO62" s="348"/>
    </row>
    <row r="63" spans="1:41" x14ac:dyDescent="0.25">
      <c r="A63" s="349"/>
      <c r="B63" s="331"/>
      <c r="C63" s="350"/>
      <c r="D63" s="351"/>
      <c r="E63" s="352"/>
      <c r="F63" s="353"/>
      <c r="G63" s="352"/>
      <c r="H63" s="353"/>
      <c r="I63" s="353"/>
      <c r="J63" s="353"/>
      <c r="K63" s="354"/>
      <c r="L63" s="688"/>
      <c r="M63" s="355" t="s">
        <v>42</v>
      </c>
      <c r="N63" s="356">
        <f>D76</f>
        <v>12000</v>
      </c>
      <c r="O63" s="356">
        <f>E76</f>
        <v>600</v>
      </c>
      <c r="P63" s="356">
        <f>F76</f>
        <v>10000</v>
      </c>
      <c r="Q63" s="352"/>
      <c r="R63" s="353"/>
      <c r="S63" s="353"/>
      <c r="T63" s="353"/>
      <c r="U63" s="354"/>
      <c r="V63" s="688"/>
      <c r="W63" s="355" t="s">
        <v>42</v>
      </c>
      <c r="X63" s="356">
        <f>N76</f>
        <v>24000</v>
      </c>
      <c r="Y63" s="356">
        <f>O76</f>
        <v>1150</v>
      </c>
      <c r="Z63" s="356">
        <f>P76</f>
        <v>24780</v>
      </c>
      <c r="AA63" s="352"/>
      <c r="AB63" s="353"/>
      <c r="AC63" s="353"/>
      <c r="AD63" s="353"/>
      <c r="AE63" s="688"/>
      <c r="AF63" s="355" t="s">
        <v>42</v>
      </c>
      <c r="AG63" s="356">
        <f>X76</f>
        <v>36000</v>
      </c>
      <c r="AH63" s="356">
        <f>Y76</f>
        <v>1170</v>
      </c>
      <c r="AI63" s="356">
        <f>Z76</f>
        <v>37170</v>
      </c>
      <c r="AJ63" s="352"/>
      <c r="AK63" s="353"/>
      <c r="AL63" s="353"/>
      <c r="AM63" s="353"/>
      <c r="AN63" s="776" t="s">
        <v>221</v>
      </c>
      <c r="AO63" s="183" t="s">
        <v>36</v>
      </c>
    </row>
    <row r="64" spans="1:41" x14ac:dyDescent="0.25">
      <c r="A64" s="343" t="s">
        <v>7</v>
      </c>
      <c r="B64" s="332">
        <v>197</v>
      </c>
      <c r="C64" s="357" t="s">
        <v>19</v>
      </c>
      <c r="D64" s="124">
        <v>1000</v>
      </c>
      <c r="E64" s="124">
        <f t="shared" ref="E64:E70" si="5">E65+10</f>
        <v>80</v>
      </c>
      <c r="F64" s="124">
        <v>0</v>
      </c>
      <c r="G64" s="125" t="s">
        <v>38</v>
      </c>
      <c r="H64" s="125" t="s">
        <v>38</v>
      </c>
      <c r="I64" s="129" t="s">
        <v>38</v>
      </c>
      <c r="J64" s="125"/>
      <c r="K64" s="358"/>
      <c r="L64" s="684"/>
      <c r="M64" s="357" t="s">
        <v>19</v>
      </c>
      <c r="N64" s="124">
        <v>1000</v>
      </c>
      <c r="O64" s="124">
        <f t="shared" ref="O64:O72" si="6">O65+10</f>
        <v>100</v>
      </c>
      <c r="P64" s="124">
        <v>0</v>
      </c>
      <c r="Q64" s="125" t="s">
        <v>38</v>
      </c>
      <c r="R64" s="125" t="s">
        <v>38</v>
      </c>
      <c r="S64" s="129" t="s">
        <v>38</v>
      </c>
      <c r="T64" s="125"/>
      <c r="U64" s="358"/>
      <c r="V64" s="684"/>
      <c r="W64" s="357" t="s">
        <v>19</v>
      </c>
      <c r="X64" s="124">
        <v>1000</v>
      </c>
      <c r="Y64" s="124">
        <v>0</v>
      </c>
      <c r="Z64" s="124">
        <v>1000</v>
      </c>
      <c r="AA64" s="125" t="s">
        <v>38</v>
      </c>
      <c r="AB64" s="125">
        <v>2010</v>
      </c>
      <c r="AC64" s="129">
        <v>44592</v>
      </c>
      <c r="AD64" s="426"/>
      <c r="AE64" s="684"/>
      <c r="AF64" s="357" t="s">
        <v>19</v>
      </c>
      <c r="AG64" s="124">
        <v>1000</v>
      </c>
      <c r="AH64" s="124">
        <v>20</v>
      </c>
      <c r="AI64" s="845"/>
      <c r="AJ64" s="337"/>
      <c r="AK64" s="337"/>
      <c r="AL64" s="337"/>
      <c r="AM64" s="337"/>
      <c r="AN64" s="341">
        <f>AG76+AH76-AI76</f>
        <v>0</v>
      </c>
      <c r="AO64" s="342" t="s">
        <v>1023</v>
      </c>
    </row>
    <row r="65" spans="1:41" ht="21" customHeight="1" x14ac:dyDescent="0.25">
      <c r="A65" s="359"/>
      <c r="B65" s="877" t="s">
        <v>67</v>
      </c>
      <c r="C65" s="357" t="s">
        <v>20</v>
      </c>
      <c r="D65" s="124">
        <v>1000</v>
      </c>
      <c r="E65" s="124">
        <f t="shared" si="5"/>
        <v>70</v>
      </c>
      <c r="F65" s="124">
        <v>0</v>
      </c>
      <c r="G65" s="125" t="s">
        <v>38</v>
      </c>
      <c r="H65" s="125" t="s">
        <v>38</v>
      </c>
      <c r="I65" s="129" t="s">
        <v>38</v>
      </c>
      <c r="J65" s="125"/>
      <c r="K65" s="358"/>
      <c r="L65" s="685"/>
      <c r="M65" s="357" t="s">
        <v>20</v>
      </c>
      <c r="N65" s="124">
        <v>1000</v>
      </c>
      <c r="O65" s="124">
        <f t="shared" si="6"/>
        <v>90</v>
      </c>
      <c r="P65" s="124">
        <v>0</v>
      </c>
      <c r="Q65" s="125" t="s">
        <v>38</v>
      </c>
      <c r="R65" s="125" t="s">
        <v>38</v>
      </c>
      <c r="S65" s="129" t="s">
        <v>38</v>
      </c>
      <c r="T65" s="125"/>
      <c r="U65" s="358"/>
      <c r="V65" s="685"/>
      <c r="W65" s="357" t="s">
        <v>20</v>
      </c>
      <c r="X65" s="124">
        <v>1000</v>
      </c>
      <c r="Y65" s="124">
        <v>0</v>
      </c>
      <c r="Z65" s="124">
        <v>1000</v>
      </c>
      <c r="AA65" s="125" t="s">
        <v>38</v>
      </c>
      <c r="AB65" s="125">
        <v>2104</v>
      </c>
      <c r="AC65" s="129">
        <v>44620</v>
      </c>
      <c r="AD65" s="629"/>
      <c r="AE65" s="685"/>
      <c r="AF65" s="357" t="s">
        <v>20</v>
      </c>
      <c r="AG65" s="124">
        <v>1000</v>
      </c>
      <c r="AH65" s="124">
        <v>10</v>
      </c>
      <c r="AI65" s="124"/>
      <c r="AJ65" s="125"/>
      <c r="AK65" s="125"/>
      <c r="AL65" s="129"/>
      <c r="AM65" s="629"/>
      <c r="AN65" s="336"/>
      <c r="AO65" s="335" t="s">
        <v>250</v>
      </c>
    </row>
    <row r="66" spans="1:41" x14ac:dyDescent="0.25">
      <c r="A66" s="359"/>
      <c r="B66" s="877"/>
      <c r="C66" s="357" t="s">
        <v>21</v>
      </c>
      <c r="D66" s="124">
        <v>1000</v>
      </c>
      <c r="E66" s="124">
        <f t="shared" si="5"/>
        <v>60</v>
      </c>
      <c r="F66" s="124">
        <v>0</v>
      </c>
      <c r="G66" s="125" t="s">
        <v>38</v>
      </c>
      <c r="H66" s="125" t="s">
        <v>38</v>
      </c>
      <c r="I66" s="129" t="s">
        <v>38</v>
      </c>
      <c r="J66" s="125"/>
      <c r="K66" s="358"/>
      <c r="L66" s="685"/>
      <c r="M66" s="357" t="s">
        <v>21</v>
      </c>
      <c r="N66" s="124">
        <v>1000</v>
      </c>
      <c r="O66" s="124">
        <f t="shared" si="6"/>
        <v>80</v>
      </c>
      <c r="P66" s="124">
        <v>0</v>
      </c>
      <c r="Q66" s="125" t="s">
        <v>38</v>
      </c>
      <c r="R66" s="125" t="s">
        <v>38</v>
      </c>
      <c r="S66" s="129" t="s">
        <v>38</v>
      </c>
      <c r="T66" s="125"/>
      <c r="U66" s="358"/>
      <c r="V66" s="685"/>
      <c r="W66" s="357" t="s">
        <v>21</v>
      </c>
      <c r="X66" s="124">
        <v>1000</v>
      </c>
      <c r="Y66" s="124">
        <v>10</v>
      </c>
      <c r="Z66" s="124">
        <v>0</v>
      </c>
      <c r="AA66" s="125" t="s">
        <v>38</v>
      </c>
      <c r="AB66" s="125" t="s">
        <v>38</v>
      </c>
      <c r="AC66" s="129" t="s">
        <v>38</v>
      </c>
      <c r="AD66" s="629"/>
      <c r="AE66" s="685"/>
      <c r="AF66" s="357" t="s">
        <v>21</v>
      </c>
      <c r="AG66" s="124">
        <v>1000</v>
      </c>
      <c r="AH66" s="124"/>
      <c r="AI66" s="845">
        <v>3030</v>
      </c>
      <c r="AJ66" s="337" t="s">
        <v>47</v>
      </c>
      <c r="AK66" s="337">
        <v>3549</v>
      </c>
      <c r="AL66" s="491">
        <v>45014</v>
      </c>
      <c r="AM66" s="491"/>
      <c r="AN66" s="336"/>
      <c r="AO66" s="335"/>
    </row>
    <row r="67" spans="1:41" x14ac:dyDescent="0.25">
      <c r="A67" s="359"/>
      <c r="B67" s="877"/>
      <c r="C67" s="357" t="s">
        <v>22</v>
      </c>
      <c r="D67" s="124">
        <v>1000</v>
      </c>
      <c r="E67" s="124">
        <f t="shared" si="5"/>
        <v>50</v>
      </c>
      <c r="F67" s="124">
        <v>0</v>
      </c>
      <c r="G67" s="125" t="s">
        <v>38</v>
      </c>
      <c r="H67" s="125" t="s">
        <v>38</v>
      </c>
      <c r="I67" s="129" t="s">
        <v>38</v>
      </c>
      <c r="J67" s="125"/>
      <c r="K67" s="358"/>
      <c r="L67" s="685"/>
      <c r="M67" s="357" t="s">
        <v>22</v>
      </c>
      <c r="N67" s="124">
        <v>1000</v>
      </c>
      <c r="O67" s="124">
        <f t="shared" si="6"/>
        <v>70</v>
      </c>
      <c r="P67" s="124">
        <v>0</v>
      </c>
      <c r="Q67" s="125" t="s">
        <v>38</v>
      </c>
      <c r="R67" s="125" t="s">
        <v>38</v>
      </c>
      <c r="S67" s="129" t="s">
        <v>38</v>
      </c>
      <c r="T67" s="125"/>
      <c r="U67" s="358"/>
      <c r="V67" s="685"/>
      <c r="W67" s="357" t="s">
        <v>22</v>
      </c>
      <c r="X67" s="124">
        <v>1000</v>
      </c>
      <c r="Y67" s="124">
        <v>0</v>
      </c>
      <c r="Z67" s="124">
        <v>2010</v>
      </c>
      <c r="AA67" s="125" t="s">
        <v>38</v>
      </c>
      <c r="AB67" s="125">
        <v>2270</v>
      </c>
      <c r="AC67" s="129">
        <v>44679</v>
      </c>
      <c r="AD67" s="406" t="s">
        <v>867</v>
      </c>
      <c r="AE67" s="685"/>
      <c r="AF67" s="357" t="s">
        <v>22</v>
      </c>
      <c r="AG67" s="124">
        <v>1000</v>
      </c>
      <c r="AH67" s="124"/>
      <c r="AI67" s="124">
        <v>1000</v>
      </c>
      <c r="AJ67" s="125" t="s">
        <v>47</v>
      </c>
      <c r="AK67" s="125">
        <v>3704</v>
      </c>
      <c r="AL67" s="129">
        <v>45046</v>
      </c>
      <c r="AM67" s="629"/>
      <c r="AN67" s="336"/>
      <c r="AO67" s="335"/>
    </row>
    <row r="68" spans="1:41" x14ac:dyDescent="0.25">
      <c r="A68" s="359"/>
      <c r="B68" s="877"/>
      <c r="C68" s="357" t="s">
        <v>23</v>
      </c>
      <c r="D68" s="124">
        <v>1000</v>
      </c>
      <c r="E68" s="124">
        <f t="shared" si="5"/>
        <v>40</v>
      </c>
      <c r="F68" s="124">
        <v>0</v>
      </c>
      <c r="G68" s="125" t="s">
        <v>38</v>
      </c>
      <c r="H68" s="125" t="s">
        <v>38</v>
      </c>
      <c r="I68" s="129" t="s">
        <v>38</v>
      </c>
      <c r="J68" s="125"/>
      <c r="K68" s="358"/>
      <c r="L68" s="685"/>
      <c r="M68" s="357" t="s">
        <v>23</v>
      </c>
      <c r="N68" s="124">
        <v>1000</v>
      </c>
      <c r="O68" s="124">
        <f t="shared" si="6"/>
        <v>60</v>
      </c>
      <c r="P68" s="124">
        <v>0</v>
      </c>
      <c r="Q68" s="125" t="s">
        <v>38</v>
      </c>
      <c r="R68" s="125" t="s">
        <v>38</v>
      </c>
      <c r="S68" s="129" t="s">
        <v>38</v>
      </c>
      <c r="T68" s="125"/>
      <c r="U68" s="358"/>
      <c r="V68" s="685"/>
      <c r="W68" s="357" t="s">
        <v>23</v>
      </c>
      <c r="X68" s="124">
        <v>1000</v>
      </c>
      <c r="Y68" s="124">
        <v>0</v>
      </c>
      <c r="Z68" s="124">
        <v>1000</v>
      </c>
      <c r="AA68" s="125" t="s">
        <v>38</v>
      </c>
      <c r="AB68" s="125">
        <v>2351</v>
      </c>
      <c r="AC68" s="129">
        <v>44711</v>
      </c>
      <c r="AD68" s="407">
        <v>44682</v>
      </c>
      <c r="AE68" s="685"/>
      <c r="AF68" s="357" t="s">
        <v>23</v>
      </c>
      <c r="AG68" s="124">
        <v>1000</v>
      </c>
      <c r="AH68" s="124"/>
      <c r="AI68" s="124">
        <v>1000</v>
      </c>
      <c r="AJ68" s="125" t="s">
        <v>47</v>
      </c>
      <c r="AK68" s="125">
        <v>3787</v>
      </c>
      <c r="AL68" s="129">
        <v>45072</v>
      </c>
      <c r="AM68" s="629"/>
      <c r="AN68" s="787"/>
      <c r="AO68" s="406"/>
    </row>
    <row r="69" spans="1:41" ht="30" x14ac:dyDescent="0.25">
      <c r="A69" s="359"/>
      <c r="B69" s="877"/>
      <c r="C69" s="357" t="s">
        <v>24</v>
      </c>
      <c r="D69" s="124">
        <v>1000</v>
      </c>
      <c r="E69" s="124">
        <f t="shared" si="5"/>
        <v>30</v>
      </c>
      <c r="F69" s="124">
        <v>0</v>
      </c>
      <c r="G69" s="125" t="s">
        <v>38</v>
      </c>
      <c r="H69" s="125" t="s">
        <v>38</v>
      </c>
      <c r="I69" s="129" t="s">
        <v>38</v>
      </c>
      <c r="J69" s="125"/>
      <c r="K69" s="358"/>
      <c r="L69" s="685"/>
      <c r="M69" s="357" t="s">
        <v>24</v>
      </c>
      <c r="N69" s="124">
        <v>1000</v>
      </c>
      <c r="O69" s="124">
        <f t="shared" si="6"/>
        <v>50</v>
      </c>
      <c r="P69" s="124">
        <v>0</v>
      </c>
      <c r="Q69" s="125" t="s">
        <v>38</v>
      </c>
      <c r="R69" s="125" t="s">
        <v>38</v>
      </c>
      <c r="S69" s="129" t="s">
        <v>38</v>
      </c>
      <c r="T69" s="125"/>
      <c r="U69" s="358"/>
      <c r="V69" s="685"/>
      <c r="W69" s="357" t="s">
        <v>24</v>
      </c>
      <c r="X69" s="124">
        <v>1000</v>
      </c>
      <c r="Y69" s="124">
        <v>0</v>
      </c>
      <c r="Z69" s="124">
        <v>1000</v>
      </c>
      <c r="AA69" s="125"/>
      <c r="AB69" s="284" t="s">
        <v>866</v>
      </c>
      <c r="AC69" s="129">
        <v>44725</v>
      </c>
      <c r="AD69" s="407">
        <v>44713</v>
      </c>
      <c r="AE69" s="685"/>
      <c r="AF69" s="357" t="s">
        <v>24</v>
      </c>
      <c r="AG69" s="124">
        <v>1000</v>
      </c>
      <c r="AH69" s="124"/>
      <c r="AI69" s="124">
        <v>1000</v>
      </c>
      <c r="AJ69" s="125" t="s">
        <v>47</v>
      </c>
      <c r="AK69" s="284">
        <v>3886</v>
      </c>
      <c r="AL69" s="129">
        <v>45107</v>
      </c>
      <c r="AM69" s="629"/>
      <c r="AN69" s="787"/>
      <c r="AO69" s="406"/>
    </row>
    <row r="70" spans="1:41" x14ac:dyDescent="0.25">
      <c r="A70" s="359"/>
      <c r="B70" s="877"/>
      <c r="C70" s="357" t="s">
        <v>25</v>
      </c>
      <c r="D70" s="124">
        <v>1000</v>
      </c>
      <c r="E70" s="124">
        <f t="shared" si="5"/>
        <v>20</v>
      </c>
      <c r="F70" s="124">
        <v>0</v>
      </c>
      <c r="G70" s="125" t="s">
        <v>38</v>
      </c>
      <c r="H70" s="125" t="s">
        <v>38</v>
      </c>
      <c r="I70" s="129" t="s">
        <v>38</v>
      </c>
      <c r="J70" s="125"/>
      <c r="K70" s="358"/>
      <c r="L70" s="685"/>
      <c r="M70" s="357" t="s">
        <v>25</v>
      </c>
      <c r="N70" s="124">
        <v>1000</v>
      </c>
      <c r="O70" s="124">
        <f t="shared" si="6"/>
        <v>40</v>
      </c>
      <c r="P70" s="124">
        <v>0</v>
      </c>
      <c r="Q70" s="125" t="s">
        <v>38</v>
      </c>
      <c r="R70" s="125" t="s">
        <v>38</v>
      </c>
      <c r="S70" s="129" t="s">
        <v>38</v>
      </c>
      <c r="T70" s="125"/>
      <c r="U70" s="358"/>
      <c r="V70" s="685"/>
      <c r="W70" s="357" t="s">
        <v>25</v>
      </c>
      <c r="X70" s="124">
        <v>1000</v>
      </c>
      <c r="Y70" s="124">
        <v>0</v>
      </c>
      <c r="Z70" s="124">
        <v>1000</v>
      </c>
      <c r="AA70" s="125" t="s">
        <v>47</v>
      </c>
      <c r="AB70" s="125">
        <v>2553</v>
      </c>
      <c r="AC70" s="129">
        <v>44770</v>
      </c>
      <c r="AD70" s="407">
        <v>44743</v>
      </c>
      <c r="AE70" s="685"/>
      <c r="AF70" s="357" t="s">
        <v>25</v>
      </c>
      <c r="AG70" s="124">
        <v>1000</v>
      </c>
      <c r="AH70" s="124">
        <v>10</v>
      </c>
      <c r="AI70" s="124"/>
      <c r="AJ70" s="125"/>
      <c r="AK70" s="125"/>
      <c r="AL70" s="129"/>
      <c r="AM70" s="629"/>
      <c r="AN70" s="787"/>
      <c r="AO70" s="406"/>
    </row>
    <row r="71" spans="1:41" ht="30" x14ac:dyDescent="0.25">
      <c r="A71" s="359"/>
      <c r="B71" s="877"/>
      <c r="C71" s="357" t="s">
        <v>26</v>
      </c>
      <c r="D71" s="124">
        <v>1000</v>
      </c>
      <c r="E71" s="124">
        <v>10</v>
      </c>
      <c r="F71" s="124">
        <v>0</v>
      </c>
      <c r="G71" s="125" t="s">
        <v>38</v>
      </c>
      <c r="H71" s="125" t="s">
        <v>38</v>
      </c>
      <c r="I71" s="129" t="s">
        <v>38</v>
      </c>
      <c r="J71" s="125"/>
      <c r="K71" s="358"/>
      <c r="L71" s="685"/>
      <c r="M71" s="357" t="s">
        <v>26</v>
      </c>
      <c r="N71" s="124">
        <v>1000</v>
      </c>
      <c r="O71" s="124">
        <f t="shared" si="6"/>
        <v>30</v>
      </c>
      <c r="P71" s="124">
        <v>0</v>
      </c>
      <c r="Q71" s="125" t="s">
        <v>38</v>
      </c>
      <c r="R71" s="125" t="s">
        <v>38</v>
      </c>
      <c r="S71" s="129" t="s">
        <v>38</v>
      </c>
      <c r="T71" s="125"/>
      <c r="U71" s="358"/>
      <c r="V71" s="685"/>
      <c r="W71" s="357" t="s">
        <v>26</v>
      </c>
      <c r="X71" s="124">
        <v>1000</v>
      </c>
      <c r="Y71" s="124">
        <v>0</v>
      </c>
      <c r="Z71" s="124">
        <f>1000+370</f>
        <v>1370</v>
      </c>
      <c r="AA71" s="284" t="s">
        <v>870</v>
      </c>
      <c r="AB71" s="284" t="s">
        <v>869</v>
      </c>
      <c r="AC71" s="408" t="s">
        <v>871</v>
      </c>
      <c r="AD71" s="411" t="s">
        <v>872</v>
      </c>
      <c r="AE71" s="685"/>
      <c r="AF71" s="357" t="s">
        <v>26</v>
      </c>
      <c r="AG71" s="124">
        <v>1000</v>
      </c>
      <c r="AH71" s="124"/>
      <c r="AI71" s="124">
        <v>2010</v>
      </c>
      <c r="AJ71" s="284" t="s">
        <v>47</v>
      </c>
      <c r="AK71" s="284">
        <v>4110</v>
      </c>
      <c r="AL71" s="408">
        <v>45166</v>
      </c>
      <c r="AM71" s="707"/>
      <c r="AN71" s="788"/>
      <c r="AO71" s="406"/>
    </row>
    <row r="72" spans="1:41" x14ac:dyDescent="0.25">
      <c r="A72" s="359"/>
      <c r="B72" s="877"/>
      <c r="C72" s="357" t="s">
        <v>27</v>
      </c>
      <c r="D72" s="124">
        <v>1000</v>
      </c>
      <c r="E72" s="124">
        <v>10</v>
      </c>
      <c r="F72" s="124">
        <v>8000</v>
      </c>
      <c r="G72" s="125" t="s">
        <v>38</v>
      </c>
      <c r="H72" s="125">
        <v>476</v>
      </c>
      <c r="I72" s="129">
        <v>44088</v>
      </c>
      <c r="J72" s="125"/>
      <c r="K72" s="358"/>
      <c r="L72" s="685"/>
      <c r="M72" s="357" t="s">
        <v>27</v>
      </c>
      <c r="N72" s="124">
        <v>1000</v>
      </c>
      <c r="O72" s="124">
        <f t="shared" si="6"/>
        <v>20</v>
      </c>
      <c r="P72" s="124">
        <v>0</v>
      </c>
      <c r="Q72" s="125" t="s">
        <v>38</v>
      </c>
      <c r="R72" s="125" t="s">
        <v>38</v>
      </c>
      <c r="S72" s="129" t="s">
        <v>38</v>
      </c>
      <c r="T72" s="125"/>
      <c r="U72" s="358"/>
      <c r="V72" s="685"/>
      <c r="W72" s="357" t="s">
        <v>27</v>
      </c>
      <c r="X72" s="124">
        <v>1000</v>
      </c>
      <c r="Y72" s="124">
        <v>0</v>
      </c>
      <c r="Z72" s="124">
        <v>1000</v>
      </c>
      <c r="AA72" s="125" t="s">
        <v>47</v>
      </c>
      <c r="AB72" s="125">
        <v>2873</v>
      </c>
      <c r="AC72" s="129">
        <v>44834</v>
      </c>
      <c r="AD72" s="406"/>
      <c r="AE72" s="685"/>
      <c r="AF72" s="357" t="s">
        <v>27</v>
      </c>
      <c r="AG72" s="124"/>
      <c r="AH72" s="124"/>
      <c r="AI72" s="124"/>
      <c r="AJ72" s="125"/>
      <c r="AK72" s="125"/>
      <c r="AL72" s="129"/>
      <c r="AM72" s="629"/>
      <c r="AN72" s="787"/>
      <c r="AO72" s="406"/>
    </row>
    <row r="73" spans="1:41" x14ac:dyDescent="0.25">
      <c r="A73" s="359"/>
      <c r="B73" s="877"/>
      <c r="C73" s="357" t="s">
        <v>28</v>
      </c>
      <c r="D73" s="124">
        <v>1000</v>
      </c>
      <c r="E73" s="124">
        <v>0</v>
      </c>
      <c r="F73" s="124">
        <v>2000</v>
      </c>
      <c r="G73" s="125" t="s">
        <v>38</v>
      </c>
      <c r="H73" s="125">
        <v>550</v>
      </c>
      <c r="I73" s="129">
        <v>44117</v>
      </c>
      <c r="J73" s="125"/>
      <c r="K73" s="358"/>
      <c r="L73" s="685"/>
      <c r="M73" s="357" t="s">
        <v>28</v>
      </c>
      <c r="N73" s="124">
        <v>1000</v>
      </c>
      <c r="O73" s="124">
        <f>O74+10</f>
        <v>10</v>
      </c>
      <c r="P73" s="124">
        <v>0</v>
      </c>
      <c r="Q73" s="125" t="s">
        <v>38</v>
      </c>
      <c r="R73" s="125" t="s">
        <v>38</v>
      </c>
      <c r="S73" s="129" t="s">
        <v>38</v>
      </c>
      <c r="T73" s="125"/>
      <c r="U73" s="358"/>
      <c r="V73" s="685"/>
      <c r="W73" s="357" t="s">
        <v>28</v>
      </c>
      <c r="X73" s="124">
        <v>1000</v>
      </c>
      <c r="Y73" s="124">
        <v>0</v>
      </c>
      <c r="Z73" s="124">
        <v>1000</v>
      </c>
      <c r="AA73" s="125" t="s">
        <v>47</v>
      </c>
      <c r="AB73" s="125">
        <v>2975</v>
      </c>
      <c r="AC73" s="129">
        <v>44865</v>
      </c>
      <c r="AD73" s="629"/>
      <c r="AE73" s="685"/>
      <c r="AF73" s="357" t="s">
        <v>28</v>
      </c>
      <c r="AG73" s="124"/>
      <c r="AH73" s="124"/>
      <c r="AI73" s="124"/>
      <c r="AJ73" s="125"/>
      <c r="AK73" s="125"/>
      <c r="AL73" s="129"/>
      <c r="AM73" s="629"/>
      <c r="AN73" s="787"/>
      <c r="AO73" s="406"/>
    </row>
    <row r="74" spans="1:41" x14ac:dyDescent="0.25">
      <c r="A74" s="359"/>
      <c r="B74" s="877"/>
      <c r="C74" s="357" t="s">
        <v>29</v>
      </c>
      <c r="D74" s="124">
        <v>1000</v>
      </c>
      <c r="E74" s="124">
        <f>E75+10</f>
        <v>120</v>
      </c>
      <c r="F74" s="124">
        <v>0</v>
      </c>
      <c r="G74" s="125" t="s">
        <v>38</v>
      </c>
      <c r="H74" s="125" t="s">
        <v>38</v>
      </c>
      <c r="I74" s="129" t="s">
        <v>38</v>
      </c>
      <c r="J74" s="125"/>
      <c r="K74" s="358"/>
      <c r="L74" s="685"/>
      <c r="M74" s="357" t="s">
        <v>29</v>
      </c>
      <c r="N74" s="124">
        <v>1000</v>
      </c>
      <c r="O74" s="124">
        <v>0</v>
      </c>
      <c r="P74" s="124">
        <v>13780</v>
      </c>
      <c r="Q74" s="125" t="s">
        <v>38</v>
      </c>
      <c r="R74" s="125">
        <v>1505</v>
      </c>
      <c r="S74" s="129">
        <v>44501</v>
      </c>
      <c r="T74" s="125"/>
      <c r="U74" s="358"/>
      <c r="V74" s="685"/>
      <c r="W74" s="357" t="s">
        <v>29</v>
      </c>
      <c r="X74" s="124">
        <v>1000</v>
      </c>
      <c r="Y74" s="124">
        <v>10</v>
      </c>
      <c r="Z74" s="124"/>
      <c r="AA74" s="125"/>
      <c r="AB74" s="125"/>
      <c r="AC74" s="129"/>
      <c r="AD74" s="629"/>
      <c r="AE74" s="685"/>
      <c r="AF74" s="357" t="s">
        <v>29</v>
      </c>
      <c r="AG74" s="756"/>
      <c r="AH74" s="278"/>
      <c r="AI74" s="124"/>
      <c r="AJ74" s="125"/>
      <c r="AK74" s="125"/>
      <c r="AL74" s="129"/>
      <c r="AM74" s="629"/>
      <c r="AN74" s="787"/>
      <c r="AO74" s="406"/>
    </row>
    <row r="75" spans="1:41" x14ac:dyDescent="0.25">
      <c r="A75" s="359"/>
      <c r="B75" s="877"/>
      <c r="C75" s="360" t="s">
        <v>30</v>
      </c>
      <c r="D75" s="278">
        <v>1000</v>
      </c>
      <c r="E75" s="124">
        <f>O64+10</f>
        <v>110</v>
      </c>
      <c r="F75" s="124">
        <v>0</v>
      </c>
      <c r="G75" s="125" t="s">
        <v>38</v>
      </c>
      <c r="H75" s="125" t="s">
        <v>38</v>
      </c>
      <c r="I75" s="129" t="s">
        <v>38</v>
      </c>
      <c r="J75" s="361"/>
      <c r="K75" s="362"/>
      <c r="L75" s="685"/>
      <c r="M75" s="360" t="s">
        <v>30</v>
      </c>
      <c r="N75" s="278">
        <v>1000</v>
      </c>
      <c r="O75" s="124">
        <v>0</v>
      </c>
      <c r="P75" s="124">
        <v>1000</v>
      </c>
      <c r="Q75" s="125" t="s">
        <v>38</v>
      </c>
      <c r="R75" s="125">
        <v>1660</v>
      </c>
      <c r="S75" s="129">
        <v>44561</v>
      </c>
      <c r="T75" s="125"/>
      <c r="U75" s="358"/>
      <c r="V75" s="685"/>
      <c r="W75" s="360" t="s">
        <v>30</v>
      </c>
      <c r="X75" s="278">
        <v>1000</v>
      </c>
      <c r="Y75" s="124">
        <v>0</v>
      </c>
      <c r="Z75" s="124">
        <v>2010</v>
      </c>
      <c r="AA75" s="125" t="s">
        <v>47</v>
      </c>
      <c r="AB75" s="125">
        <v>3119</v>
      </c>
      <c r="AC75" s="129">
        <v>44903</v>
      </c>
      <c r="AD75" s="629"/>
      <c r="AE75" s="685"/>
      <c r="AF75" s="360" t="s">
        <v>30</v>
      </c>
      <c r="AG75" s="860"/>
      <c r="AH75" s="843"/>
      <c r="AI75" s="846"/>
      <c r="AJ75" s="125"/>
      <c r="AK75" s="125"/>
      <c r="AL75" s="129"/>
      <c r="AM75" s="629"/>
      <c r="AN75" s="409"/>
      <c r="AO75" s="410"/>
    </row>
    <row r="76" spans="1:41" x14ac:dyDescent="0.25">
      <c r="A76" s="363"/>
      <c r="B76" s="878"/>
      <c r="C76" s="364"/>
      <c r="D76" s="365">
        <f>SUM(D64:D75)</f>
        <v>12000</v>
      </c>
      <c r="E76" s="365">
        <f>SUM(E64:E75)</f>
        <v>600</v>
      </c>
      <c r="F76" s="365">
        <f>SUM(F64:F75)</f>
        <v>10000</v>
      </c>
      <c r="G76" s="340"/>
      <c r="H76" s="340"/>
      <c r="I76" s="366"/>
      <c r="J76" s="340"/>
      <c r="K76" s="367"/>
      <c r="L76" s="686"/>
      <c r="M76" s="364"/>
      <c r="N76" s="365">
        <f>SUM(N63:N75)</f>
        <v>24000</v>
      </c>
      <c r="O76" s="365">
        <f>SUM(O63:O75)</f>
        <v>1150</v>
      </c>
      <c r="P76" s="365">
        <f>SUM(P63:P75)</f>
        <v>24780</v>
      </c>
      <c r="Q76" s="340"/>
      <c r="R76" s="340"/>
      <c r="S76" s="340"/>
      <c r="T76" s="340"/>
      <c r="U76" s="367"/>
      <c r="V76" s="686"/>
      <c r="W76" s="364"/>
      <c r="X76" s="365">
        <f>SUM(X63:X75)</f>
        <v>36000</v>
      </c>
      <c r="Y76" s="365">
        <f>SUM(Y63:Y75)</f>
        <v>1170</v>
      </c>
      <c r="Z76" s="365">
        <f>SUM(Z63:Z75)</f>
        <v>37170</v>
      </c>
      <c r="AA76" s="340"/>
      <c r="AB76" s="340"/>
      <c r="AC76" s="340"/>
      <c r="AD76" s="340"/>
      <c r="AE76" s="686"/>
      <c r="AF76" s="364"/>
      <c r="AG76" s="365">
        <f>SUM(AG63:AG75)</f>
        <v>44000</v>
      </c>
      <c r="AH76" s="847">
        <f>SUM(AH63:AH75)</f>
        <v>1210</v>
      </c>
      <c r="AI76" s="365">
        <f>SUM(AI63:AI75)</f>
        <v>45210</v>
      </c>
      <c r="AJ76" s="340"/>
      <c r="AK76" s="340"/>
      <c r="AL76" s="340"/>
      <c r="AM76" s="340"/>
      <c r="AN76" s="365"/>
      <c r="AO76" s="340"/>
    </row>
    <row r="77" spans="1:41" x14ac:dyDescent="0.25">
      <c r="A77" s="118"/>
      <c r="B77" s="110"/>
      <c r="C77" s="53"/>
      <c r="D77" s="54"/>
      <c r="E77" s="54"/>
      <c r="F77" s="54"/>
      <c r="G77" s="55"/>
      <c r="H77" s="55"/>
      <c r="I77" s="56"/>
      <c r="J77" s="55"/>
      <c r="K77" s="55"/>
      <c r="L77" s="687"/>
      <c r="M77" s="55"/>
      <c r="N77" s="54"/>
      <c r="O77" s="54"/>
      <c r="P77" s="54"/>
      <c r="Q77" s="55"/>
      <c r="R77" s="55"/>
      <c r="S77" s="55"/>
      <c r="T77" s="55"/>
      <c r="U77" s="55"/>
      <c r="V77" s="687"/>
      <c r="W77" s="55"/>
      <c r="X77" s="54"/>
      <c r="Y77" s="54"/>
      <c r="Z77" s="54"/>
      <c r="AA77" s="55"/>
      <c r="AB77" s="55"/>
      <c r="AC77" s="55"/>
      <c r="AD77" s="55"/>
      <c r="AE77" s="687"/>
      <c r="AF77" s="55"/>
      <c r="AG77" s="54"/>
      <c r="AH77" s="54"/>
      <c r="AI77" s="54"/>
      <c r="AJ77" s="55"/>
      <c r="AK77" s="55"/>
      <c r="AL77" s="55"/>
      <c r="AM77" s="55"/>
      <c r="AN77" s="777"/>
      <c r="AO77" s="123"/>
    </row>
    <row r="78" spans="1:41" x14ac:dyDescent="0.25">
      <c r="A78" s="119"/>
      <c r="B78" s="107"/>
      <c r="C78" s="70"/>
      <c r="D78" s="71"/>
      <c r="E78" s="72"/>
      <c r="F78" s="73"/>
      <c r="G78" s="72"/>
      <c r="H78" s="73"/>
      <c r="I78" s="73"/>
      <c r="J78" s="73"/>
      <c r="K78" s="74"/>
      <c r="L78" s="688"/>
      <c r="M78" s="75" t="s">
        <v>42</v>
      </c>
      <c r="N78" s="76">
        <f>D91</f>
        <v>12000</v>
      </c>
      <c r="O78" s="76">
        <f>E91</f>
        <v>190</v>
      </c>
      <c r="P78" s="76">
        <f>F91</f>
        <v>12000</v>
      </c>
      <c r="Q78" s="72"/>
      <c r="R78" s="73"/>
      <c r="S78" s="73"/>
      <c r="T78" s="73"/>
      <c r="U78" s="74"/>
      <c r="V78" s="688"/>
      <c r="W78" s="75" t="s">
        <v>42</v>
      </c>
      <c r="X78" s="76">
        <f>N91</f>
        <v>24000</v>
      </c>
      <c r="Y78" s="76">
        <f>O91</f>
        <v>400</v>
      </c>
      <c r="Z78" s="76">
        <f>P91</f>
        <v>24000</v>
      </c>
      <c r="AA78" s="72"/>
      <c r="AB78" s="73"/>
      <c r="AC78" s="73"/>
      <c r="AD78" s="73"/>
      <c r="AE78" s="688"/>
      <c r="AF78" s="75" t="s">
        <v>42</v>
      </c>
      <c r="AG78" s="76">
        <f>X91</f>
        <v>36000</v>
      </c>
      <c r="AH78" s="76">
        <f>Y91</f>
        <v>530</v>
      </c>
      <c r="AI78" s="76">
        <f>Z91</f>
        <v>36000</v>
      </c>
      <c r="AJ78" s="72"/>
      <c r="AK78" s="73"/>
      <c r="AL78" s="73"/>
      <c r="AM78" s="73"/>
      <c r="AN78" s="776" t="s">
        <v>221</v>
      </c>
      <c r="AO78" s="183" t="s">
        <v>36</v>
      </c>
    </row>
    <row r="79" spans="1:41" x14ac:dyDescent="0.25">
      <c r="A79" s="118" t="s">
        <v>7</v>
      </c>
      <c r="B79" s="232">
        <v>198</v>
      </c>
      <c r="C79" s="77" t="s">
        <v>19</v>
      </c>
      <c r="D79" s="78">
        <v>1000</v>
      </c>
      <c r="E79" s="78">
        <f>E80+10</f>
        <v>20</v>
      </c>
      <c r="F79" s="78">
        <v>0</v>
      </c>
      <c r="G79" s="79" t="s">
        <v>38</v>
      </c>
      <c r="H79" s="79" t="s">
        <v>38</v>
      </c>
      <c r="I79" s="80" t="s">
        <v>38</v>
      </c>
      <c r="J79" s="79"/>
      <c r="K79" s="81"/>
      <c r="L79" s="684"/>
      <c r="M79" s="77" t="s">
        <v>19</v>
      </c>
      <c r="N79" s="78">
        <v>1000</v>
      </c>
      <c r="O79" s="87">
        <v>30</v>
      </c>
      <c r="P79" s="78">
        <v>1000</v>
      </c>
      <c r="Q79" s="79" t="s">
        <v>38</v>
      </c>
      <c r="R79" s="79">
        <v>914</v>
      </c>
      <c r="S79" s="47">
        <v>44290</v>
      </c>
      <c r="T79" s="172">
        <v>44197</v>
      </c>
      <c r="U79" s="81"/>
      <c r="V79" s="684"/>
      <c r="W79" s="77" t="s">
        <v>19</v>
      </c>
      <c r="X79" s="78">
        <v>1000</v>
      </c>
      <c r="Y79" s="87">
        <v>10</v>
      </c>
      <c r="Z79" s="78">
        <v>1000</v>
      </c>
      <c r="AA79" s="79" t="s">
        <v>38</v>
      </c>
      <c r="AB79" s="79">
        <v>2010</v>
      </c>
      <c r="AC79" s="47">
        <v>44596</v>
      </c>
      <c r="AD79" s="280"/>
      <c r="AE79" s="684"/>
      <c r="AF79" s="77" t="s">
        <v>19</v>
      </c>
      <c r="AG79" s="78">
        <v>1000</v>
      </c>
      <c r="AH79" s="87">
        <v>10</v>
      </c>
      <c r="AI79" s="94">
        <v>1000</v>
      </c>
      <c r="AJ79" s="63" t="s">
        <v>44</v>
      </c>
      <c r="AK79" s="63">
        <v>3410</v>
      </c>
      <c r="AL79" s="752">
        <v>44967</v>
      </c>
      <c r="AM79" s="752"/>
      <c r="AN79" s="177">
        <f>AG91+AH91-AI91</f>
        <v>630</v>
      </c>
      <c r="AO79" s="178" t="s">
        <v>1028</v>
      </c>
    </row>
    <row r="80" spans="1:41" ht="21" customHeight="1" x14ac:dyDescent="0.25">
      <c r="A80" s="120"/>
      <c r="B80" s="882" t="s">
        <v>234</v>
      </c>
      <c r="C80" s="77" t="s">
        <v>20</v>
      </c>
      <c r="D80" s="78">
        <v>1000</v>
      </c>
      <c r="E80" s="87">
        <v>10</v>
      </c>
      <c r="F80" s="78">
        <v>2000</v>
      </c>
      <c r="G80" s="79" t="s">
        <v>38</v>
      </c>
      <c r="H80" s="79">
        <v>135</v>
      </c>
      <c r="I80" s="47">
        <v>43901</v>
      </c>
      <c r="J80" s="79" t="s">
        <v>801</v>
      </c>
      <c r="K80" s="81"/>
      <c r="L80" s="685"/>
      <c r="M80" s="77" t="s">
        <v>20</v>
      </c>
      <c r="N80" s="78">
        <v>1000</v>
      </c>
      <c r="O80" s="87">
        <v>30</v>
      </c>
      <c r="P80" s="78">
        <v>1000</v>
      </c>
      <c r="Q80" s="79" t="s">
        <v>38</v>
      </c>
      <c r="R80" s="79">
        <v>975</v>
      </c>
      <c r="S80" s="47">
        <v>44323</v>
      </c>
      <c r="T80" s="172">
        <v>44228</v>
      </c>
      <c r="U80" s="81"/>
      <c r="V80" s="685"/>
      <c r="W80" s="77" t="s">
        <v>20</v>
      </c>
      <c r="X80" s="78">
        <v>1000</v>
      </c>
      <c r="Y80" s="87">
        <v>10</v>
      </c>
      <c r="Z80" s="78">
        <v>1000</v>
      </c>
      <c r="AA80" s="79" t="s">
        <v>38</v>
      </c>
      <c r="AB80" s="79">
        <v>2135</v>
      </c>
      <c r="AC80" s="47">
        <v>44627</v>
      </c>
      <c r="AD80" s="227">
        <v>44593</v>
      </c>
      <c r="AE80" s="685"/>
      <c r="AF80" s="77" t="s">
        <v>20</v>
      </c>
      <c r="AG80" s="78">
        <v>1000</v>
      </c>
      <c r="AH80" s="87">
        <v>10</v>
      </c>
      <c r="AI80" s="714">
        <v>1000</v>
      </c>
      <c r="AJ80" s="772" t="s">
        <v>44</v>
      </c>
      <c r="AK80" s="772">
        <v>3504</v>
      </c>
      <c r="AL80" s="773">
        <v>44998</v>
      </c>
      <c r="AM80" s="861"/>
      <c r="AN80" s="277"/>
      <c r="AO80" s="179"/>
    </row>
    <row r="81" spans="1:41" x14ac:dyDescent="0.25">
      <c r="A81" s="120"/>
      <c r="B81" s="882"/>
      <c r="C81" s="77" t="s">
        <v>21</v>
      </c>
      <c r="D81" s="78">
        <v>1000</v>
      </c>
      <c r="E81" s="78">
        <f>E82+10</f>
        <v>30</v>
      </c>
      <c r="F81" s="78">
        <v>0</v>
      </c>
      <c r="G81" s="79" t="s">
        <v>38</v>
      </c>
      <c r="H81" s="79" t="s">
        <v>38</v>
      </c>
      <c r="I81" s="80" t="s">
        <v>38</v>
      </c>
      <c r="J81" s="79"/>
      <c r="K81" s="81"/>
      <c r="L81" s="685"/>
      <c r="M81" s="77" t="s">
        <v>21</v>
      </c>
      <c r="N81" s="78">
        <v>1000</v>
      </c>
      <c r="O81" s="87">
        <v>30</v>
      </c>
      <c r="P81" s="78">
        <v>1000</v>
      </c>
      <c r="Q81" s="79" t="s">
        <v>38</v>
      </c>
      <c r="R81" s="79">
        <v>1047</v>
      </c>
      <c r="S81" s="47">
        <v>44356</v>
      </c>
      <c r="T81" s="172">
        <v>44256</v>
      </c>
      <c r="U81" s="81"/>
      <c r="V81" s="685"/>
      <c r="W81" s="77" t="s">
        <v>21</v>
      </c>
      <c r="X81" s="78">
        <v>1000</v>
      </c>
      <c r="Y81" s="87">
        <v>10</v>
      </c>
      <c r="Z81" s="78">
        <v>1000</v>
      </c>
      <c r="AA81" s="79" t="s">
        <v>38</v>
      </c>
      <c r="AB81" s="79">
        <v>2233</v>
      </c>
      <c r="AC81" s="47">
        <v>44658</v>
      </c>
      <c r="AD81" s="227">
        <v>44621</v>
      </c>
      <c r="AE81" s="685"/>
      <c r="AF81" s="77" t="s">
        <v>21</v>
      </c>
      <c r="AG81" s="78">
        <v>1000</v>
      </c>
      <c r="AH81" s="87">
        <v>10</v>
      </c>
      <c r="AI81" s="78">
        <v>1000</v>
      </c>
      <c r="AJ81" s="79" t="s">
        <v>44</v>
      </c>
      <c r="AK81" s="79">
        <v>3604</v>
      </c>
      <c r="AL81" s="47">
        <v>45022</v>
      </c>
      <c r="AM81" s="561"/>
      <c r="AN81" s="277"/>
      <c r="AO81" s="179"/>
    </row>
    <row r="82" spans="1:41" x14ac:dyDescent="0.25">
      <c r="A82" s="120"/>
      <c r="B82" s="882"/>
      <c r="C82" s="77" t="s">
        <v>22</v>
      </c>
      <c r="D82" s="78">
        <v>1000</v>
      </c>
      <c r="E82" s="78">
        <f>E83+10</f>
        <v>20</v>
      </c>
      <c r="F82" s="78">
        <v>0</v>
      </c>
      <c r="G82" s="79" t="s">
        <v>38</v>
      </c>
      <c r="H82" s="79" t="s">
        <v>38</v>
      </c>
      <c r="I82" s="80" t="s">
        <v>38</v>
      </c>
      <c r="J82" s="79"/>
      <c r="K82" s="81"/>
      <c r="L82" s="685"/>
      <c r="M82" s="77" t="s">
        <v>22</v>
      </c>
      <c r="N82" s="78">
        <v>1000</v>
      </c>
      <c r="O82" s="78">
        <v>30</v>
      </c>
      <c r="P82" s="78">
        <v>0</v>
      </c>
      <c r="Q82" s="79" t="s">
        <v>38</v>
      </c>
      <c r="R82" s="79" t="s">
        <v>38</v>
      </c>
      <c r="S82" s="80" t="s">
        <v>38</v>
      </c>
      <c r="T82" s="172"/>
      <c r="U82" s="81"/>
      <c r="V82" s="685"/>
      <c r="W82" s="77" t="s">
        <v>22</v>
      </c>
      <c r="X82" s="78">
        <v>1000</v>
      </c>
      <c r="Y82" s="87">
        <v>10</v>
      </c>
      <c r="Z82" s="78">
        <v>1000</v>
      </c>
      <c r="AA82" s="79" t="s">
        <v>38</v>
      </c>
      <c r="AB82" s="79">
        <v>2331</v>
      </c>
      <c r="AC82" s="47">
        <v>44694</v>
      </c>
      <c r="AD82" s="227">
        <v>44652</v>
      </c>
      <c r="AE82" s="685"/>
      <c r="AF82" s="77" t="s">
        <v>22</v>
      </c>
      <c r="AG82" s="78">
        <v>1000</v>
      </c>
      <c r="AH82" s="87">
        <v>30</v>
      </c>
      <c r="AI82" s="78"/>
      <c r="AJ82" s="79"/>
      <c r="AK82" s="79"/>
      <c r="AL82" s="47"/>
      <c r="AM82" s="561"/>
      <c r="AN82" s="180"/>
      <c r="AO82" s="179"/>
    </row>
    <row r="83" spans="1:41" x14ac:dyDescent="0.25">
      <c r="A83" s="120"/>
      <c r="B83" s="882"/>
      <c r="C83" s="77" t="s">
        <v>23</v>
      </c>
      <c r="D83" s="78">
        <v>1000</v>
      </c>
      <c r="E83" s="87">
        <v>10</v>
      </c>
      <c r="F83" s="78">
        <v>3000</v>
      </c>
      <c r="G83" s="79" t="s">
        <v>38</v>
      </c>
      <c r="H83" s="79">
        <v>275</v>
      </c>
      <c r="I83" s="47">
        <v>43985</v>
      </c>
      <c r="J83" s="79" t="s">
        <v>802</v>
      </c>
      <c r="K83" s="81"/>
      <c r="L83" s="685"/>
      <c r="M83" s="77" t="s">
        <v>23</v>
      </c>
      <c r="N83" s="78">
        <v>1000</v>
      </c>
      <c r="O83" s="78">
        <v>20</v>
      </c>
      <c r="P83" s="78">
        <v>0</v>
      </c>
      <c r="Q83" s="79" t="s">
        <v>38</v>
      </c>
      <c r="R83" s="79" t="s">
        <v>38</v>
      </c>
      <c r="S83" s="80" t="s">
        <v>38</v>
      </c>
      <c r="T83" s="172"/>
      <c r="U83" s="81"/>
      <c r="V83" s="685"/>
      <c r="W83" s="77" t="s">
        <v>23</v>
      </c>
      <c r="X83" s="78">
        <v>1000</v>
      </c>
      <c r="Y83" s="87">
        <v>10</v>
      </c>
      <c r="Z83" s="78">
        <v>1000</v>
      </c>
      <c r="AA83" s="79" t="s">
        <v>44</v>
      </c>
      <c r="AB83" s="79">
        <v>2410</v>
      </c>
      <c r="AC83" s="47">
        <v>44722</v>
      </c>
      <c r="AD83" s="227">
        <v>44682</v>
      </c>
      <c r="AE83" s="685"/>
      <c r="AF83" s="77" t="s">
        <v>23</v>
      </c>
      <c r="AG83" s="78">
        <v>1000</v>
      </c>
      <c r="AH83" s="87">
        <v>20</v>
      </c>
      <c r="AI83" s="78"/>
      <c r="AJ83" s="79"/>
      <c r="AK83" s="79"/>
      <c r="AL83" s="47"/>
      <c r="AM83" s="561"/>
      <c r="AN83" s="180">
        <v>630</v>
      </c>
      <c r="AO83" s="179" t="s">
        <v>959</v>
      </c>
    </row>
    <row r="84" spans="1:41" x14ac:dyDescent="0.25">
      <c r="A84" s="120"/>
      <c r="B84" s="882"/>
      <c r="C84" s="77" t="s">
        <v>24</v>
      </c>
      <c r="D84" s="78">
        <v>1000</v>
      </c>
      <c r="E84" s="78">
        <f>E85+10</f>
        <v>20</v>
      </c>
      <c r="F84" s="78">
        <v>0</v>
      </c>
      <c r="G84" s="79" t="s">
        <v>38</v>
      </c>
      <c r="H84" s="79" t="s">
        <v>38</v>
      </c>
      <c r="I84" s="80" t="s">
        <v>38</v>
      </c>
      <c r="J84" s="79"/>
      <c r="K84" s="81"/>
      <c r="L84" s="685"/>
      <c r="M84" s="77" t="s">
        <v>24</v>
      </c>
      <c r="N84" s="78">
        <v>1000</v>
      </c>
      <c r="O84" s="78">
        <v>10</v>
      </c>
      <c r="P84" s="78">
        <v>0</v>
      </c>
      <c r="Q84" s="79" t="s">
        <v>38</v>
      </c>
      <c r="R84" s="79" t="s">
        <v>38</v>
      </c>
      <c r="S84" s="80" t="s">
        <v>38</v>
      </c>
      <c r="T84" s="172"/>
      <c r="U84" s="81"/>
      <c r="V84" s="685"/>
      <c r="W84" s="77" t="s">
        <v>24</v>
      </c>
      <c r="X84" s="78">
        <v>1000</v>
      </c>
      <c r="Y84" s="87">
        <v>10</v>
      </c>
      <c r="Z84" s="78">
        <v>1000</v>
      </c>
      <c r="AA84" s="79" t="s">
        <v>44</v>
      </c>
      <c r="AB84" s="79">
        <v>2491</v>
      </c>
      <c r="AC84" s="47">
        <v>44747</v>
      </c>
      <c r="AD84" s="227">
        <v>44713</v>
      </c>
      <c r="AE84" s="685"/>
      <c r="AF84" s="77" t="s">
        <v>24</v>
      </c>
      <c r="AG84" s="78">
        <v>1000</v>
      </c>
      <c r="AH84" s="87">
        <v>10</v>
      </c>
      <c r="AI84" s="78">
        <v>3000</v>
      </c>
      <c r="AJ84" s="79" t="s">
        <v>44</v>
      </c>
      <c r="AK84" s="79">
        <v>3954</v>
      </c>
      <c r="AL84" s="47">
        <v>45116</v>
      </c>
      <c r="AM84" s="561"/>
      <c r="AN84" s="277"/>
      <c r="AO84" s="179"/>
    </row>
    <row r="85" spans="1:41" x14ac:dyDescent="0.25">
      <c r="A85" s="120"/>
      <c r="B85" s="882"/>
      <c r="C85" s="77" t="s">
        <v>25</v>
      </c>
      <c r="D85" s="78">
        <v>1000</v>
      </c>
      <c r="E85" s="87">
        <v>10</v>
      </c>
      <c r="F85" s="78">
        <v>2000</v>
      </c>
      <c r="G85" s="79" t="s">
        <v>38</v>
      </c>
      <c r="H85" s="79">
        <v>399</v>
      </c>
      <c r="I85" s="47">
        <v>44050</v>
      </c>
      <c r="J85" s="79" t="s">
        <v>803</v>
      </c>
      <c r="K85" s="81"/>
      <c r="L85" s="685"/>
      <c r="M85" s="77" t="s">
        <v>25</v>
      </c>
      <c r="N85" s="78">
        <v>1000</v>
      </c>
      <c r="O85" s="78">
        <v>0</v>
      </c>
      <c r="P85" s="78">
        <v>4000</v>
      </c>
      <c r="Q85" s="122">
        <v>1120</v>
      </c>
      <c r="R85" s="223">
        <v>44753</v>
      </c>
      <c r="S85" s="47">
        <v>44408</v>
      </c>
      <c r="T85" s="79" t="s">
        <v>852</v>
      </c>
      <c r="U85" s="81"/>
      <c r="V85" s="685"/>
      <c r="W85" s="77" t="s">
        <v>25</v>
      </c>
      <c r="X85" s="78">
        <v>1000</v>
      </c>
      <c r="Y85" s="87">
        <v>10</v>
      </c>
      <c r="Z85" s="78">
        <v>1000</v>
      </c>
      <c r="AA85" s="79" t="s">
        <v>44</v>
      </c>
      <c r="AB85" s="79">
        <v>2636</v>
      </c>
      <c r="AC85" s="47">
        <v>44785</v>
      </c>
      <c r="AD85" s="227">
        <v>44743</v>
      </c>
      <c r="AE85" s="685"/>
      <c r="AF85" s="77" t="s">
        <v>25</v>
      </c>
      <c r="AG85" s="78">
        <v>1000</v>
      </c>
      <c r="AH85" s="87">
        <v>10</v>
      </c>
      <c r="AI85" s="78"/>
      <c r="AJ85" s="79"/>
      <c r="AK85" s="79"/>
      <c r="AL85" s="47"/>
      <c r="AM85" s="561"/>
      <c r="AN85" s="277"/>
      <c r="AO85" s="179"/>
    </row>
    <row r="86" spans="1:41" x14ac:dyDescent="0.25">
      <c r="A86" s="120"/>
      <c r="B86" s="882"/>
      <c r="C86" s="77" t="s">
        <v>26</v>
      </c>
      <c r="D86" s="78">
        <v>1000</v>
      </c>
      <c r="E86" s="78">
        <f>E87+10</f>
        <v>20</v>
      </c>
      <c r="F86" s="78">
        <v>0</v>
      </c>
      <c r="G86" s="79" t="s">
        <v>38</v>
      </c>
      <c r="H86" s="79" t="s">
        <v>38</v>
      </c>
      <c r="I86" s="80" t="s">
        <v>38</v>
      </c>
      <c r="J86" s="79"/>
      <c r="K86" s="81"/>
      <c r="L86" s="685"/>
      <c r="M86" s="77" t="s">
        <v>26</v>
      </c>
      <c r="N86" s="78">
        <v>1000</v>
      </c>
      <c r="O86" s="78">
        <v>20</v>
      </c>
      <c r="P86" s="78">
        <v>0</v>
      </c>
      <c r="Q86" s="79" t="s">
        <v>38</v>
      </c>
      <c r="R86" s="79" t="s">
        <v>38</v>
      </c>
      <c r="S86" s="80" t="s">
        <v>38</v>
      </c>
      <c r="T86" s="79"/>
      <c r="U86" s="81"/>
      <c r="V86" s="685"/>
      <c r="W86" s="77" t="s">
        <v>26</v>
      </c>
      <c r="X86" s="78">
        <v>1000</v>
      </c>
      <c r="Y86" s="87">
        <v>10</v>
      </c>
      <c r="Z86" s="78">
        <v>1000</v>
      </c>
      <c r="AA86" s="79" t="s">
        <v>44</v>
      </c>
      <c r="AB86" s="79">
        <v>2829</v>
      </c>
      <c r="AC86" s="47">
        <v>44809</v>
      </c>
      <c r="AD86" s="498">
        <v>44774</v>
      </c>
      <c r="AE86" s="685"/>
      <c r="AF86" s="77" t="s">
        <v>26</v>
      </c>
      <c r="AG86" s="78">
        <v>1000</v>
      </c>
      <c r="AH86" s="87"/>
      <c r="AI86" s="78">
        <v>2000</v>
      </c>
      <c r="AJ86" s="79" t="s">
        <v>44</v>
      </c>
      <c r="AK86" s="79">
        <v>4056</v>
      </c>
      <c r="AL86" s="47">
        <v>45145</v>
      </c>
      <c r="AM86" s="862"/>
      <c r="AO86" s="179"/>
    </row>
    <row r="87" spans="1:41" x14ac:dyDescent="0.25">
      <c r="A87" s="120"/>
      <c r="B87" s="882"/>
      <c r="C87" s="77" t="s">
        <v>27</v>
      </c>
      <c r="D87" s="78">
        <v>1000</v>
      </c>
      <c r="E87" s="87">
        <v>10</v>
      </c>
      <c r="F87" s="78">
        <v>2000</v>
      </c>
      <c r="G87" s="79" t="s">
        <v>38</v>
      </c>
      <c r="H87" s="79">
        <v>732</v>
      </c>
      <c r="I87" s="47">
        <v>44105</v>
      </c>
      <c r="J87" s="79" t="s">
        <v>804</v>
      </c>
      <c r="K87" s="81"/>
      <c r="L87" s="685"/>
      <c r="M87" s="77" t="s">
        <v>27</v>
      </c>
      <c r="N87" s="78">
        <v>1000</v>
      </c>
      <c r="O87" s="87">
        <v>10</v>
      </c>
      <c r="P87" s="78">
        <v>2000</v>
      </c>
      <c r="Q87" s="79" t="s">
        <v>38</v>
      </c>
      <c r="R87" s="79">
        <v>1340</v>
      </c>
      <c r="S87" s="47">
        <v>44473</v>
      </c>
      <c r="T87" s="172" t="s">
        <v>888</v>
      </c>
      <c r="U87" s="81"/>
      <c r="V87" s="685"/>
      <c r="W87" s="77" t="s">
        <v>27</v>
      </c>
      <c r="X87" s="78">
        <v>1000</v>
      </c>
      <c r="Y87" s="87">
        <v>10</v>
      </c>
      <c r="Z87" s="78">
        <v>1000</v>
      </c>
      <c r="AA87" s="79" t="s">
        <v>44</v>
      </c>
      <c r="AB87" s="79">
        <v>2959</v>
      </c>
      <c r="AC87" s="47">
        <v>44852</v>
      </c>
      <c r="AD87" s="498">
        <v>44805</v>
      </c>
      <c r="AE87" s="685"/>
      <c r="AF87" s="77" t="s">
        <v>27</v>
      </c>
      <c r="AG87" s="78"/>
      <c r="AH87" s="87"/>
      <c r="AI87" s="78"/>
      <c r="AJ87" s="79"/>
      <c r="AK87" s="79"/>
      <c r="AL87" s="47"/>
      <c r="AM87" s="862"/>
    </row>
    <row r="88" spans="1:41" x14ac:dyDescent="0.25">
      <c r="A88" s="120"/>
      <c r="B88" s="882"/>
      <c r="C88" s="77" t="s">
        <v>28</v>
      </c>
      <c r="D88" s="78">
        <v>1000</v>
      </c>
      <c r="E88" s="87">
        <v>10</v>
      </c>
      <c r="F88" s="78">
        <v>1000</v>
      </c>
      <c r="G88" s="79" t="s">
        <v>38</v>
      </c>
      <c r="H88" s="79">
        <v>732</v>
      </c>
      <c r="I88" s="47">
        <v>44140</v>
      </c>
      <c r="J88" s="172">
        <v>44105</v>
      </c>
      <c r="K88" s="81"/>
      <c r="L88" s="685"/>
      <c r="M88" s="77" t="s">
        <v>28</v>
      </c>
      <c r="N88" s="78">
        <v>1000</v>
      </c>
      <c r="O88" s="87">
        <v>10</v>
      </c>
      <c r="P88" s="78">
        <v>1000</v>
      </c>
      <c r="Q88" s="79" t="s">
        <v>38</v>
      </c>
      <c r="R88" s="79">
        <v>1534</v>
      </c>
      <c r="S88" s="47">
        <v>44510</v>
      </c>
      <c r="T88" s="172">
        <v>44470</v>
      </c>
      <c r="U88" s="81"/>
      <c r="V88" s="685"/>
      <c r="W88" s="77" t="s">
        <v>28</v>
      </c>
      <c r="X88" s="78">
        <v>1000</v>
      </c>
      <c r="Y88" s="78">
        <v>10</v>
      </c>
      <c r="Z88" s="78">
        <v>1000</v>
      </c>
      <c r="AA88" s="79" t="s">
        <v>44</v>
      </c>
      <c r="AB88" s="79">
        <v>3029</v>
      </c>
      <c r="AC88" s="80">
        <v>44874</v>
      </c>
      <c r="AD88" s="498">
        <v>44835</v>
      </c>
      <c r="AE88" s="685"/>
      <c r="AF88" s="77" t="s">
        <v>28</v>
      </c>
      <c r="AG88" s="78"/>
      <c r="AH88" s="78"/>
      <c r="AI88" s="78"/>
      <c r="AJ88" s="79"/>
      <c r="AK88" s="79"/>
      <c r="AL88" s="80"/>
      <c r="AM88" s="697"/>
    </row>
    <row r="89" spans="1:41" x14ac:dyDescent="0.25">
      <c r="A89" s="120"/>
      <c r="B89" s="882"/>
      <c r="C89" s="77" t="s">
        <v>29</v>
      </c>
      <c r="D89" s="78">
        <v>1000</v>
      </c>
      <c r="E89" s="78">
        <f>E90+10</f>
        <v>20</v>
      </c>
      <c r="F89" s="78">
        <v>0</v>
      </c>
      <c r="G89" s="79" t="s">
        <v>38</v>
      </c>
      <c r="H89" s="79" t="s">
        <v>38</v>
      </c>
      <c r="I89" s="80" t="s">
        <v>38</v>
      </c>
      <c r="J89" s="79"/>
      <c r="K89" s="81"/>
      <c r="L89" s="685"/>
      <c r="M89" s="77" t="s">
        <v>29</v>
      </c>
      <c r="N89" s="78">
        <v>1000</v>
      </c>
      <c r="O89" s="87">
        <v>10</v>
      </c>
      <c r="P89" s="78">
        <v>1000</v>
      </c>
      <c r="Q89" s="79" t="s">
        <v>38</v>
      </c>
      <c r="R89" s="79">
        <v>1601</v>
      </c>
      <c r="S89" s="47">
        <v>44536</v>
      </c>
      <c r="T89" s="172">
        <v>44501</v>
      </c>
      <c r="U89" s="81"/>
      <c r="V89" s="685"/>
      <c r="W89" s="77" t="s">
        <v>29</v>
      </c>
      <c r="X89" s="78">
        <v>1000</v>
      </c>
      <c r="Y89" s="78">
        <v>20</v>
      </c>
      <c r="Z89" s="78"/>
      <c r="AA89" s="79" t="s">
        <v>38</v>
      </c>
      <c r="AB89" s="79" t="s">
        <v>38</v>
      </c>
      <c r="AC89" s="80" t="s">
        <v>38</v>
      </c>
      <c r="AD89" s="558"/>
      <c r="AE89" s="685"/>
      <c r="AF89" s="77" t="s">
        <v>29</v>
      </c>
      <c r="AG89" s="78"/>
      <c r="AH89" s="78"/>
      <c r="AI89" s="78"/>
      <c r="AJ89" s="79"/>
      <c r="AK89" s="79"/>
      <c r="AL89" s="80"/>
      <c r="AM89" s="558"/>
      <c r="AN89" s="277"/>
      <c r="AO89" s="208"/>
    </row>
    <row r="90" spans="1:41" x14ac:dyDescent="0.25">
      <c r="A90" s="120"/>
      <c r="B90" s="882"/>
      <c r="C90" s="83" t="s">
        <v>30</v>
      </c>
      <c r="D90" s="84">
        <v>1000</v>
      </c>
      <c r="E90" s="87">
        <v>10</v>
      </c>
      <c r="F90" s="78">
        <v>2000</v>
      </c>
      <c r="G90" s="79" t="s">
        <v>38</v>
      </c>
      <c r="H90" s="79">
        <v>732</v>
      </c>
      <c r="I90" s="47">
        <v>44201</v>
      </c>
      <c r="J90" s="79" t="s">
        <v>805</v>
      </c>
      <c r="K90" s="86"/>
      <c r="L90" s="685"/>
      <c r="M90" s="83" t="s">
        <v>30</v>
      </c>
      <c r="N90" s="84">
        <v>1000</v>
      </c>
      <c r="O90" s="87">
        <v>10</v>
      </c>
      <c r="P90" s="78">
        <v>1000</v>
      </c>
      <c r="Q90" s="79" t="s">
        <v>38</v>
      </c>
      <c r="R90" s="79">
        <v>1695</v>
      </c>
      <c r="S90" s="47">
        <v>44564</v>
      </c>
      <c r="T90" s="172">
        <v>44531</v>
      </c>
      <c r="U90" s="81"/>
      <c r="V90" s="685"/>
      <c r="W90" s="83" t="s">
        <v>30</v>
      </c>
      <c r="X90" s="84">
        <v>1000</v>
      </c>
      <c r="Y90" s="78">
        <v>10</v>
      </c>
      <c r="Z90" s="78">
        <v>2000</v>
      </c>
      <c r="AA90" s="79" t="s">
        <v>923</v>
      </c>
      <c r="AB90" s="79">
        <v>3196</v>
      </c>
      <c r="AC90" s="47">
        <v>44928</v>
      </c>
      <c r="AD90" s="558" t="s">
        <v>944</v>
      </c>
      <c r="AE90" s="685"/>
      <c r="AF90" s="83" t="s">
        <v>30</v>
      </c>
      <c r="AG90" s="84">
        <v>0</v>
      </c>
      <c r="AH90" s="78">
        <v>0</v>
      </c>
      <c r="AI90" s="78">
        <v>0</v>
      </c>
      <c r="AJ90" s="79" t="s">
        <v>38</v>
      </c>
      <c r="AK90" s="79" t="s">
        <v>38</v>
      </c>
      <c r="AL90" s="80" t="s">
        <v>38</v>
      </c>
      <c r="AM90" s="558"/>
      <c r="AN90" s="277"/>
      <c r="AO90" s="208"/>
    </row>
    <row r="91" spans="1:41" x14ac:dyDescent="0.25">
      <c r="A91" s="121"/>
      <c r="B91" s="883"/>
      <c r="C91" s="89"/>
      <c r="D91" s="90">
        <f>SUM(D79:D90)</f>
        <v>12000</v>
      </c>
      <c r="E91" s="90">
        <f>SUM(E79:E90)</f>
        <v>190</v>
      </c>
      <c r="F91" s="90">
        <f>SUM(F79:F90)</f>
        <v>12000</v>
      </c>
      <c r="G91" s="91"/>
      <c r="H91" s="91"/>
      <c r="I91" s="92"/>
      <c r="J91" s="91"/>
      <c r="K91" s="93"/>
      <c r="L91" s="686"/>
      <c r="M91" s="89"/>
      <c r="N91" s="90">
        <f>SUM(N78:N90)</f>
        <v>24000</v>
      </c>
      <c r="O91" s="90">
        <f>SUM(O78:O90)</f>
        <v>400</v>
      </c>
      <c r="P91" s="90">
        <f>SUM(P78:P90)</f>
        <v>24000</v>
      </c>
      <c r="Q91" s="91"/>
      <c r="R91" s="91"/>
      <c r="S91" s="91"/>
      <c r="T91" s="91"/>
      <c r="U91" s="93"/>
      <c r="V91" s="686"/>
      <c r="W91" s="89"/>
      <c r="X91" s="90">
        <f>SUM(X78:X90)</f>
        <v>36000</v>
      </c>
      <c r="Y91" s="90">
        <f>SUM(Y78:Y90)</f>
        <v>530</v>
      </c>
      <c r="Z91" s="90">
        <f>SUM(Z78:Z90)</f>
        <v>36000</v>
      </c>
      <c r="AA91" s="91"/>
      <c r="AB91" s="91"/>
      <c r="AC91" s="91"/>
      <c r="AD91" s="91"/>
      <c r="AE91" s="686"/>
      <c r="AF91" s="89"/>
      <c r="AG91" s="90">
        <f>SUM(AG78:AG90)</f>
        <v>44000</v>
      </c>
      <c r="AH91" s="90">
        <f>SUM(AH78:AH90)</f>
        <v>630</v>
      </c>
      <c r="AI91" s="90">
        <f>SUM(AI78:AI90)</f>
        <v>44000</v>
      </c>
      <c r="AJ91" s="91"/>
      <c r="AK91" s="91"/>
      <c r="AL91" s="91"/>
      <c r="AM91" s="91"/>
      <c r="AN91" s="90"/>
      <c r="AO91" s="91"/>
    </row>
    <row r="92" spans="1:41" x14ac:dyDescent="0.25">
      <c r="A92" s="118"/>
      <c r="B92" s="106"/>
      <c r="C92" s="65"/>
      <c r="D92" s="66"/>
      <c r="E92" s="66"/>
      <c r="F92" s="66"/>
      <c r="G92" s="67"/>
      <c r="H92" s="67"/>
      <c r="I92" s="68"/>
      <c r="J92" s="67"/>
      <c r="K92" s="67"/>
      <c r="L92" s="687"/>
      <c r="M92" s="67"/>
      <c r="N92" s="66"/>
      <c r="O92" s="66"/>
      <c r="P92" s="66"/>
      <c r="Q92" s="67"/>
      <c r="R92" s="67"/>
      <c r="S92" s="67"/>
      <c r="T92" s="67"/>
      <c r="U92" s="67"/>
      <c r="V92" s="687"/>
      <c r="W92" s="67"/>
      <c r="X92" s="66"/>
      <c r="Y92" s="66"/>
      <c r="Z92" s="66"/>
      <c r="AA92" s="67"/>
      <c r="AB92" s="67"/>
      <c r="AC92" s="67"/>
      <c r="AD92" s="67"/>
      <c r="AE92" s="687"/>
      <c r="AF92" s="67"/>
      <c r="AG92" s="66"/>
      <c r="AH92" s="66"/>
      <c r="AI92" s="66"/>
      <c r="AJ92" s="67"/>
      <c r="AK92" s="67"/>
      <c r="AL92" s="67"/>
      <c r="AM92" s="67"/>
      <c r="AN92" s="777"/>
      <c r="AO92" s="123"/>
    </row>
    <row r="93" spans="1:41" x14ac:dyDescent="0.25">
      <c r="A93" s="119"/>
      <c r="B93" s="107"/>
      <c r="C93" s="70"/>
      <c r="D93" s="71"/>
      <c r="E93" s="72"/>
      <c r="F93" s="73"/>
      <c r="G93" s="72"/>
      <c r="H93" s="73"/>
      <c r="I93" s="73"/>
      <c r="J93" s="73"/>
      <c r="K93" s="74"/>
      <c r="L93" s="688"/>
      <c r="M93" s="75" t="s">
        <v>42</v>
      </c>
      <c r="N93" s="76">
        <f>D106</f>
        <v>12000</v>
      </c>
      <c r="O93" s="76">
        <f>E106</f>
        <v>380</v>
      </c>
      <c r="P93" s="76">
        <f>F106</f>
        <v>9000</v>
      </c>
      <c r="Q93" s="72"/>
      <c r="R93" s="73"/>
      <c r="S93" s="73"/>
      <c r="T93" s="73"/>
      <c r="U93" s="74"/>
      <c r="V93" s="688"/>
      <c r="W93" s="75" t="s">
        <v>42</v>
      </c>
      <c r="X93" s="76">
        <f>N106</f>
        <v>24000</v>
      </c>
      <c r="Y93" s="76">
        <f>O106</f>
        <v>760</v>
      </c>
      <c r="Z93" s="76">
        <f>P106</f>
        <v>23000</v>
      </c>
      <c r="AA93" s="72"/>
      <c r="AB93" s="73"/>
      <c r="AC93" s="73"/>
      <c r="AD93" s="73"/>
      <c r="AE93" s="688"/>
      <c r="AF93" s="75" t="s">
        <v>42</v>
      </c>
      <c r="AG93" s="76">
        <f>X106</f>
        <v>36000</v>
      </c>
      <c r="AH93" s="76">
        <f>Y106</f>
        <v>770</v>
      </c>
      <c r="AI93" s="76">
        <f>Z106</f>
        <v>35500</v>
      </c>
      <c r="AJ93" s="72"/>
      <c r="AK93" s="73"/>
      <c r="AL93" s="73"/>
      <c r="AM93" s="73"/>
      <c r="AN93" s="776" t="s">
        <v>221</v>
      </c>
      <c r="AO93" s="183" t="s">
        <v>36</v>
      </c>
    </row>
    <row r="94" spans="1:41" x14ac:dyDescent="0.25">
      <c r="A94" s="118" t="s">
        <v>7</v>
      </c>
      <c r="B94" s="108">
        <v>199</v>
      </c>
      <c r="C94" s="77" t="s">
        <v>19</v>
      </c>
      <c r="D94" s="78">
        <v>1000</v>
      </c>
      <c r="E94" s="78">
        <f t="shared" ref="E94:E99" si="7">E95+10</f>
        <v>80</v>
      </c>
      <c r="F94" s="78">
        <v>0</v>
      </c>
      <c r="G94" s="79" t="s">
        <v>38</v>
      </c>
      <c r="H94" s="79" t="s">
        <v>38</v>
      </c>
      <c r="I94" s="80" t="s">
        <v>38</v>
      </c>
      <c r="J94" s="79"/>
      <c r="K94" s="81"/>
      <c r="L94" s="684"/>
      <c r="M94" s="77" t="s">
        <v>19</v>
      </c>
      <c r="N94" s="78">
        <v>1000</v>
      </c>
      <c r="O94" s="78">
        <v>0</v>
      </c>
      <c r="P94" s="78">
        <v>4000</v>
      </c>
      <c r="Q94" s="79" t="s">
        <v>38</v>
      </c>
      <c r="R94" s="79">
        <v>708</v>
      </c>
      <c r="S94" s="80">
        <v>44204</v>
      </c>
      <c r="T94" s="79"/>
      <c r="U94" s="81"/>
      <c r="V94" s="684"/>
      <c r="W94" s="77" t="s">
        <v>19</v>
      </c>
      <c r="X94" s="78">
        <v>1000</v>
      </c>
      <c r="Y94" s="87">
        <f>Y95+10</f>
        <v>10</v>
      </c>
      <c r="Z94" s="78">
        <v>0</v>
      </c>
      <c r="AA94" s="79" t="s">
        <v>38</v>
      </c>
      <c r="AB94" s="79" t="s">
        <v>38</v>
      </c>
      <c r="AC94" s="80" t="s">
        <v>38</v>
      </c>
      <c r="AD94" s="651"/>
      <c r="AE94" s="684"/>
      <c r="AF94" s="77" t="s">
        <v>19</v>
      </c>
      <c r="AG94" s="78">
        <v>1000</v>
      </c>
      <c r="AH94" s="87"/>
      <c r="AI94" s="78">
        <v>11500</v>
      </c>
      <c r="AJ94" s="79" t="s">
        <v>47</v>
      </c>
      <c r="AK94" s="79">
        <v>3277</v>
      </c>
      <c r="AL94" s="80">
        <v>44933</v>
      </c>
      <c r="AM94" s="651"/>
      <c r="AN94" s="177">
        <f>AG106+AH106-AI106</f>
        <v>770</v>
      </c>
      <c r="AO94" s="178" t="s">
        <v>976</v>
      </c>
    </row>
    <row r="95" spans="1:41" ht="21" customHeight="1" x14ac:dyDescent="0.25">
      <c r="A95" s="120"/>
      <c r="B95" s="879" t="s">
        <v>58</v>
      </c>
      <c r="C95" s="77" t="s">
        <v>20</v>
      </c>
      <c r="D95" s="78">
        <v>1000</v>
      </c>
      <c r="E95" s="78">
        <f t="shared" si="7"/>
        <v>70</v>
      </c>
      <c r="F95" s="78">
        <v>0</v>
      </c>
      <c r="G95" s="79" t="s">
        <v>38</v>
      </c>
      <c r="H95" s="79" t="s">
        <v>38</v>
      </c>
      <c r="I95" s="80" t="s">
        <v>38</v>
      </c>
      <c r="J95" s="79"/>
      <c r="K95" s="81"/>
      <c r="L95" s="685"/>
      <c r="M95" s="77" t="s">
        <v>20</v>
      </c>
      <c r="N95" s="78">
        <v>1000</v>
      </c>
      <c r="O95" s="78">
        <f t="shared" ref="O95:O101" si="8">O96+10</f>
        <v>80</v>
      </c>
      <c r="P95" s="78">
        <v>0</v>
      </c>
      <c r="Q95" s="79" t="s">
        <v>38</v>
      </c>
      <c r="R95" s="79" t="s">
        <v>38</v>
      </c>
      <c r="S95" s="80" t="s">
        <v>38</v>
      </c>
      <c r="T95" s="79"/>
      <c r="U95" s="81"/>
      <c r="V95" s="685"/>
      <c r="W95" s="77" t="s">
        <v>20</v>
      </c>
      <c r="X95" s="78">
        <v>1000</v>
      </c>
      <c r="Y95" s="78">
        <v>0</v>
      </c>
      <c r="Z95" s="78">
        <v>12500</v>
      </c>
      <c r="AA95" s="79" t="s">
        <v>38</v>
      </c>
      <c r="AB95" s="79">
        <v>2024</v>
      </c>
      <c r="AC95" s="80">
        <v>44594</v>
      </c>
      <c r="AD95" s="558"/>
      <c r="AE95" s="685"/>
      <c r="AF95" s="77" t="s">
        <v>20</v>
      </c>
      <c r="AG95" s="78">
        <v>1000</v>
      </c>
      <c r="AH95" s="78"/>
      <c r="AI95" s="78"/>
      <c r="AJ95" s="79"/>
      <c r="AK95" s="79"/>
      <c r="AL95" s="80"/>
      <c r="AM95" s="558"/>
      <c r="AN95" s="180"/>
      <c r="AO95" s="179"/>
    </row>
    <row r="96" spans="1:41" x14ac:dyDescent="0.25">
      <c r="A96" s="120"/>
      <c r="B96" s="879"/>
      <c r="C96" s="77" t="s">
        <v>21</v>
      </c>
      <c r="D96" s="78">
        <v>1000</v>
      </c>
      <c r="E96" s="78">
        <f t="shared" si="7"/>
        <v>60</v>
      </c>
      <c r="F96" s="78">
        <v>0</v>
      </c>
      <c r="G96" s="79" t="s">
        <v>38</v>
      </c>
      <c r="H96" s="79" t="s">
        <v>38</v>
      </c>
      <c r="I96" s="80" t="s">
        <v>38</v>
      </c>
      <c r="J96" s="79"/>
      <c r="K96" s="81"/>
      <c r="L96" s="685"/>
      <c r="M96" s="77" t="s">
        <v>21</v>
      </c>
      <c r="N96" s="78">
        <v>1000</v>
      </c>
      <c r="O96" s="78">
        <f t="shared" si="8"/>
        <v>70</v>
      </c>
      <c r="P96" s="78">
        <v>0</v>
      </c>
      <c r="Q96" s="79" t="s">
        <v>38</v>
      </c>
      <c r="R96" s="79" t="s">
        <v>38</v>
      </c>
      <c r="S96" s="80" t="s">
        <v>38</v>
      </c>
      <c r="T96" s="79"/>
      <c r="U96" s="81"/>
      <c r="V96" s="685"/>
      <c r="W96" s="77" t="s">
        <v>21</v>
      </c>
      <c r="X96" s="78">
        <v>1000</v>
      </c>
      <c r="Y96" s="78">
        <v>0</v>
      </c>
      <c r="Z96" s="78">
        <v>0</v>
      </c>
      <c r="AA96" s="79" t="s">
        <v>38</v>
      </c>
      <c r="AB96" s="79" t="s">
        <v>38</v>
      </c>
      <c r="AC96" s="80" t="s">
        <v>38</v>
      </c>
      <c r="AD96" s="558"/>
      <c r="AE96" s="685"/>
      <c r="AF96" s="77" t="s">
        <v>21</v>
      </c>
      <c r="AG96" s="78">
        <v>1000</v>
      </c>
      <c r="AH96" s="78"/>
      <c r="AI96" s="78"/>
      <c r="AJ96" s="79"/>
      <c r="AK96" s="79"/>
      <c r="AL96" s="80"/>
      <c r="AM96" s="558"/>
      <c r="AN96" s="180"/>
      <c r="AO96" s="179"/>
    </row>
    <row r="97" spans="1:41" x14ac:dyDescent="0.25">
      <c r="A97" s="120"/>
      <c r="B97" s="879"/>
      <c r="C97" s="77" t="s">
        <v>22</v>
      </c>
      <c r="D97" s="78">
        <v>1000</v>
      </c>
      <c r="E97" s="78">
        <f t="shared" si="7"/>
        <v>50</v>
      </c>
      <c r="F97" s="78">
        <v>0</v>
      </c>
      <c r="G97" s="79" t="s">
        <v>38</v>
      </c>
      <c r="H97" s="79" t="s">
        <v>38</v>
      </c>
      <c r="I97" s="80" t="s">
        <v>38</v>
      </c>
      <c r="J97" s="79"/>
      <c r="K97" s="81"/>
      <c r="L97" s="685"/>
      <c r="M97" s="77" t="s">
        <v>22</v>
      </c>
      <c r="N97" s="78">
        <v>1000</v>
      </c>
      <c r="O97" s="78">
        <f t="shared" si="8"/>
        <v>60</v>
      </c>
      <c r="P97" s="78">
        <v>0</v>
      </c>
      <c r="Q97" s="79" t="s">
        <v>38</v>
      </c>
      <c r="R97" s="79" t="s">
        <v>38</v>
      </c>
      <c r="S97" s="80" t="s">
        <v>38</v>
      </c>
      <c r="T97" s="79"/>
      <c r="U97" s="81"/>
      <c r="V97" s="685"/>
      <c r="W97" s="77" t="s">
        <v>22</v>
      </c>
      <c r="X97" s="78">
        <v>1000</v>
      </c>
      <c r="Y97" s="78">
        <v>0</v>
      </c>
      <c r="Z97" s="78">
        <v>0</v>
      </c>
      <c r="AA97" s="79" t="s">
        <v>38</v>
      </c>
      <c r="AB97" s="79" t="s">
        <v>38</v>
      </c>
      <c r="AC97" s="80" t="s">
        <v>38</v>
      </c>
      <c r="AD97" s="558"/>
      <c r="AE97" s="685"/>
      <c r="AF97" s="77" t="s">
        <v>22</v>
      </c>
      <c r="AG97" s="78">
        <v>1000</v>
      </c>
      <c r="AH97" s="78"/>
      <c r="AI97" s="78"/>
      <c r="AJ97" s="79"/>
      <c r="AK97" s="79"/>
      <c r="AL97" s="80"/>
      <c r="AM97" s="558"/>
      <c r="AN97" s="180">
        <v>770</v>
      </c>
      <c r="AO97" s="179" t="s">
        <v>848</v>
      </c>
    </row>
    <row r="98" spans="1:41" x14ac:dyDescent="0.25">
      <c r="A98" s="120"/>
      <c r="B98" s="879"/>
      <c r="C98" s="77" t="s">
        <v>23</v>
      </c>
      <c r="D98" s="78">
        <v>1000</v>
      </c>
      <c r="E98" s="78">
        <f t="shared" si="7"/>
        <v>40</v>
      </c>
      <c r="F98" s="78">
        <v>0</v>
      </c>
      <c r="G98" s="79" t="s">
        <v>38</v>
      </c>
      <c r="H98" s="79" t="s">
        <v>38</v>
      </c>
      <c r="I98" s="80" t="s">
        <v>38</v>
      </c>
      <c r="J98" s="79"/>
      <c r="K98" s="81"/>
      <c r="L98" s="685"/>
      <c r="M98" s="77" t="s">
        <v>23</v>
      </c>
      <c r="N98" s="78">
        <v>1000</v>
      </c>
      <c r="O98" s="78">
        <f t="shared" si="8"/>
        <v>50</v>
      </c>
      <c r="P98" s="78">
        <v>0</v>
      </c>
      <c r="Q98" s="79" t="s">
        <v>38</v>
      </c>
      <c r="R98" s="79" t="s">
        <v>38</v>
      </c>
      <c r="S98" s="80" t="s">
        <v>38</v>
      </c>
      <c r="T98" s="79"/>
      <c r="U98" s="81"/>
      <c r="V98" s="685"/>
      <c r="W98" s="77" t="s">
        <v>23</v>
      </c>
      <c r="X98" s="78">
        <v>1000</v>
      </c>
      <c r="Y98" s="78">
        <v>0</v>
      </c>
      <c r="Z98" s="78">
        <v>0</v>
      </c>
      <c r="AA98" s="79" t="s">
        <v>38</v>
      </c>
      <c r="AB98" s="79" t="s">
        <v>38</v>
      </c>
      <c r="AC98" s="80" t="s">
        <v>38</v>
      </c>
      <c r="AD98" s="558"/>
      <c r="AE98" s="685"/>
      <c r="AF98" s="77" t="s">
        <v>23</v>
      </c>
      <c r="AG98" s="78">
        <v>1000</v>
      </c>
      <c r="AH98" s="78"/>
      <c r="AI98" s="78"/>
      <c r="AJ98" s="79"/>
      <c r="AK98" s="79"/>
      <c r="AL98" s="80"/>
      <c r="AM98" s="558"/>
      <c r="AN98" s="180"/>
      <c r="AO98" s="179"/>
    </row>
    <row r="99" spans="1:41" x14ac:dyDescent="0.25">
      <c r="A99" s="120"/>
      <c r="B99" s="879"/>
      <c r="C99" s="77" t="s">
        <v>24</v>
      </c>
      <c r="D99" s="78">
        <v>1000</v>
      </c>
      <c r="E99" s="78">
        <f t="shared" si="7"/>
        <v>30</v>
      </c>
      <c r="F99" s="78">
        <v>0</v>
      </c>
      <c r="G99" s="79" t="s">
        <v>38</v>
      </c>
      <c r="H99" s="79" t="s">
        <v>38</v>
      </c>
      <c r="I99" s="80" t="s">
        <v>38</v>
      </c>
      <c r="J99" s="79"/>
      <c r="K99" s="81"/>
      <c r="L99" s="685"/>
      <c r="M99" s="77" t="s">
        <v>24</v>
      </c>
      <c r="N99" s="78">
        <v>1000</v>
      </c>
      <c r="O99" s="78">
        <f t="shared" si="8"/>
        <v>40</v>
      </c>
      <c r="P99" s="78">
        <v>0</v>
      </c>
      <c r="Q99" s="79" t="s">
        <v>38</v>
      </c>
      <c r="R99" s="79" t="s">
        <v>38</v>
      </c>
      <c r="S99" s="80" t="s">
        <v>38</v>
      </c>
      <c r="T99" s="79"/>
      <c r="U99" s="81"/>
      <c r="V99" s="685"/>
      <c r="W99" s="77" t="s">
        <v>24</v>
      </c>
      <c r="X99" s="78">
        <v>1000</v>
      </c>
      <c r="Y99" s="78">
        <v>0</v>
      </c>
      <c r="Z99" s="78">
        <v>0</v>
      </c>
      <c r="AA99" s="79" t="s">
        <v>38</v>
      </c>
      <c r="AB99" s="79" t="s">
        <v>38</v>
      </c>
      <c r="AC99" s="80" t="s">
        <v>38</v>
      </c>
      <c r="AD99" s="558"/>
      <c r="AE99" s="685"/>
      <c r="AF99" s="77" t="s">
        <v>24</v>
      </c>
      <c r="AG99" s="78">
        <v>1000</v>
      </c>
      <c r="AH99" s="78"/>
      <c r="AI99" s="78"/>
      <c r="AJ99" s="79"/>
      <c r="AK99" s="79"/>
      <c r="AL99" s="80"/>
      <c r="AM99" s="558"/>
      <c r="AN99" s="180"/>
      <c r="AO99" s="179"/>
    </row>
    <row r="100" spans="1:41" x14ac:dyDescent="0.25">
      <c r="A100" s="120"/>
      <c r="B100" s="879"/>
      <c r="C100" s="77" t="s">
        <v>25</v>
      </c>
      <c r="D100" s="78">
        <v>1000</v>
      </c>
      <c r="E100" s="78">
        <f>E101+10</f>
        <v>20</v>
      </c>
      <c r="F100" s="78">
        <v>0</v>
      </c>
      <c r="G100" s="79" t="s">
        <v>38</v>
      </c>
      <c r="H100" s="79" t="s">
        <v>38</v>
      </c>
      <c r="I100" s="80" t="s">
        <v>38</v>
      </c>
      <c r="J100" s="79"/>
      <c r="K100" s="81"/>
      <c r="L100" s="685"/>
      <c r="M100" s="77" t="s">
        <v>25</v>
      </c>
      <c r="N100" s="78">
        <v>1000</v>
      </c>
      <c r="O100" s="78">
        <f t="shared" si="8"/>
        <v>30</v>
      </c>
      <c r="P100" s="78">
        <v>0</v>
      </c>
      <c r="Q100" s="79" t="s">
        <v>38</v>
      </c>
      <c r="R100" s="79" t="s">
        <v>38</v>
      </c>
      <c r="S100" s="80" t="s">
        <v>38</v>
      </c>
      <c r="T100" s="79"/>
      <c r="U100" s="81"/>
      <c r="V100" s="685"/>
      <c r="W100" s="77" t="s">
        <v>25</v>
      </c>
      <c r="X100" s="78">
        <v>1000</v>
      </c>
      <c r="Y100" s="78">
        <v>0</v>
      </c>
      <c r="Z100" s="78">
        <v>0</v>
      </c>
      <c r="AA100" s="79" t="s">
        <v>38</v>
      </c>
      <c r="AB100" s="79" t="s">
        <v>38</v>
      </c>
      <c r="AC100" s="80" t="s">
        <v>38</v>
      </c>
      <c r="AD100" s="558"/>
      <c r="AE100" s="685"/>
      <c r="AF100" s="77" t="s">
        <v>25</v>
      </c>
      <c r="AG100" s="78">
        <v>1000</v>
      </c>
      <c r="AH100" s="78"/>
      <c r="AI100" s="78"/>
      <c r="AJ100" s="79"/>
      <c r="AK100" s="79"/>
      <c r="AL100" s="80"/>
      <c r="AM100" s="558"/>
      <c r="AN100" s="180"/>
      <c r="AO100" s="179"/>
    </row>
    <row r="101" spans="1:41" x14ac:dyDescent="0.25">
      <c r="A101" s="120"/>
      <c r="B101" s="879"/>
      <c r="C101" s="77" t="s">
        <v>26</v>
      </c>
      <c r="D101" s="78">
        <v>1000</v>
      </c>
      <c r="E101" s="78">
        <v>10</v>
      </c>
      <c r="F101" s="78">
        <v>0</v>
      </c>
      <c r="G101" s="79" t="s">
        <v>38</v>
      </c>
      <c r="H101" s="79" t="s">
        <v>38</v>
      </c>
      <c r="I101" s="80" t="s">
        <v>38</v>
      </c>
      <c r="J101" s="79"/>
      <c r="K101" s="81"/>
      <c r="L101" s="685"/>
      <c r="M101" s="77" t="s">
        <v>26</v>
      </c>
      <c r="N101" s="78">
        <v>1000</v>
      </c>
      <c r="O101" s="78">
        <f t="shared" si="8"/>
        <v>20</v>
      </c>
      <c r="P101" s="78">
        <v>0</v>
      </c>
      <c r="Q101" s="79" t="s">
        <v>38</v>
      </c>
      <c r="R101" s="79" t="s">
        <v>38</v>
      </c>
      <c r="S101" s="80" t="s">
        <v>38</v>
      </c>
      <c r="T101" s="79"/>
      <c r="U101" s="81"/>
      <c r="V101" s="685"/>
      <c r="W101" s="77" t="s">
        <v>26</v>
      </c>
      <c r="X101" s="78">
        <v>1000</v>
      </c>
      <c r="Y101" s="78">
        <v>0</v>
      </c>
      <c r="Z101" s="78">
        <v>0</v>
      </c>
      <c r="AA101" s="79" t="s">
        <v>38</v>
      </c>
      <c r="AB101" s="79" t="s">
        <v>38</v>
      </c>
      <c r="AC101" s="80" t="s">
        <v>38</v>
      </c>
      <c r="AD101" s="558"/>
      <c r="AE101" s="685"/>
      <c r="AF101" s="77" t="s">
        <v>26</v>
      </c>
      <c r="AG101" s="78">
        <v>1000</v>
      </c>
      <c r="AH101" s="78"/>
      <c r="AI101" s="78"/>
      <c r="AJ101" s="79"/>
      <c r="AK101" s="79"/>
      <c r="AL101" s="80"/>
      <c r="AM101" s="558"/>
      <c r="AN101" s="180"/>
      <c r="AO101" s="179"/>
    </row>
    <row r="102" spans="1:41" x14ac:dyDescent="0.25">
      <c r="A102" s="120"/>
      <c r="B102" s="879"/>
      <c r="C102" s="77" t="s">
        <v>27</v>
      </c>
      <c r="D102" s="78">
        <v>1000</v>
      </c>
      <c r="E102" s="78">
        <v>0</v>
      </c>
      <c r="F102" s="78">
        <v>9000</v>
      </c>
      <c r="G102" s="79" t="s">
        <v>38</v>
      </c>
      <c r="H102" s="79">
        <v>552</v>
      </c>
      <c r="I102" s="80">
        <v>44074</v>
      </c>
      <c r="J102" s="79"/>
      <c r="K102" s="81"/>
      <c r="L102" s="685"/>
      <c r="M102" s="77" t="s">
        <v>27</v>
      </c>
      <c r="N102" s="78">
        <v>1000</v>
      </c>
      <c r="O102" s="78">
        <f>O103+10</f>
        <v>10</v>
      </c>
      <c r="P102" s="78">
        <v>0</v>
      </c>
      <c r="Q102" s="79" t="s">
        <v>38</v>
      </c>
      <c r="R102" s="79" t="s">
        <v>38</v>
      </c>
      <c r="S102" s="80" t="s">
        <v>38</v>
      </c>
      <c r="T102" s="79"/>
      <c r="U102" s="81"/>
      <c r="V102" s="685"/>
      <c r="W102" s="77" t="s">
        <v>27</v>
      </c>
      <c r="X102" s="78">
        <v>1000</v>
      </c>
      <c r="Y102" s="78">
        <v>0</v>
      </c>
      <c r="Z102" s="78">
        <v>0</v>
      </c>
      <c r="AA102" s="79" t="s">
        <v>38</v>
      </c>
      <c r="AB102" s="79" t="s">
        <v>38</v>
      </c>
      <c r="AC102" s="80" t="s">
        <v>38</v>
      </c>
      <c r="AD102" s="558"/>
      <c r="AE102" s="685"/>
      <c r="AF102" s="77" t="s">
        <v>27</v>
      </c>
      <c r="AG102" s="78">
        <v>1000</v>
      </c>
      <c r="AH102" s="78"/>
      <c r="AI102" s="78"/>
      <c r="AJ102" s="79"/>
      <c r="AK102" s="79"/>
      <c r="AL102" s="80"/>
      <c r="AM102" s="558"/>
      <c r="AN102" s="180"/>
      <c r="AO102" s="179"/>
    </row>
    <row r="103" spans="1:41" x14ac:dyDescent="0.25">
      <c r="A103" s="120"/>
      <c r="B103" s="879"/>
      <c r="C103" s="77" t="s">
        <v>28</v>
      </c>
      <c r="D103" s="78">
        <v>1000</v>
      </c>
      <c r="E103" s="78">
        <v>10</v>
      </c>
      <c r="F103" s="78">
        <v>0</v>
      </c>
      <c r="G103" s="79" t="s">
        <v>38</v>
      </c>
      <c r="H103" s="79" t="s">
        <v>38</v>
      </c>
      <c r="I103" s="80" t="s">
        <v>38</v>
      </c>
      <c r="J103" s="79"/>
      <c r="K103" s="81"/>
      <c r="L103" s="685"/>
      <c r="M103" s="77" t="s">
        <v>28</v>
      </c>
      <c r="N103" s="78">
        <v>1000</v>
      </c>
      <c r="O103" s="78">
        <v>0</v>
      </c>
      <c r="P103" s="78">
        <v>10000</v>
      </c>
      <c r="Q103" s="79" t="s">
        <v>38</v>
      </c>
      <c r="R103" s="79">
        <v>1397</v>
      </c>
      <c r="S103" s="80">
        <v>44500</v>
      </c>
      <c r="T103" s="79"/>
      <c r="U103" s="81"/>
      <c r="V103" s="685"/>
      <c r="W103" s="77" t="s">
        <v>28</v>
      </c>
      <c r="X103" s="78">
        <v>1000</v>
      </c>
      <c r="Y103" s="78">
        <v>0</v>
      </c>
      <c r="Z103" s="78">
        <v>0</v>
      </c>
      <c r="AA103" s="79" t="s">
        <v>38</v>
      </c>
      <c r="AB103" s="79" t="s">
        <v>38</v>
      </c>
      <c r="AC103" s="80" t="s">
        <v>38</v>
      </c>
      <c r="AD103" s="558"/>
      <c r="AE103" s="685"/>
      <c r="AF103" s="77" t="s">
        <v>28</v>
      </c>
      <c r="AG103" s="78">
        <v>1000</v>
      </c>
      <c r="AH103" s="78"/>
      <c r="AI103" s="78"/>
      <c r="AJ103" s="79"/>
      <c r="AK103" s="79"/>
      <c r="AL103" s="80"/>
      <c r="AM103" s="558"/>
      <c r="AN103" s="180"/>
      <c r="AO103" s="179"/>
    </row>
    <row r="104" spans="1:41" x14ac:dyDescent="0.25">
      <c r="A104" s="120"/>
      <c r="B104" s="879"/>
      <c r="C104" s="77" t="s">
        <v>29</v>
      </c>
      <c r="D104" s="78">
        <v>1000</v>
      </c>
      <c r="E104" s="78">
        <v>0</v>
      </c>
      <c r="F104" s="78">
        <v>0</v>
      </c>
      <c r="G104" s="79" t="s">
        <v>38</v>
      </c>
      <c r="H104" s="79" t="s">
        <v>38</v>
      </c>
      <c r="I104" s="80">
        <v>44508</v>
      </c>
      <c r="J104" s="79"/>
      <c r="K104" s="81"/>
      <c r="L104" s="685"/>
      <c r="M104" s="77" t="s">
        <v>29</v>
      </c>
      <c r="N104" s="78">
        <v>1000</v>
      </c>
      <c r="O104" s="87">
        <v>0</v>
      </c>
      <c r="P104" s="78">
        <v>0</v>
      </c>
      <c r="Q104" s="79" t="s">
        <v>38</v>
      </c>
      <c r="R104" s="79" t="s">
        <v>38</v>
      </c>
      <c r="S104" s="80" t="s">
        <v>38</v>
      </c>
      <c r="T104" s="79"/>
      <c r="U104" s="81"/>
      <c r="V104" s="685"/>
      <c r="W104" s="77" t="s">
        <v>29</v>
      </c>
      <c r="X104" s="78">
        <v>1000</v>
      </c>
      <c r="Y104" s="78">
        <v>0</v>
      </c>
      <c r="Z104" s="78">
        <v>0</v>
      </c>
      <c r="AA104" s="79" t="s">
        <v>38</v>
      </c>
      <c r="AB104" s="79" t="s">
        <v>38</v>
      </c>
      <c r="AC104" s="80" t="s">
        <v>38</v>
      </c>
      <c r="AD104" s="558"/>
      <c r="AE104" s="685"/>
      <c r="AF104" s="77" t="s">
        <v>29</v>
      </c>
      <c r="AG104" s="78">
        <v>1000</v>
      </c>
      <c r="AH104" s="78"/>
      <c r="AI104" s="78"/>
      <c r="AJ104" s="79"/>
      <c r="AK104" s="79"/>
      <c r="AL104" s="80"/>
      <c r="AM104" s="558"/>
      <c r="AN104" s="180"/>
      <c r="AO104" s="179"/>
    </row>
    <row r="105" spans="1:41" x14ac:dyDescent="0.25">
      <c r="A105" s="120"/>
      <c r="B105" s="879"/>
      <c r="C105" s="83" t="s">
        <v>30</v>
      </c>
      <c r="D105" s="84">
        <v>1000</v>
      </c>
      <c r="E105" s="78">
        <v>10</v>
      </c>
      <c r="F105" s="78">
        <v>0</v>
      </c>
      <c r="G105" s="79" t="s">
        <v>38</v>
      </c>
      <c r="H105" s="79" t="s">
        <v>38</v>
      </c>
      <c r="I105" s="80" t="s">
        <v>38</v>
      </c>
      <c r="J105" s="85"/>
      <c r="K105" s="86"/>
      <c r="L105" s="685"/>
      <c r="M105" s="83" t="s">
        <v>30</v>
      </c>
      <c r="N105" s="84">
        <v>1000</v>
      </c>
      <c r="O105" s="87">
        <f>Y94+10</f>
        <v>20</v>
      </c>
      <c r="P105" s="78">
        <v>0</v>
      </c>
      <c r="Q105" s="79" t="s">
        <v>38</v>
      </c>
      <c r="R105" s="79" t="s">
        <v>38</v>
      </c>
      <c r="S105" s="80" t="s">
        <v>38</v>
      </c>
      <c r="T105" s="79"/>
      <c r="U105" s="81"/>
      <c r="V105" s="685"/>
      <c r="W105" s="83" t="s">
        <v>30</v>
      </c>
      <c r="X105" s="78">
        <v>1000</v>
      </c>
      <c r="Y105" s="78">
        <v>0</v>
      </c>
      <c r="Z105" s="78">
        <v>0</v>
      </c>
      <c r="AA105" s="79" t="s">
        <v>38</v>
      </c>
      <c r="AB105" s="79" t="s">
        <v>38</v>
      </c>
      <c r="AC105" s="80" t="s">
        <v>38</v>
      </c>
      <c r="AD105" s="558"/>
      <c r="AE105" s="685"/>
      <c r="AF105" s="83" t="s">
        <v>30</v>
      </c>
      <c r="AG105" s="78"/>
      <c r="AH105" s="78"/>
      <c r="AI105" s="78"/>
      <c r="AJ105" s="79"/>
      <c r="AK105" s="79"/>
      <c r="AL105" s="80"/>
      <c r="AM105" s="558"/>
      <c r="AN105" s="181"/>
      <c r="AO105" s="182"/>
    </row>
    <row r="106" spans="1:41" x14ac:dyDescent="0.25">
      <c r="A106" s="121"/>
      <c r="B106" s="880"/>
      <c r="C106" s="89"/>
      <c r="D106" s="90">
        <f>SUM(D94:D105)</f>
        <v>12000</v>
      </c>
      <c r="E106" s="90">
        <f>SUM(E94:E105)</f>
        <v>380</v>
      </c>
      <c r="F106" s="90">
        <f>SUM(F94:F105)</f>
        <v>9000</v>
      </c>
      <c r="G106" s="91"/>
      <c r="H106" s="91"/>
      <c r="I106" s="92"/>
      <c r="J106" s="91"/>
      <c r="K106" s="93"/>
      <c r="L106" s="686"/>
      <c r="M106" s="89"/>
      <c r="N106" s="90">
        <f>SUM(N93:N105)</f>
        <v>24000</v>
      </c>
      <c r="O106" s="90">
        <f>SUM(O93:O105)</f>
        <v>760</v>
      </c>
      <c r="P106" s="90">
        <f>SUM(P93:P105)</f>
        <v>23000</v>
      </c>
      <c r="Q106" s="91"/>
      <c r="R106" s="91"/>
      <c r="S106" s="91"/>
      <c r="T106" s="91"/>
      <c r="U106" s="93"/>
      <c r="V106" s="686"/>
      <c r="W106" s="89"/>
      <c r="X106" s="90">
        <f>SUM(X93:X105)</f>
        <v>36000</v>
      </c>
      <c r="Y106" s="90">
        <f>SUM(Y93:Y105)</f>
        <v>770</v>
      </c>
      <c r="Z106" s="90">
        <f>SUM(Z93:Z105)</f>
        <v>35500</v>
      </c>
      <c r="AA106" s="91"/>
      <c r="AB106" s="91"/>
      <c r="AC106" s="91"/>
      <c r="AD106" s="91"/>
      <c r="AE106" s="686"/>
      <c r="AF106" s="89"/>
      <c r="AG106" s="90">
        <f>SUM(AG93:AG105)</f>
        <v>47000</v>
      </c>
      <c r="AH106" s="90">
        <f>SUM(AH93:AH105)</f>
        <v>770</v>
      </c>
      <c r="AI106" s="90">
        <f>SUM(AI93:AI105)</f>
        <v>47000</v>
      </c>
      <c r="AJ106" s="91"/>
      <c r="AK106" s="91"/>
      <c r="AL106" s="91"/>
      <c r="AM106" s="91"/>
      <c r="AN106" s="90"/>
      <c r="AO106" s="91"/>
    </row>
    <row r="107" spans="1:41" x14ac:dyDescent="0.25">
      <c r="A107" s="118"/>
      <c r="B107" s="106"/>
      <c r="C107" s="65"/>
      <c r="D107" s="66"/>
      <c r="E107" s="66"/>
      <c r="F107" s="66"/>
      <c r="G107" s="67"/>
      <c r="H107" s="67"/>
      <c r="I107" s="68"/>
      <c r="J107" s="67"/>
      <c r="K107" s="67"/>
      <c r="L107" s="687"/>
      <c r="M107" s="67"/>
      <c r="N107" s="66"/>
      <c r="O107" s="66"/>
      <c r="P107" s="66"/>
      <c r="Q107" s="67"/>
      <c r="R107" s="67"/>
      <c r="S107" s="67"/>
      <c r="T107" s="67"/>
      <c r="U107" s="67"/>
      <c r="V107" s="687"/>
      <c r="W107" s="67"/>
      <c r="X107" s="66"/>
      <c r="Y107" s="66"/>
      <c r="Z107" s="66"/>
      <c r="AA107" s="67"/>
      <c r="AB107" s="67"/>
      <c r="AC107" s="67"/>
      <c r="AD107" s="67"/>
      <c r="AE107" s="687"/>
      <c r="AF107" s="67"/>
      <c r="AG107" s="66"/>
      <c r="AH107" s="66"/>
      <c r="AI107" s="66"/>
      <c r="AJ107" s="67"/>
      <c r="AK107" s="67"/>
      <c r="AL107" s="67"/>
      <c r="AM107" s="67"/>
      <c r="AN107" s="777"/>
      <c r="AO107" s="123"/>
    </row>
    <row r="108" spans="1:41" x14ac:dyDescent="0.25">
      <c r="A108" s="119"/>
      <c r="B108" s="107"/>
      <c r="C108" s="70"/>
      <c r="D108" s="71"/>
      <c r="E108" s="72"/>
      <c r="F108" s="73"/>
      <c r="G108" s="72"/>
      <c r="H108" s="73"/>
      <c r="I108" s="73"/>
      <c r="J108" s="73"/>
      <c r="K108" s="74"/>
      <c r="L108" s="688"/>
      <c r="M108" s="75" t="s">
        <v>42</v>
      </c>
      <c r="N108" s="76">
        <f>D122</f>
        <v>12000</v>
      </c>
      <c r="O108" s="76">
        <f>E122</f>
        <v>120</v>
      </c>
      <c r="P108" s="76">
        <f>F122</f>
        <v>10000</v>
      </c>
      <c r="Q108" s="72"/>
      <c r="R108" s="73"/>
      <c r="S108" s="73"/>
      <c r="T108" s="73"/>
      <c r="U108" s="74"/>
      <c r="V108" s="688"/>
      <c r="W108" s="75" t="s">
        <v>42</v>
      </c>
      <c r="X108" s="76">
        <f>N122</f>
        <v>24000</v>
      </c>
      <c r="Y108" s="76">
        <f>O122</f>
        <v>300</v>
      </c>
      <c r="Z108" s="76">
        <f>P122</f>
        <v>24000</v>
      </c>
      <c r="AA108" s="72"/>
      <c r="AB108" s="73"/>
      <c r="AC108" s="73"/>
      <c r="AD108" s="73"/>
      <c r="AE108" s="688"/>
      <c r="AF108" s="75" t="s">
        <v>42</v>
      </c>
      <c r="AG108" s="76">
        <f>X122</f>
        <v>36000</v>
      </c>
      <c r="AH108" s="76">
        <f>Y122</f>
        <v>310</v>
      </c>
      <c r="AI108" s="76">
        <f>Z122</f>
        <v>36310</v>
      </c>
      <c r="AJ108" s="72"/>
      <c r="AK108" s="73"/>
      <c r="AL108" s="73"/>
      <c r="AM108" s="73"/>
      <c r="AN108" s="776" t="s">
        <v>221</v>
      </c>
      <c r="AO108" s="183" t="s">
        <v>36</v>
      </c>
    </row>
    <row r="109" spans="1:41" x14ac:dyDescent="0.25">
      <c r="A109" s="118" t="s">
        <v>7</v>
      </c>
      <c r="B109" s="108">
        <v>200</v>
      </c>
      <c r="C109" s="77" t="s">
        <v>19</v>
      </c>
      <c r="D109" s="78">
        <v>1000</v>
      </c>
      <c r="E109" s="78">
        <v>10</v>
      </c>
      <c r="F109" s="78">
        <v>0</v>
      </c>
      <c r="G109" s="79" t="s">
        <v>38</v>
      </c>
      <c r="H109" s="79" t="s">
        <v>38</v>
      </c>
      <c r="I109" s="80" t="s">
        <v>38</v>
      </c>
      <c r="J109" s="79"/>
      <c r="K109" s="81"/>
      <c r="L109" s="684"/>
      <c r="M109" s="77" t="s">
        <v>19</v>
      </c>
      <c r="N109" s="78">
        <v>1000</v>
      </c>
      <c r="O109" s="87">
        <v>10</v>
      </c>
      <c r="P109" s="78">
        <v>2000</v>
      </c>
      <c r="Q109" s="79" t="s">
        <v>38</v>
      </c>
      <c r="R109" s="79">
        <v>712</v>
      </c>
      <c r="S109" s="80">
        <v>44204</v>
      </c>
      <c r="T109" s="79"/>
      <c r="U109" s="81"/>
      <c r="V109" s="684"/>
      <c r="W109" s="77" t="s">
        <v>19</v>
      </c>
      <c r="X109" s="78">
        <v>1000</v>
      </c>
      <c r="Y109" s="78">
        <v>0</v>
      </c>
      <c r="Z109" s="78">
        <v>1000</v>
      </c>
      <c r="AA109" s="79" t="s">
        <v>38</v>
      </c>
      <c r="AB109" s="79">
        <v>2013</v>
      </c>
      <c r="AC109" s="80">
        <v>44592</v>
      </c>
      <c r="AD109" s="651"/>
      <c r="AE109" s="684"/>
      <c r="AF109" s="77" t="s">
        <v>19</v>
      </c>
      <c r="AG109" s="78">
        <v>1000</v>
      </c>
      <c r="AH109" s="78"/>
      <c r="AI109" s="78">
        <v>11500</v>
      </c>
      <c r="AJ109" s="79" t="s">
        <v>44</v>
      </c>
      <c r="AK109" s="79">
        <v>3232</v>
      </c>
      <c r="AL109" s="80">
        <v>44930</v>
      </c>
      <c r="AM109" s="651"/>
      <c r="AN109" s="177">
        <f>AG122+AH122-AI122</f>
        <v>-500</v>
      </c>
      <c r="AO109" s="178" t="s">
        <v>980</v>
      </c>
    </row>
    <row r="110" spans="1:41" ht="21" customHeight="1" x14ac:dyDescent="0.25">
      <c r="A110" s="120"/>
      <c r="B110" s="879" t="s">
        <v>59</v>
      </c>
      <c r="C110" s="77" t="s">
        <v>20</v>
      </c>
      <c r="D110" s="78">
        <v>1000</v>
      </c>
      <c r="E110" s="78">
        <v>0</v>
      </c>
      <c r="F110" s="78">
        <v>2000</v>
      </c>
      <c r="G110" s="79" t="s">
        <v>38</v>
      </c>
      <c r="H110" s="79">
        <v>44</v>
      </c>
      <c r="I110" s="80">
        <v>43863</v>
      </c>
      <c r="J110" s="79"/>
      <c r="K110" s="81"/>
      <c r="L110" s="685"/>
      <c r="M110" s="77" t="s">
        <v>20</v>
      </c>
      <c r="N110" s="78">
        <v>1000</v>
      </c>
      <c r="O110" s="78">
        <v>0</v>
      </c>
      <c r="P110" s="78">
        <v>2000</v>
      </c>
      <c r="Q110" s="79" t="s">
        <v>38</v>
      </c>
      <c r="R110" s="79">
        <v>854</v>
      </c>
      <c r="S110" s="80">
        <v>44255</v>
      </c>
      <c r="T110" s="79"/>
      <c r="U110" s="81"/>
      <c r="V110" s="685"/>
      <c r="W110" s="77" t="s">
        <v>20</v>
      </c>
      <c r="X110" s="78">
        <v>1000</v>
      </c>
      <c r="Y110" s="78">
        <v>10</v>
      </c>
      <c r="Z110" s="78">
        <v>0</v>
      </c>
      <c r="AA110" s="79" t="s">
        <v>38</v>
      </c>
      <c r="AB110" s="79" t="s">
        <v>38</v>
      </c>
      <c r="AC110" s="80" t="s">
        <v>38</v>
      </c>
      <c r="AD110" s="558"/>
      <c r="AE110" s="685"/>
      <c r="AF110" s="77" t="s">
        <v>20</v>
      </c>
      <c r="AG110" s="78">
        <v>1000</v>
      </c>
      <c r="AH110" s="78"/>
      <c r="AI110" s="78"/>
      <c r="AJ110" s="79"/>
      <c r="AK110" s="79"/>
      <c r="AL110" s="80"/>
      <c r="AM110" s="558"/>
      <c r="AN110" s="180"/>
      <c r="AO110" s="179"/>
    </row>
    <row r="111" spans="1:41" x14ac:dyDescent="0.25">
      <c r="A111" s="120"/>
      <c r="B111" s="879"/>
      <c r="C111" s="77" t="s">
        <v>21</v>
      </c>
      <c r="D111" s="78">
        <v>1000</v>
      </c>
      <c r="E111" s="78">
        <v>10</v>
      </c>
      <c r="F111" s="78">
        <v>0</v>
      </c>
      <c r="G111" s="79" t="s">
        <v>38</v>
      </c>
      <c r="H111" s="79" t="s">
        <v>38</v>
      </c>
      <c r="I111" s="80" t="s">
        <v>38</v>
      </c>
      <c r="J111" s="79"/>
      <c r="K111" s="81"/>
      <c r="L111" s="685"/>
      <c r="M111" s="77" t="s">
        <v>21</v>
      </c>
      <c r="N111" s="78">
        <v>1000</v>
      </c>
      <c r="O111" s="78">
        <f>O112+10</f>
        <v>30</v>
      </c>
      <c r="P111" s="78">
        <v>0</v>
      </c>
      <c r="Q111" s="79" t="s">
        <v>38</v>
      </c>
      <c r="R111" s="79" t="s">
        <v>38</v>
      </c>
      <c r="S111" s="80" t="s">
        <v>38</v>
      </c>
      <c r="T111" s="79"/>
      <c r="U111" s="81"/>
      <c r="V111" s="685"/>
      <c r="W111" s="77" t="s">
        <v>21</v>
      </c>
      <c r="X111" s="78">
        <v>1000</v>
      </c>
      <c r="Y111" s="78">
        <v>0</v>
      </c>
      <c r="Z111" s="78">
        <v>2000</v>
      </c>
      <c r="AA111" s="79" t="s">
        <v>38</v>
      </c>
      <c r="AB111" s="79">
        <v>2109</v>
      </c>
      <c r="AC111" s="80">
        <v>44621</v>
      </c>
      <c r="AD111" s="558"/>
      <c r="AE111" s="685"/>
      <c r="AF111" s="77" t="s">
        <v>21</v>
      </c>
      <c r="AG111" s="78">
        <v>1000</v>
      </c>
      <c r="AH111" s="78"/>
      <c r="AI111" s="78"/>
      <c r="AJ111" s="79"/>
      <c r="AK111" s="79"/>
      <c r="AL111" s="80"/>
      <c r="AM111" s="558"/>
      <c r="AN111" s="180"/>
      <c r="AO111" s="179"/>
    </row>
    <row r="112" spans="1:41" x14ac:dyDescent="0.25">
      <c r="A112" s="120"/>
      <c r="B112" s="879"/>
      <c r="C112" s="77" t="s">
        <v>22</v>
      </c>
      <c r="D112" s="78">
        <v>1000</v>
      </c>
      <c r="E112" s="78">
        <v>0</v>
      </c>
      <c r="F112" s="78">
        <v>2000</v>
      </c>
      <c r="G112" s="79" t="s">
        <v>38</v>
      </c>
      <c r="H112" s="79">
        <v>198</v>
      </c>
      <c r="I112" s="80">
        <v>43939</v>
      </c>
      <c r="J112" s="79"/>
      <c r="K112" s="81"/>
      <c r="L112" s="685"/>
      <c r="M112" s="77" t="s">
        <v>22</v>
      </c>
      <c r="N112" s="78">
        <v>1000</v>
      </c>
      <c r="O112" s="87">
        <v>20</v>
      </c>
      <c r="P112" s="78">
        <v>0</v>
      </c>
      <c r="Q112" s="79" t="s">
        <v>38</v>
      </c>
      <c r="R112" s="79" t="s">
        <v>38</v>
      </c>
      <c r="S112" s="80" t="s">
        <v>38</v>
      </c>
      <c r="T112" s="79"/>
      <c r="U112" s="81"/>
      <c r="V112" s="685"/>
      <c r="W112" s="77" t="s">
        <v>22</v>
      </c>
      <c r="X112" s="78">
        <v>1000</v>
      </c>
      <c r="Y112" s="78">
        <v>0</v>
      </c>
      <c r="Z112" s="78">
        <v>1000</v>
      </c>
      <c r="AA112" s="79" t="s">
        <v>38</v>
      </c>
      <c r="AB112" s="79">
        <v>2213</v>
      </c>
      <c r="AC112" s="80">
        <v>44656</v>
      </c>
      <c r="AD112" s="558"/>
      <c r="AE112" s="685"/>
      <c r="AF112" s="77" t="s">
        <v>22</v>
      </c>
      <c r="AG112" s="78">
        <v>1000</v>
      </c>
      <c r="AH112" s="78"/>
      <c r="AI112" s="78"/>
      <c r="AJ112" s="79"/>
      <c r="AK112" s="79"/>
      <c r="AL112" s="80"/>
      <c r="AM112" s="558"/>
      <c r="AN112" s="180">
        <v>500</v>
      </c>
      <c r="AO112" s="179" t="s">
        <v>985</v>
      </c>
    </row>
    <row r="113" spans="1:41" x14ac:dyDescent="0.25">
      <c r="A113" s="120"/>
      <c r="B113" s="879"/>
      <c r="C113" s="77" t="s">
        <v>23</v>
      </c>
      <c r="D113" s="78">
        <v>1000</v>
      </c>
      <c r="E113" s="78">
        <v>10</v>
      </c>
      <c r="F113" s="78">
        <v>0</v>
      </c>
      <c r="G113" s="79" t="s">
        <v>38</v>
      </c>
      <c r="H113" s="79" t="s">
        <v>38</v>
      </c>
      <c r="I113" s="80" t="s">
        <v>38</v>
      </c>
      <c r="J113" s="79"/>
      <c r="K113" s="81"/>
      <c r="L113" s="685"/>
      <c r="M113" s="77" t="s">
        <v>23</v>
      </c>
      <c r="N113" s="78">
        <v>1000</v>
      </c>
      <c r="O113" s="78">
        <v>30</v>
      </c>
      <c r="P113" s="78">
        <v>0</v>
      </c>
      <c r="Q113" s="79" t="s">
        <v>38</v>
      </c>
      <c r="R113" s="79" t="s">
        <v>38</v>
      </c>
      <c r="S113" s="80" t="s">
        <v>38</v>
      </c>
      <c r="T113" s="79"/>
      <c r="U113" s="81"/>
      <c r="V113" s="685"/>
      <c r="W113" s="77" t="s">
        <v>23</v>
      </c>
      <c r="X113" s="78">
        <v>1000</v>
      </c>
      <c r="Y113" s="78">
        <v>0</v>
      </c>
      <c r="Z113" s="78">
        <v>1000</v>
      </c>
      <c r="AA113" s="79" t="s">
        <v>38</v>
      </c>
      <c r="AB113" s="79">
        <v>2300</v>
      </c>
      <c r="AC113" s="80">
        <v>44685</v>
      </c>
      <c r="AD113" s="558"/>
      <c r="AE113" s="685"/>
      <c r="AF113" s="77" t="s">
        <v>23</v>
      </c>
      <c r="AG113" s="78">
        <v>1000</v>
      </c>
      <c r="AH113" s="78"/>
      <c r="AI113" s="78"/>
      <c r="AJ113" s="79"/>
      <c r="AK113" s="79"/>
      <c r="AL113" s="80"/>
      <c r="AM113" s="558"/>
      <c r="AN113" s="180"/>
      <c r="AO113" s="179"/>
    </row>
    <row r="114" spans="1:41" x14ac:dyDescent="0.25">
      <c r="A114" s="120"/>
      <c r="B114" s="879"/>
      <c r="C114" s="77" t="s">
        <v>24</v>
      </c>
      <c r="D114" s="78">
        <v>1000</v>
      </c>
      <c r="E114" s="78">
        <v>0</v>
      </c>
      <c r="F114" s="78">
        <v>2000</v>
      </c>
      <c r="G114" s="79" t="s">
        <v>38</v>
      </c>
      <c r="H114" s="79">
        <v>302</v>
      </c>
      <c r="I114" s="80">
        <v>44003</v>
      </c>
      <c r="J114" s="79"/>
      <c r="K114" s="81"/>
      <c r="L114" s="685"/>
      <c r="M114" s="77" t="s">
        <v>24</v>
      </c>
      <c r="N114" s="78">
        <v>1000</v>
      </c>
      <c r="O114" s="87">
        <v>20</v>
      </c>
      <c r="P114" s="78">
        <v>2000</v>
      </c>
      <c r="Q114" s="79" t="s">
        <v>38</v>
      </c>
      <c r="R114" s="79" t="s">
        <v>38</v>
      </c>
      <c r="S114" s="80">
        <v>44369</v>
      </c>
      <c r="T114" s="79"/>
      <c r="U114" s="81"/>
      <c r="V114" s="685"/>
      <c r="W114" s="77" t="s">
        <v>24</v>
      </c>
      <c r="X114" s="78">
        <v>1000</v>
      </c>
      <c r="Y114" s="78">
        <v>0</v>
      </c>
      <c r="Z114" s="78">
        <v>1000</v>
      </c>
      <c r="AA114" s="79" t="s">
        <v>44</v>
      </c>
      <c r="AB114" s="79">
        <v>2393</v>
      </c>
      <c r="AC114" s="80">
        <v>44719</v>
      </c>
      <c r="AD114" s="558"/>
      <c r="AE114" s="685"/>
      <c r="AF114" s="77" t="s">
        <v>24</v>
      </c>
      <c r="AG114" s="78">
        <v>1000</v>
      </c>
      <c r="AH114" s="78"/>
      <c r="AI114" s="78"/>
      <c r="AJ114" s="79"/>
      <c r="AK114" s="79"/>
      <c r="AL114" s="80"/>
      <c r="AM114" s="558"/>
      <c r="AN114" s="180"/>
      <c r="AO114" s="179"/>
    </row>
    <row r="115" spans="1:41" x14ac:dyDescent="0.25">
      <c r="A115" s="120"/>
      <c r="B115" s="879"/>
      <c r="C115" s="77" t="s">
        <v>25</v>
      </c>
      <c r="D115" s="78">
        <v>1000</v>
      </c>
      <c r="E115" s="78">
        <f>E116+10</f>
        <v>20</v>
      </c>
      <c r="F115" s="78">
        <v>0</v>
      </c>
      <c r="G115" s="79" t="s">
        <v>38</v>
      </c>
      <c r="H115" s="79" t="s">
        <v>38</v>
      </c>
      <c r="I115" s="80" t="s">
        <v>38</v>
      </c>
      <c r="J115" s="79"/>
      <c r="K115" s="81"/>
      <c r="L115" s="685"/>
      <c r="M115" s="77" t="s">
        <v>25</v>
      </c>
      <c r="N115" s="78">
        <v>1000</v>
      </c>
      <c r="O115" s="78">
        <v>20</v>
      </c>
      <c r="P115" s="78">
        <v>0</v>
      </c>
      <c r="Q115" s="79" t="s">
        <v>38</v>
      </c>
      <c r="R115" s="79" t="s">
        <v>38</v>
      </c>
      <c r="S115" s="80" t="s">
        <v>38</v>
      </c>
      <c r="T115" s="79"/>
      <c r="U115" s="81"/>
      <c r="V115" s="685"/>
      <c r="W115" s="77" t="s">
        <v>25</v>
      </c>
      <c r="X115" s="78">
        <v>1000</v>
      </c>
      <c r="Y115" s="78">
        <v>0</v>
      </c>
      <c r="Z115" s="78">
        <v>1000</v>
      </c>
      <c r="AA115" s="79" t="s">
        <v>44</v>
      </c>
      <c r="AB115" s="79">
        <v>2513</v>
      </c>
      <c r="AC115" s="80">
        <v>44751</v>
      </c>
      <c r="AD115" s="558"/>
      <c r="AE115" s="685"/>
      <c r="AF115" s="77" t="s">
        <v>25</v>
      </c>
      <c r="AG115" s="78">
        <v>1000</v>
      </c>
      <c r="AH115" s="78"/>
      <c r="AI115" s="78"/>
      <c r="AJ115" s="79"/>
      <c r="AK115" s="79"/>
      <c r="AL115" s="80"/>
      <c r="AM115" s="558"/>
      <c r="AN115" s="180"/>
      <c r="AO115" s="179"/>
    </row>
    <row r="116" spans="1:41" x14ac:dyDescent="0.25">
      <c r="A116" s="120"/>
      <c r="B116" s="879"/>
      <c r="C116" s="77" t="s">
        <v>26</v>
      </c>
      <c r="D116" s="78">
        <v>1000</v>
      </c>
      <c r="E116" s="87">
        <v>10</v>
      </c>
      <c r="F116" s="78">
        <v>0</v>
      </c>
      <c r="G116" s="79" t="s">
        <v>38</v>
      </c>
      <c r="H116" s="79" t="s">
        <v>38</v>
      </c>
      <c r="I116" s="80" t="s">
        <v>38</v>
      </c>
      <c r="J116" s="79"/>
      <c r="K116" s="81"/>
      <c r="L116" s="685"/>
      <c r="M116" s="77" t="s">
        <v>26</v>
      </c>
      <c r="N116" s="78">
        <v>1000</v>
      </c>
      <c r="O116" s="87">
        <v>10</v>
      </c>
      <c r="P116" s="78">
        <v>2000</v>
      </c>
      <c r="Q116" s="79" t="s">
        <v>38</v>
      </c>
      <c r="R116" s="79">
        <v>1220</v>
      </c>
      <c r="S116" s="80">
        <v>44423</v>
      </c>
      <c r="T116" s="79"/>
      <c r="U116" s="81"/>
      <c r="V116" s="685"/>
      <c r="W116" s="77" t="s">
        <v>26</v>
      </c>
      <c r="X116" s="78">
        <v>1000</v>
      </c>
      <c r="Y116" s="78">
        <v>0</v>
      </c>
      <c r="Z116" s="78">
        <v>1000</v>
      </c>
      <c r="AA116" s="79" t="s">
        <v>44</v>
      </c>
      <c r="AB116" s="79">
        <v>2602</v>
      </c>
      <c r="AC116" s="80">
        <v>44780</v>
      </c>
      <c r="AD116" s="558"/>
      <c r="AE116" s="685"/>
      <c r="AF116" s="77" t="s">
        <v>26</v>
      </c>
      <c r="AG116" s="78">
        <v>1000</v>
      </c>
      <c r="AH116" s="78"/>
      <c r="AI116" s="78"/>
      <c r="AJ116" s="79"/>
      <c r="AK116" s="79"/>
      <c r="AL116" s="80"/>
      <c r="AM116" s="558"/>
      <c r="AN116" s="180"/>
      <c r="AO116" s="179"/>
    </row>
    <row r="117" spans="1:41" x14ac:dyDescent="0.25">
      <c r="A117" s="120"/>
      <c r="B117" s="879"/>
      <c r="C117" s="77" t="s">
        <v>27</v>
      </c>
      <c r="D117" s="78">
        <v>1000</v>
      </c>
      <c r="E117" s="78">
        <v>20</v>
      </c>
      <c r="F117" s="78">
        <v>2000</v>
      </c>
      <c r="G117" s="79" t="s">
        <v>38</v>
      </c>
      <c r="H117" s="79">
        <v>446</v>
      </c>
      <c r="I117" s="80">
        <v>44075</v>
      </c>
      <c r="J117" s="79"/>
      <c r="K117" s="81"/>
      <c r="L117" s="685"/>
      <c r="M117" s="77" t="s">
        <v>27</v>
      </c>
      <c r="N117" s="78">
        <v>1000</v>
      </c>
      <c r="O117" s="78">
        <v>20</v>
      </c>
      <c r="P117" s="78">
        <v>2000</v>
      </c>
      <c r="Q117" s="79" t="s">
        <v>38</v>
      </c>
      <c r="R117" s="79">
        <v>1276</v>
      </c>
      <c r="S117" s="80">
        <v>44445</v>
      </c>
      <c r="T117" s="79"/>
      <c r="U117" s="81"/>
      <c r="V117" s="685"/>
      <c r="W117" s="77" t="s">
        <v>27</v>
      </c>
      <c r="X117" s="78">
        <v>1000</v>
      </c>
      <c r="Y117" s="78">
        <v>0</v>
      </c>
      <c r="Z117" s="78">
        <v>1000</v>
      </c>
      <c r="AA117" s="79" t="s">
        <v>44</v>
      </c>
      <c r="AB117" s="79">
        <v>2806</v>
      </c>
      <c r="AC117" s="80">
        <v>44808</v>
      </c>
      <c r="AD117" s="558"/>
      <c r="AE117" s="685"/>
      <c r="AF117" s="77" t="s">
        <v>27</v>
      </c>
      <c r="AG117" s="78">
        <v>1000</v>
      </c>
      <c r="AH117" s="78"/>
      <c r="AI117" s="78"/>
      <c r="AJ117" s="79"/>
      <c r="AK117" s="79"/>
      <c r="AL117" s="80"/>
      <c r="AM117" s="558"/>
      <c r="AN117" s="180"/>
      <c r="AO117" s="179"/>
    </row>
    <row r="118" spans="1:41" x14ac:dyDescent="0.25">
      <c r="A118" s="120"/>
      <c r="B118" s="879"/>
      <c r="C118" s="77" t="s">
        <v>28</v>
      </c>
      <c r="D118" s="78">
        <v>1000</v>
      </c>
      <c r="E118" s="87">
        <v>10</v>
      </c>
      <c r="F118" s="78">
        <v>0</v>
      </c>
      <c r="G118" s="79" t="s">
        <v>38</v>
      </c>
      <c r="H118" s="79" t="s">
        <v>38</v>
      </c>
      <c r="I118" s="80" t="s">
        <v>38</v>
      </c>
      <c r="J118" s="79"/>
      <c r="K118" s="81"/>
      <c r="L118" s="685"/>
      <c r="M118" s="77" t="s">
        <v>28</v>
      </c>
      <c r="N118" s="78">
        <v>1000</v>
      </c>
      <c r="O118" s="87">
        <v>10</v>
      </c>
      <c r="P118" s="78">
        <v>0</v>
      </c>
      <c r="Q118" s="79" t="s">
        <v>38</v>
      </c>
      <c r="R118" s="79" t="s">
        <v>38</v>
      </c>
      <c r="S118" s="80" t="s">
        <v>38</v>
      </c>
      <c r="T118" s="79"/>
      <c r="U118" s="81"/>
      <c r="V118" s="685"/>
      <c r="W118" s="77" t="s">
        <v>28</v>
      </c>
      <c r="X118" s="78">
        <v>1000</v>
      </c>
      <c r="Y118" s="78">
        <v>0</v>
      </c>
      <c r="Z118" s="78">
        <v>1000</v>
      </c>
      <c r="AA118" s="79" t="s">
        <v>44</v>
      </c>
      <c r="AB118" s="79">
        <v>2927</v>
      </c>
      <c r="AC118" s="80">
        <v>44841</v>
      </c>
      <c r="AD118" s="558"/>
      <c r="AE118" s="685"/>
      <c r="AF118" s="77" t="s">
        <v>28</v>
      </c>
      <c r="AG118" s="78">
        <v>1000</v>
      </c>
      <c r="AH118" s="78"/>
      <c r="AI118" s="78"/>
      <c r="AJ118" s="79"/>
      <c r="AK118" s="79"/>
      <c r="AL118" s="80"/>
      <c r="AM118" s="558"/>
      <c r="AN118" s="180"/>
      <c r="AO118" s="179"/>
    </row>
    <row r="119" spans="1:41" x14ac:dyDescent="0.25">
      <c r="A119" s="120"/>
      <c r="B119" s="879"/>
      <c r="C119" s="77" t="s">
        <v>29</v>
      </c>
      <c r="D119" s="78">
        <v>1000</v>
      </c>
      <c r="E119" s="78">
        <v>20</v>
      </c>
      <c r="F119" s="78">
        <v>0</v>
      </c>
      <c r="G119" s="79" t="s">
        <v>38</v>
      </c>
      <c r="H119" s="79" t="s">
        <v>38</v>
      </c>
      <c r="I119" s="80" t="s">
        <v>38</v>
      </c>
      <c r="J119" s="79"/>
      <c r="K119" s="81"/>
      <c r="L119" s="685"/>
      <c r="M119" s="77" t="s">
        <v>29</v>
      </c>
      <c r="N119" s="78">
        <v>1000</v>
      </c>
      <c r="O119" s="78">
        <f>O120+10</f>
        <v>10</v>
      </c>
      <c r="P119" s="78">
        <v>2000</v>
      </c>
      <c r="Q119" s="79" t="s">
        <v>38</v>
      </c>
      <c r="R119" s="79">
        <v>1518</v>
      </c>
      <c r="S119" s="80">
        <v>44506</v>
      </c>
      <c r="T119" s="79"/>
      <c r="U119" s="81"/>
      <c r="V119" s="685"/>
      <c r="W119" s="77" t="s">
        <v>29</v>
      </c>
      <c r="X119" s="78">
        <v>1000</v>
      </c>
      <c r="Y119" s="78">
        <v>0</v>
      </c>
      <c r="Z119" s="78">
        <v>1000</v>
      </c>
      <c r="AA119" s="79" t="s">
        <v>44</v>
      </c>
      <c r="AB119" s="79">
        <v>3012</v>
      </c>
      <c r="AC119" s="80">
        <v>44870</v>
      </c>
      <c r="AD119" s="558"/>
      <c r="AE119" s="685"/>
      <c r="AF119" s="77" t="s">
        <v>29</v>
      </c>
      <c r="AG119" s="78">
        <v>1000</v>
      </c>
      <c r="AH119" s="78"/>
      <c r="AI119" s="78"/>
      <c r="AJ119" s="79"/>
      <c r="AK119" s="79"/>
      <c r="AL119" s="80"/>
      <c r="AM119" s="558"/>
      <c r="AN119" s="180"/>
      <c r="AO119" s="179"/>
    </row>
    <row r="120" spans="1:41" x14ac:dyDescent="0.25">
      <c r="A120" s="120"/>
      <c r="B120" s="879"/>
      <c r="C120" s="83" t="s">
        <v>30</v>
      </c>
      <c r="D120" s="84">
        <v>1000</v>
      </c>
      <c r="E120" s="87">
        <v>10</v>
      </c>
      <c r="F120" s="78">
        <v>2000</v>
      </c>
      <c r="G120" s="79" t="s">
        <v>38</v>
      </c>
      <c r="H120" s="79" t="s">
        <v>38</v>
      </c>
      <c r="I120" s="80">
        <v>44166</v>
      </c>
      <c r="J120" s="85"/>
      <c r="K120" s="86"/>
      <c r="L120" s="685"/>
      <c r="M120" s="83" t="s">
        <v>30</v>
      </c>
      <c r="N120" s="84">
        <v>1000</v>
      </c>
      <c r="O120" s="78">
        <v>0</v>
      </c>
      <c r="P120" s="78">
        <v>2000</v>
      </c>
      <c r="Q120" s="79" t="s">
        <v>38</v>
      </c>
      <c r="R120" s="79">
        <v>1636</v>
      </c>
      <c r="S120" s="80">
        <v>44556</v>
      </c>
      <c r="T120" s="79"/>
      <c r="U120" s="81"/>
      <c r="V120" s="685"/>
      <c r="W120" s="83" t="s">
        <v>30</v>
      </c>
      <c r="X120" s="84">
        <v>1000</v>
      </c>
      <c r="Y120" s="78">
        <v>0</v>
      </c>
      <c r="Z120" s="78">
        <v>1000</v>
      </c>
      <c r="AA120" s="79" t="s">
        <v>44</v>
      </c>
      <c r="AB120" s="79">
        <v>3130</v>
      </c>
      <c r="AC120" s="80">
        <v>44905</v>
      </c>
      <c r="AD120" s="558"/>
      <c r="AE120" s="685"/>
      <c r="AF120" s="83" t="s">
        <v>30</v>
      </c>
      <c r="AG120" s="78"/>
      <c r="AH120" s="78"/>
      <c r="AI120" s="78"/>
      <c r="AJ120" s="79"/>
      <c r="AK120" s="79"/>
      <c r="AL120" s="80"/>
      <c r="AM120" s="558"/>
      <c r="AN120" s="181"/>
      <c r="AO120" s="182"/>
    </row>
    <row r="121" spans="1:41" x14ac:dyDescent="0.25">
      <c r="A121" s="120"/>
      <c r="B121" s="879"/>
      <c r="C121" s="557"/>
      <c r="D121" s="277"/>
      <c r="E121" s="560"/>
      <c r="F121" s="277"/>
      <c r="G121" s="208"/>
      <c r="H121" s="208"/>
      <c r="I121" s="558"/>
      <c r="J121" s="208"/>
      <c r="K121" s="559"/>
      <c r="L121" s="685"/>
      <c r="M121" s="557"/>
      <c r="N121" s="277"/>
      <c r="O121" s="277"/>
      <c r="P121" s="277"/>
      <c r="Q121" s="208"/>
      <c r="R121" s="208"/>
      <c r="S121" s="558"/>
      <c r="T121" s="208"/>
      <c r="U121" s="559"/>
      <c r="V121" s="685"/>
      <c r="W121" s="557"/>
      <c r="X121" s="277"/>
      <c r="Y121" s="277"/>
      <c r="Z121" s="277">
        <v>310</v>
      </c>
      <c r="AA121" s="208" t="s">
        <v>44</v>
      </c>
      <c r="AB121" s="208">
        <v>3361</v>
      </c>
      <c r="AC121" s="558">
        <v>44920</v>
      </c>
      <c r="AD121" s="558"/>
      <c r="AE121" s="685"/>
      <c r="AF121" s="557"/>
      <c r="AG121" s="78"/>
      <c r="AH121" s="277"/>
      <c r="AI121" s="277"/>
      <c r="AJ121" s="208"/>
      <c r="AK121" s="208"/>
      <c r="AL121" s="558"/>
      <c r="AM121" s="558"/>
      <c r="AN121" s="181"/>
      <c r="AO121" s="182"/>
    </row>
    <row r="122" spans="1:41" x14ac:dyDescent="0.25">
      <c r="A122" s="121"/>
      <c r="B122" s="880"/>
      <c r="C122" s="89"/>
      <c r="D122" s="90">
        <f>SUM(D109:D120)</f>
        <v>12000</v>
      </c>
      <c r="E122" s="90">
        <f>SUM(E109:E120)</f>
        <v>120</v>
      </c>
      <c r="F122" s="90">
        <f>SUM(F109:F120)</f>
        <v>10000</v>
      </c>
      <c r="G122" s="91"/>
      <c r="H122" s="91"/>
      <c r="I122" s="92"/>
      <c r="J122" s="91"/>
      <c r="K122" s="93"/>
      <c r="L122" s="686"/>
      <c r="M122" s="89"/>
      <c r="N122" s="90">
        <f>SUM(N108:N120)</f>
        <v>24000</v>
      </c>
      <c r="O122" s="90">
        <f>SUM(O108:O120)</f>
        <v>300</v>
      </c>
      <c r="P122" s="90">
        <f>SUM(P108:P120)</f>
        <v>24000</v>
      </c>
      <c r="Q122" s="91"/>
      <c r="R122" s="91"/>
      <c r="S122" s="91"/>
      <c r="T122" s="91"/>
      <c r="U122" s="93"/>
      <c r="V122" s="686"/>
      <c r="W122" s="89"/>
      <c r="X122" s="90">
        <f>SUM(X108:X120)</f>
        <v>36000</v>
      </c>
      <c r="Y122" s="90">
        <f>SUM(Y108:Y120)</f>
        <v>310</v>
      </c>
      <c r="Z122" s="90">
        <f>SUM(Z108:Z121)</f>
        <v>36310</v>
      </c>
      <c r="AA122" s="91"/>
      <c r="AB122" s="91"/>
      <c r="AC122" s="91"/>
      <c r="AD122" s="91"/>
      <c r="AE122" s="686"/>
      <c r="AF122" s="89"/>
      <c r="AG122" s="90">
        <f>SUM(AG108:AG120)</f>
        <v>47000</v>
      </c>
      <c r="AH122" s="90">
        <f>SUM(AH108:AH120)</f>
        <v>310</v>
      </c>
      <c r="AI122" s="90">
        <f>SUM(AI108:AI120)</f>
        <v>47810</v>
      </c>
      <c r="AJ122" s="91"/>
      <c r="AK122" s="91"/>
      <c r="AL122" s="91"/>
      <c r="AM122" s="91"/>
      <c r="AN122" s="90"/>
      <c r="AO122" s="91"/>
    </row>
    <row r="123" spans="1:41" x14ac:dyDescent="0.25">
      <c r="A123" s="118"/>
      <c r="B123" s="106"/>
      <c r="C123" s="65"/>
      <c r="D123" s="66"/>
      <c r="E123" s="66"/>
      <c r="F123" s="66"/>
      <c r="G123" s="67"/>
      <c r="H123" s="67"/>
      <c r="I123" s="68"/>
      <c r="J123" s="67"/>
      <c r="K123" s="67"/>
      <c r="L123" s="689"/>
      <c r="M123" s="67"/>
      <c r="N123" s="66"/>
      <c r="O123" s="66"/>
      <c r="P123" s="66"/>
      <c r="Q123" s="67"/>
      <c r="R123" s="67"/>
      <c r="S123" s="67"/>
      <c r="T123" s="67"/>
      <c r="U123" s="67"/>
      <c r="V123" s="689"/>
      <c r="W123" s="67"/>
      <c r="X123" s="66"/>
      <c r="Y123" s="66"/>
      <c r="Z123" s="66"/>
      <c r="AA123" s="67"/>
      <c r="AB123" s="67"/>
      <c r="AC123" s="67"/>
      <c r="AD123" s="67"/>
      <c r="AE123" s="689"/>
      <c r="AF123" s="67"/>
      <c r="AG123" s="66"/>
      <c r="AH123" s="66"/>
      <c r="AI123" s="66"/>
      <c r="AJ123" s="67"/>
      <c r="AK123" s="67"/>
      <c r="AL123" s="67"/>
      <c r="AM123" s="67"/>
      <c r="AN123" s="777"/>
      <c r="AO123" s="123"/>
    </row>
    <row r="124" spans="1:41" x14ac:dyDescent="0.25">
      <c r="A124" s="119"/>
      <c r="B124" s="107"/>
      <c r="C124" s="70"/>
      <c r="D124" s="71"/>
      <c r="E124" s="72"/>
      <c r="F124" s="73"/>
      <c r="G124" s="72"/>
      <c r="H124" s="73"/>
      <c r="I124" s="73"/>
      <c r="J124" s="73"/>
      <c r="K124" s="74"/>
      <c r="L124" s="584"/>
      <c r="M124" s="75" t="s">
        <v>42</v>
      </c>
      <c r="N124" s="76">
        <f>D137</f>
        <v>11500</v>
      </c>
      <c r="O124" s="76">
        <f>E137</f>
        <v>30</v>
      </c>
      <c r="P124" s="76">
        <f>F137</f>
        <v>11500</v>
      </c>
      <c r="Q124" s="72"/>
      <c r="R124" s="73"/>
      <c r="S124" s="73"/>
      <c r="T124" s="73"/>
      <c r="U124" s="74"/>
      <c r="V124" s="584"/>
      <c r="W124" s="75" t="s">
        <v>42</v>
      </c>
      <c r="X124" s="76">
        <f>N137</f>
        <v>23500</v>
      </c>
      <c r="Y124" s="76">
        <f>O137</f>
        <v>50</v>
      </c>
      <c r="Z124" s="76">
        <f>P137</f>
        <v>23500</v>
      </c>
      <c r="AA124" s="72"/>
      <c r="AB124" s="73"/>
      <c r="AC124" s="73"/>
      <c r="AD124" s="73"/>
      <c r="AE124" s="584"/>
      <c r="AF124" s="75" t="s">
        <v>42</v>
      </c>
      <c r="AG124" s="76">
        <f>X137</f>
        <v>35000</v>
      </c>
      <c r="AH124" s="76">
        <f>Y137</f>
        <v>50</v>
      </c>
      <c r="AI124" s="76">
        <f>Z137</f>
        <v>35000</v>
      </c>
      <c r="AJ124" s="72"/>
      <c r="AK124" s="73"/>
      <c r="AL124" s="73"/>
      <c r="AM124" s="73"/>
      <c r="AN124" s="776" t="s">
        <v>221</v>
      </c>
      <c r="AO124" s="183" t="s">
        <v>36</v>
      </c>
    </row>
    <row r="125" spans="1:41" x14ac:dyDescent="0.25">
      <c r="A125" s="118" t="s">
        <v>7</v>
      </c>
      <c r="B125" s="108">
        <v>201</v>
      </c>
      <c r="C125" s="77" t="s">
        <v>19</v>
      </c>
      <c r="D125" s="78">
        <v>1000</v>
      </c>
      <c r="E125" s="78">
        <f>E126+10</f>
        <v>20</v>
      </c>
      <c r="F125" s="78">
        <v>0</v>
      </c>
      <c r="G125" s="79" t="s">
        <v>38</v>
      </c>
      <c r="H125" s="79" t="s">
        <v>38</v>
      </c>
      <c r="I125" s="80" t="s">
        <v>38</v>
      </c>
      <c r="J125" s="79"/>
      <c r="K125" s="81"/>
      <c r="L125" s="586"/>
      <c r="M125" s="77" t="s">
        <v>19</v>
      </c>
      <c r="N125" s="78">
        <v>1000</v>
      </c>
      <c r="O125" s="78">
        <f>O126+10</f>
        <v>10</v>
      </c>
      <c r="P125" s="78">
        <v>0</v>
      </c>
      <c r="Q125" s="79" t="s">
        <v>38</v>
      </c>
      <c r="R125" s="79" t="s">
        <v>38</v>
      </c>
      <c r="S125" s="80" t="s">
        <v>38</v>
      </c>
      <c r="T125" s="79"/>
      <c r="U125" s="81"/>
      <c r="V125" s="586"/>
      <c r="W125" s="77" t="s">
        <v>19</v>
      </c>
      <c r="X125" s="78">
        <v>1000</v>
      </c>
      <c r="Y125" s="78">
        <v>0</v>
      </c>
      <c r="Z125" s="78">
        <v>11500</v>
      </c>
      <c r="AA125" s="79" t="s">
        <v>38</v>
      </c>
      <c r="AB125" s="79" t="s">
        <v>38</v>
      </c>
      <c r="AC125" s="80">
        <v>44576</v>
      </c>
      <c r="AD125" s="651"/>
      <c r="AE125" s="586"/>
      <c r="AF125" s="77" t="s">
        <v>19</v>
      </c>
      <c r="AG125" s="78">
        <v>1000</v>
      </c>
      <c r="AH125" s="78"/>
      <c r="AI125" s="78">
        <v>11500</v>
      </c>
      <c r="AJ125" s="79" t="s">
        <v>44</v>
      </c>
      <c r="AK125" s="79">
        <v>3261</v>
      </c>
      <c r="AL125" s="80">
        <v>44932</v>
      </c>
      <c r="AM125" s="651"/>
      <c r="AN125" s="177">
        <f>AG137+AH137-AI137</f>
        <v>-450</v>
      </c>
      <c r="AO125" s="178" t="s">
        <v>980</v>
      </c>
    </row>
    <row r="126" spans="1:41" ht="21" customHeight="1" x14ac:dyDescent="0.25">
      <c r="A126" s="120"/>
      <c r="B126" s="879" t="s">
        <v>65</v>
      </c>
      <c r="C126" s="77" t="s">
        <v>20</v>
      </c>
      <c r="D126" s="78">
        <v>1000</v>
      </c>
      <c r="E126" s="78">
        <f>E127+10</f>
        <v>10</v>
      </c>
      <c r="F126" s="78">
        <v>0</v>
      </c>
      <c r="G126" s="79" t="s">
        <v>38</v>
      </c>
      <c r="H126" s="79" t="s">
        <v>38</v>
      </c>
      <c r="I126" s="80" t="s">
        <v>38</v>
      </c>
      <c r="J126" s="79"/>
      <c r="K126" s="81"/>
      <c r="L126" s="644"/>
      <c r="M126" s="77" t="s">
        <v>20</v>
      </c>
      <c r="N126" s="78">
        <v>1000</v>
      </c>
      <c r="O126" s="78">
        <v>0</v>
      </c>
      <c r="P126" s="78">
        <v>2000</v>
      </c>
      <c r="Q126" s="79" t="s">
        <v>38</v>
      </c>
      <c r="R126" s="79">
        <v>802</v>
      </c>
      <c r="S126" s="80">
        <v>44228</v>
      </c>
      <c r="T126" s="79"/>
      <c r="U126" s="81"/>
      <c r="V126" s="644"/>
      <c r="W126" s="77" t="s">
        <v>20</v>
      </c>
      <c r="X126" s="78">
        <v>1000</v>
      </c>
      <c r="Y126" s="78">
        <v>0</v>
      </c>
      <c r="Z126" s="78">
        <v>0</v>
      </c>
      <c r="AA126" s="79" t="s">
        <v>38</v>
      </c>
      <c r="AB126" s="79" t="s">
        <v>38</v>
      </c>
      <c r="AC126" s="80" t="s">
        <v>38</v>
      </c>
      <c r="AD126" s="558"/>
      <c r="AE126" s="644"/>
      <c r="AF126" s="77" t="s">
        <v>20</v>
      </c>
      <c r="AG126" s="78">
        <v>1000</v>
      </c>
      <c r="AH126" s="78"/>
      <c r="AI126" s="78"/>
      <c r="AJ126" s="79"/>
      <c r="AK126" s="79"/>
      <c r="AL126" s="80"/>
      <c r="AM126" s="558"/>
      <c r="AN126" s="180"/>
      <c r="AO126" s="179"/>
    </row>
    <row r="127" spans="1:41" x14ac:dyDescent="0.25">
      <c r="A127" s="120"/>
      <c r="B127" s="879"/>
      <c r="C127" s="77" t="s">
        <v>21</v>
      </c>
      <c r="D127" s="78">
        <v>1000</v>
      </c>
      <c r="E127" s="78">
        <v>0</v>
      </c>
      <c r="F127" s="78">
        <v>11500</v>
      </c>
      <c r="G127" s="79" t="s">
        <v>38</v>
      </c>
      <c r="H127" s="79">
        <v>129</v>
      </c>
      <c r="I127" s="80">
        <v>43899</v>
      </c>
      <c r="J127" s="79"/>
      <c r="K127" s="81"/>
      <c r="L127" s="644"/>
      <c r="M127" s="77" t="s">
        <v>21</v>
      </c>
      <c r="N127" s="78">
        <v>1000</v>
      </c>
      <c r="O127" s="78">
        <v>0</v>
      </c>
      <c r="P127" s="78">
        <v>2000</v>
      </c>
      <c r="Q127" s="79" t="s">
        <v>38</v>
      </c>
      <c r="R127" s="79">
        <v>864</v>
      </c>
      <c r="S127" s="80">
        <v>44257</v>
      </c>
      <c r="T127" s="79"/>
      <c r="U127" s="81"/>
      <c r="V127" s="644"/>
      <c r="W127" s="77" t="s">
        <v>21</v>
      </c>
      <c r="X127" s="78">
        <v>1000</v>
      </c>
      <c r="Y127" s="78">
        <v>0</v>
      </c>
      <c r="Z127" s="78">
        <v>0</v>
      </c>
      <c r="AA127" s="79" t="s">
        <v>38</v>
      </c>
      <c r="AB127" s="79" t="s">
        <v>38</v>
      </c>
      <c r="AC127" s="80" t="s">
        <v>38</v>
      </c>
      <c r="AD127" s="558"/>
      <c r="AE127" s="644"/>
      <c r="AF127" s="77" t="s">
        <v>21</v>
      </c>
      <c r="AG127" s="78">
        <v>1000</v>
      </c>
      <c r="AH127" s="78"/>
      <c r="AI127" s="78"/>
      <c r="AJ127" s="79"/>
      <c r="AK127" s="79"/>
      <c r="AL127" s="80"/>
      <c r="AM127" s="558"/>
      <c r="AN127" s="180"/>
      <c r="AO127" s="179"/>
    </row>
    <row r="128" spans="1:41" x14ac:dyDescent="0.25">
      <c r="A128" s="120"/>
      <c r="B128" s="879"/>
      <c r="C128" s="77" t="s">
        <v>22</v>
      </c>
      <c r="D128" s="78">
        <v>1000</v>
      </c>
      <c r="E128" s="78">
        <v>0</v>
      </c>
      <c r="F128" s="78">
        <v>0</v>
      </c>
      <c r="G128" s="79" t="s">
        <v>38</v>
      </c>
      <c r="H128" s="79" t="s">
        <v>38</v>
      </c>
      <c r="I128" s="80" t="s">
        <v>38</v>
      </c>
      <c r="J128" s="79"/>
      <c r="K128" s="81"/>
      <c r="L128" s="644"/>
      <c r="M128" s="77" t="s">
        <v>22</v>
      </c>
      <c r="N128" s="78">
        <v>1000</v>
      </c>
      <c r="O128" s="78">
        <v>0</v>
      </c>
      <c r="P128" s="78">
        <v>0</v>
      </c>
      <c r="Q128" s="79" t="s">
        <v>38</v>
      </c>
      <c r="R128" s="79" t="s">
        <v>38</v>
      </c>
      <c r="S128" s="80" t="s">
        <v>38</v>
      </c>
      <c r="T128" s="79"/>
      <c r="U128" s="81"/>
      <c r="V128" s="644"/>
      <c r="W128" s="77" t="s">
        <v>22</v>
      </c>
      <c r="X128" s="78">
        <v>1000</v>
      </c>
      <c r="Y128" s="78">
        <v>0</v>
      </c>
      <c r="Z128" s="78">
        <v>0</v>
      </c>
      <c r="AA128" s="79" t="s">
        <v>38</v>
      </c>
      <c r="AB128" s="79" t="s">
        <v>38</v>
      </c>
      <c r="AC128" s="80" t="s">
        <v>38</v>
      </c>
      <c r="AD128" s="558"/>
      <c r="AE128" s="644"/>
      <c r="AF128" s="77" t="s">
        <v>22</v>
      </c>
      <c r="AG128" s="78">
        <v>1000</v>
      </c>
      <c r="AH128" s="78"/>
      <c r="AI128" s="78"/>
      <c r="AJ128" s="79"/>
      <c r="AK128" s="79"/>
      <c r="AL128" s="80"/>
      <c r="AM128" s="558"/>
      <c r="AN128" s="180"/>
      <c r="AO128" s="179"/>
    </row>
    <row r="129" spans="1:41" x14ac:dyDescent="0.25">
      <c r="A129" s="120"/>
      <c r="B129" s="879"/>
      <c r="C129" s="77" t="s">
        <v>23</v>
      </c>
      <c r="D129" s="78">
        <v>1000</v>
      </c>
      <c r="E129" s="78">
        <v>0</v>
      </c>
      <c r="F129" s="78">
        <v>0</v>
      </c>
      <c r="G129" s="79" t="s">
        <v>38</v>
      </c>
      <c r="H129" s="79" t="s">
        <v>38</v>
      </c>
      <c r="I129" s="80" t="s">
        <v>38</v>
      </c>
      <c r="J129" s="79"/>
      <c r="K129" s="81"/>
      <c r="L129" s="644"/>
      <c r="M129" s="77" t="s">
        <v>23</v>
      </c>
      <c r="N129" s="78">
        <v>1000</v>
      </c>
      <c r="O129" s="78">
        <v>0</v>
      </c>
      <c r="P129" s="78">
        <v>2000</v>
      </c>
      <c r="Q129" s="79" t="s">
        <v>38</v>
      </c>
      <c r="R129" s="79" t="s">
        <v>38</v>
      </c>
      <c r="S129" s="80">
        <v>44324</v>
      </c>
      <c r="T129" s="79"/>
      <c r="U129" s="81"/>
      <c r="V129" s="644"/>
      <c r="W129" s="77" t="s">
        <v>23</v>
      </c>
      <c r="X129" s="78">
        <v>1000</v>
      </c>
      <c r="Y129" s="78">
        <v>0</v>
      </c>
      <c r="Z129" s="78">
        <v>0</v>
      </c>
      <c r="AA129" s="79" t="s">
        <v>38</v>
      </c>
      <c r="AB129" s="79" t="s">
        <v>38</v>
      </c>
      <c r="AC129" s="80" t="s">
        <v>38</v>
      </c>
      <c r="AD129" s="558"/>
      <c r="AE129" s="644"/>
      <c r="AF129" s="77" t="s">
        <v>23</v>
      </c>
      <c r="AG129" s="78">
        <v>1000</v>
      </c>
      <c r="AH129" s="78"/>
      <c r="AI129" s="78"/>
      <c r="AJ129" s="79"/>
      <c r="AK129" s="79"/>
      <c r="AL129" s="80"/>
      <c r="AM129" s="558"/>
      <c r="AN129" s="180"/>
      <c r="AO129" s="179" t="s">
        <v>985</v>
      </c>
    </row>
    <row r="130" spans="1:41" x14ac:dyDescent="0.25">
      <c r="A130" s="120"/>
      <c r="B130" s="879"/>
      <c r="C130" s="77" t="s">
        <v>24</v>
      </c>
      <c r="D130" s="78">
        <v>1000</v>
      </c>
      <c r="E130" s="78">
        <v>0</v>
      </c>
      <c r="F130" s="78">
        <v>0</v>
      </c>
      <c r="G130" s="79" t="s">
        <v>38</v>
      </c>
      <c r="H130" s="79" t="s">
        <v>38</v>
      </c>
      <c r="I130" s="80" t="s">
        <v>38</v>
      </c>
      <c r="J130" s="79"/>
      <c r="K130" s="81"/>
      <c r="L130" s="644"/>
      <c r="M130" s="77" t="s">
        <v>24</v>
      </c>
      <c r="N130" s="78">
        <v>1000</v>
      </c>
      <c r="O130" s="78">
        <v>0</v>
      </c>
      <c r="P130" s="78">
        <v>0</v>
      </c>
      <c r="Q130" s="79" t="s">
        <v>38</v>
      </c>
      <c r="R130" s="79" t="s">
        <v>38</v>
      </c>
      <c r="S130" s="80" t="s">
        <v>38</v>
      </c>
      <c r="T130" s="79"/>
      <c r="U130" s="81"/>
      <c r="V130" s="644"/>
      <c r="W130" s="77" t="s">
        <v>24</v>
      </c>
      <c r="X130" s="78">
        <v>1000</v>
      </c>
      <c r="Y130" s="78">
        <v>0</v>
      </c>
      <c r="Z130" s="78">
        <v>0</v>
      </c>
      <c r="AA130" s="79" t="s">
        <v>38</v>
      </c>
      <c r="AB130" s="79" t="s">
        <v>38</v>
      </c>
      <c r="AC130" s="80" t="s">
        <v>38</v>
      </c>
      <c r="AD130" s="558"/>
      <c r="AE130" s="644"/>
      <c r="AF130" s="77" t="s">
        <v>24</v>
      </c>
      <c r="AG130" s="78">
        <v>1000</v>
      </c>
      <c r="AH130" s="78"/>
      <c r="AI130" s="78"/>
      <c r="AJ130" s="79"/>
      <c r="AK130" s="79"/>
      <c r="AL130" s="80"/>
      <c r="AM130" s="558"/>
      <c r="AN130" s="180"/>
      <c r="AO130" s="179"/>
    </row>
    <row r="131" spans="1:41" x14ac:dyDescent="0.25">
      <c r="A131" s="120"/>
      <c r="B131" s="879"/>
      <c r="C131" s="77" t="s">
        <v>25</v>
      </c>
      <c r="D131" s="78">
        <v>1000</v>
      </c>
      <c r="E131" s="78">
        <v>0</v>
      </c>
      <c r="F131" s="78">
        <v>0</v>
      </c>
      <c r="G131" s="79" t="s">
        <v>38</v>
      </c>
      <c r="H131" s="79" t="s">
        <v>38</v>
      </c>
      <c r="I131" s="80" t="s">
        <v>38</v>
      </c>
      <c r="J131" s="79"/>
      <c r="K131" s="81"/>
      <c r="L131" s="644"/>
      <c r="M131" s="77" t="s">
        <v>25</v>
      </c>
      <c r="N131" s="78">
        <v>1000</v>
      </c>
      <c r="O131" s="78">
        <v>0</v>
      </c>
      <c r="P131" s="78">
        <v>2000</v>
      </c>
      <c r="Q131" s="79" t="s">
        <v>38</v>
      </c>
      <c r="R131" s="79">
        <v>1105</v>
      </c>
      <c r="S131" s="80">
        <v>44380</v>
      </c>
      <c r="T131" s="79"/>
      <c r="U131" s="81"/>
      <c r="V131" s="644"/>
      <c r="W131" s="77" t="s">
        <v>25</v>
      </c>
      <c r="X131" s="78">
        <v>1000</v>
      </c>
      <c r="Y131" s="78">
        <v>0</v>
      </c>
      <c r="Z131" s="78">
        <v>0</v>
      </c>
      <c r="AA131" s="79" t="s">
        <v>38</v>
      </c>
      <c r="AB131" s="79" t="s">
        <v>38</v>
      </c>
      <c r="AC131" s="80" t="s">
        <v>38</v>
      </c>
      <c r="AD131" s="558"/>
      <c r="AE131" s="644"/>
      <c r="AF131" s="77" t="s">
        <v>25</v>
      </c>
      <c r="AG131" s="78">
        <v>1000</v>
      </c>
      <c r="AH131" s="78"/>
      <c r="AI131" s="78"/>
      <c r="AJ131" s="79"/>
      <c r="AK131" s="79"/>
      <c r="AL131" s="80"/>
      <c r="AM131" s="558"/>
      <c r="AN131" s="180"/>
      <c r="AO131" s="179"/>
    </row>
    <row r="132" spans="1:41" x14ac:dyDescent="0.25">
      <c r="A132" s="120"/>
      <c r="B132" s="879"/>
      <c r="C132" s="77" t="s">
        <v>26</v>
      </c>
      <c r="D132" s="78">
        <v>1000</v>
      </c>
      <c r="E132" s="78">
        <v>0</v>
      </c>
      <c r="F132" s="78">
        <v>0</v>
      </c>
      <c r="G132" s="79" t="s">
        <v>38</v>
      </c>
      <c r="H132" s="79" t="s">
        <v>38</v>
      </c>
      <c r="I132" s="80" t="s">
        <v>38</v>
      </c>
      <c r="J132" s="79"/>
      <c r="K132" s="81"/>
      <c r="L132" s="644"/>
      <c r="M132" s="77" t="s">
        <v>26</v>
      </c>
      <c r="N132" s="78">
        <v>1000</v>
      </c>
      <c r="O132" s="78">
        <v>0</v>
      </c>
      <c r="P132" s="78">
        <v>0</v>
      </c>
      <c r="Q132" s="79" t="s">
        <v>38</v>
      </c>
      <c r="R132" s="79" t="s">
        <v>38</v>
      </c>
      <c r="S132" s="80" t="s">
        <v>38</v>
      </c>
      <c r="T132" s="79"/>
      <c r="U132" s="81"/>
      <c r="V132" s="644"/>
      <c r="W132" s="77" t="s">
        <v>26</v>
      </c>
      <c r="X132" s="78">
        <v>1000</v>
      </c>
      <c r="Y132" s="78">
        <v>0</v>
      </c>
      <c r="Z132" s="78">
        <v>0</v>
      </c>
      <c r="AA132" s="79" t="s">
        <v>38</v>
      </c>
      <c r="AB132" s="79" t="s">
        <v>38</v>
      </c>
      <c r="AC132" s="80" t="s">
        <v>38</v>
      </c>
      <c r="AD132" s="558"/>
      <c r="AE132" s="644"/>
      <c r="AF132" s="77" t="s">
        <v>26</v>
      </c>
      <c r="AG132" s="78">
        <v>1000</v>
      </c>
      <c r="AH132" s="78"/>
      <c r="AI132" s="78"/>
      <c r="AJ132" s="79"/>
      <c r="AK132" s="79"/>
      <c r="AL132" s="80"/>
      <c r="AM132" s="558"/>
      <c r="AN132" s="180"/>
      <c r="AO132" s="179"/>
    </row>
    <row r="133" spans="1:41" x14ac:dyDescent="0.25">
      <c r="A133" s="120"/>
      <c r="B133" s="879"/>
      <c r="C133" s="77" t="s">
        <v>27</v>
      </c>
      <c r="D133" s="78">
        <v>1000</v>
      </c>
      <c r="E133" s="78">
        <v>0</v>
      </c>
      <c r="F133" s="78">
        <v>0</v>
      </c>
      <c r="G133" s="79" t="s">
        <v>38</v>
      </c>
      <c r="H133" s="79" t="s">
        <v>38</v>
      </c>
      <c r="I133" s="80" t="s">
        <v>38</v>
      </c>
      <c r="J133" s="79"/>
      <c r="K133" s="81"/>
      <c r="L133" s="644"/>
      <c r="M133" s="77" t="s">
        <v>27</v>
      </c>
      <c r="N133" s="78">
        <v>1000</v>
      </c>
      <c r="O133" s="78">
        <f>O134+10</f>
        <v>10</v>
      </c>
      <c r="P133" s="78">
        <v>0</v>
      </c>
      <c r="Q133" s="79" t="s">
        <v>38</v>
      </c>
      <c r="R133" s="79" t="s">
        <v>38</v>
      </c>
      <c r="S133" s="80" t="s">
        <v>38</v>
      </c>
      <c r="T133" s="79"/>
      <c r="U133" s="81"/>
      <c r="V133" s="644"/>
      <c r="W133" s="77" t="s">
        <v>27</v>
      </c>
      <c r="X133" s="78">
        <v>1000</v>
      </c>
      <c r="Y133" s="78">
        <v>0</v>
      </c>
      <c r="Z133" s="78">
        <v>0</v>
      </c>
      <c r="AA133" s="79" t="s">
        <v>38</v>
      </c>
      <c r="AB133" s="79" t="s">
        <v>38</v>
      </c>
      <c r="AC133" s="80" t="s">
        <v>38</v>
      </c>
      <c r="AD133" s="558"/>
      <c r="AE133" s="644"/>
      <c r="AF133" s="77" t="s">
        <v>27</v>
      </c>
      <c r="AG133" s="78">
        <v>1000</v>
      </c>
      <c r="AH133" s="78"/>
      <c r="AI133" s="78"/>
      <c r="AJ133" s="79"/>
      <c r="AK133" s="79"/>
      <c r="AL133" s="80"/>
      <c r="AM133" s="558"/>
      <c r="AN133" s="180"/>
      <c r="AO133" s="179"/>
    </row>
    <row r="134" spans="1:41" x14ac:dyDescent="0.25">
      <c r="A134" s="120"/>
      <c r="B134" s="879"/>
      <c r="C134" s="77" t="s">
        <v>28</v>
      </c>
      <c r="D134" s="78">
        <v>1000</v>
      </c>
      <c r="E134" s="78">
        <v>0</v>
      </c>
      <c r="F134" s="78">
        <v>0</v>
      </c>
      <c r="G134" s="79" t="s">
        <v>38</v>
      </c>
      <c r="H134" s="79" t="s">
        <v>38</v>
      </c>
      <c r="I134" s="80" t="s">
        <v>38</v>
      </c>
      <c r="J134" s="79"/>
      <c r="K134" s="81"/>
      <c r="L134" s="644"/>
      <c r="M134" s="77" t="s">
        <v>28</v>
      </c>
      <c r="N134" s="78">
        <v>1000</v>
      </c>
      <c r="O134" s="78">
        <v>0</v>
      </c>
      <c r="P134" s="78">
        <v>4000</v>
      </c>
      <c r="Q134" s="79" t="s">
        <v>38</v>
      </c>
      <c r="R134" s="79">
        <v>1306</v>
      </c>
      <c r="S134" s="80">
        <v>44470</v>
      </c>
      <c r="T134" s="79"/>
      <c r="U134" s="81"/>
      <c r="V134" s="644"/>
      <c r="W134" s="77" t="s">
        <v>28</v>
      </c>
      <c r="X134" s="78">
        <v>1000</v>
      </c>
      <c r="Y134" s="78">
        <v>0</v>
      </c>
      <c r="Z134" s="78">
        <v>0</v>
      </c>
      <c r="AA134" s="79" t="s">
        <v>38</v>
      </c>
      <c r="AB134" s="79" t="s">
        <v>38</v>
      </c>
      <c r="AC134" s="80" t="s">
        <v>38</v>
      </c>
      <c r="AD134" s="558"/>
      <c r="AE134" s="644"/>
      <c r="AF134" s="77" t="s">
        <v>28</v>
      </c>
      <c r="AG134" s="78">
        <v>1000</v>
      </c>
      <c r="AH134" s="78"/>
      <c r="AI134" s="78"/>
      <c r="AJ134" s="79"/>
      <c r="AK134" s="79"/>
      <c r="AL134" s="80"/>
      <c r="AM134" s="558"/>
      <c r="AN134" s="180"/>
      <c r="AO134" s="179"/>
    </row>
    <row r="135" spans="1:41" x14ac:dyDescent="0.25">
      <c r="A135" s="120"/>
      <c r="B135" s="879"/>
      <c r="C135" s="77" t="s">
        <v>29</v>
      </c>
      <c r="D135" s="78">
        <v>1000</v>
      </c>
      <c r="E135" s="78">
        <v>0</v>
      </c>
      <c r="F135" s="78">
        <v>0</v>
      </c>
      <c r="G135" s="79" t="s">
        <v>38</v>
      </c>
      <c r="H135" s="79" t="s">
        <v>38</v>
      </c>
      <c r="I135" s="80" t="s">
        <v>38</v>
      </c>
      <c r="J135" s="79"/>
      <c r="K135" s="81"/>
      <c r="L135" s="644"/>
      <c r="M135" s="77" t="s">
        <v>29</v>
      </c>
      <c r="N135" s="78">
        <v>1000</v>
      </c>
      <c r="O135" s="78">
        <v>0</v>
      </c>
      <c r="P135" s="78">
        <v>0</v>
      </c>
      <c r="Q135" s="79" t="s">
        <v>38</v>
      </c>
      <c r="R135" s="79" t="s">
        <v>38</v>
      </c>
      <c r="S135" s="80" t="s">
        <v>38</v>
      </c>
      <c r="T135" s="79"/>
      <c r="U135" s="81"/>
      <c r="V135" s="644"/>
      <c r="W135" s="77" t="s">
        <v>29</v>
      </c>
      <c r="X135" s="78">
        <v>1000</v>
      </c>
      <c r="Y135" s="78">
        <v>0</v>
      </c>
      <c r="Z135" s="78">
        <v>0</v>
      </c>
      <c r="AA135" s="79" t="s">
        <v>38</v>
      </c>
      <c r="AB135" s="79" t="s">
        <v>38</v>
      </c>
      <c r="AC135" s="80" t="s">
        <v>38</v>
      </c>
      <c r="AD135" s="558"/>
      <c r="AE135" s="644"/>
      <c r="AF135" s="77" t="s">
        <v>29</v>
      </c>
      <c r="AG135" s="78">
        <v>1000</v>
      </c>
      <c r="AH135" s="78"/>
      <c r="AI135" s="78"/>
      <c r="AJ135" s="79"/>
      <c r="AK135" s="79"/>
      <c r="AL135" s="80"/>
      <c r="AM135" s="558"/>
      <c r="AN135" s="180"/>
      <c r="AO135" s="179"/>
    </row>
    <row r="136" spans="1:41" x14ac:dyDescent="0.25">
      <c r="A136" s="120"/>
      <c r="B136" s="879"/>
      <c r="C136" s="83" t="s">
        <v>30</v>
      </c>
      <c r="D136" s="48">
        <v>500</v>
      </c>
      <c r="E136" s="78">
        <v>0</v>
      </c>
      <c r="F136" s="78">
        <v>0</v>
      </c>
      <c r="G136" s="79" t="s">
        <v>38</v>
      </c>
      <c r="H136" s="79" t="s">
        <v>38</v>
      </c>
      <c r="I136" s="80" t="s">
        <v>38</v>
      </c>
      <c r="J136" s="85"/>
      <c r="K136" s="86"/>
      <c r="L136" s="644"/>
      <c r="M136" s="83" t="s">
        <v>30</v>
      </c>
      <c r="N136" s="84">
        <v>1000</v>
      </c>
      <c r="O136" s="78">
        <v>0</v>
      </c>
      <c r="P136" s="78">
        <v>0</v>
      </c>
      <c r="Q136" s="79" t="s">
        <v>38</v>
      </c>
      <c r="R136" s="79" t="s">
        <v>38</v>
      </c>
      <c r="S136" s="80" t="s">
        <v>38</v>
      </c>
      <c r="T136" s="79"/>
      <c r="U136" s="81"/>
      <c r="V136" s="644"/>
      <c r="W136" s="83" t="s">
        <v>30</v>
      </c>
      <c r="X136" s="48">
        <v>500</v>
      </c>
      <c r="Y136" s="78">
        <v>0</v>
      </c>
      <c r="Z136" s="78">
        <v>0</v>
      </c>
      <c r="AA136" s="79" t="s">
        <v>38</v>
      </c>
      <c r="AB136" s="79" t="s">
        <v>38</v>
      </c>
      <c r="AC136" s="80" t="s">
        <v>38</v>
      </c>
      <c r="AD136" s="558"/>
      <c r="AE136" s="644"/>
      <c r="AF136" s="83" t="s">
        <v>30</v>
      </c>
      <c r="AG136" s="78"/>
      <c r="AH136" s="78"/>
      <c r="AI136" s="78"/>
      <c r="AJ136" s="79"/>
      <c r="AK136" s="79"/>
      <c r="AL136" s="80"/>
      <c r="AM136" s="558"/>
      <c r="AN136" s="181"/>
      <c r="AO136" s="182"/>
    </row>
    <row r="137" spans="1:41" x14ac:dyDescent="0.25">
      <c r="A137" s="121"/>
      <c r="B137" s="880"/>
      <c r="C137" s="89"/>
      <c r="D137" s="90">
        <f>SUM(D125:D136)</f>
        <v>11500</v>
      </c>
      <c r="E137" s="90">
        <f>SUM(E125:E136)</f>
        <v>30</v>
      </c>
      <c r="F137" s="90">
        <f>SUM(F125:F136)</f>
        <v>11500</v>
      </c>
      <c r="G137" s="91"/>
      <c r="H137" s="91"/>
      <c r="I137" s="92"/>
      <c r="J137" s="91"/>
      <c r="K137" s="93"/>
      <c r="L137" s="587"/>
      <c r="M137" s="89"/>
      <c r="N137" s="90">
        <f>SUM(N124:N136)</f>
        <v>23500</v>
      </c>
      <c r="O137" s="90">
        <f>SUM(O124:O136)</f>
        <v>50</v>
      </c>
      <c r="P137" s="90">
        <f>SUM(P124:P136)</f>
        <v>23500</v>
      </c>
      <c r="Q137" s="91"/>
      <c r="R137" s="91"/>
      <c r="S137" s="91"/>
      <c r="T137" s="91"/>
      <c r="U137" s="93"/>
      <c r="V137" s="587"/>
      <c r="W137" s="89"/>
      <c r="X137" s="90">
        <f>SUM(X124:X136)</f>
        <v>35000</v>
      </c>
      <c r="Y137" s="90">
        <f>SUM(Y124:Y136)</f>
        <v>50</v>
      </c>
      <c r="Z137" s="90">
        <f>SUM(Z124:Z136)</f>
        <v>35000</v>
      </c>
      <c r="AA137" s="91"/>
      <c r="AB137" s="91"/>
      <c r="AC137" s="91"/>
      <c r="AD137" s="91"/>
      <c r="AE137" s="587"/>
      <c r="AF137" s="89"/>
      <c r="AG137" s="90">
        <f>SUM(AG124:AG136)</f>
        <v>46000</v>
      </c>
      <c r="AH137" s="90">
        <f>SUM(AH124:AH136)</f>
        <v>50</v>
      </c>
      <c r="AI137" s="90">
        <f>SUM(AI124:AI136)</f>
        <v>46500</v>
      </c>
      <c r="AJ137" s="91"/>
      <c r="AK137" s="91"/>
      <c r="AL137" s="91"/>
      <c r="AM137" s="91"/>
      <c r="AN137" s="90"/>
      <c r="AO137" s="91"/>
    </row>
    <row r="138" spans="1:41" x14ac:dyDescent="0.25">
      <c r="A138" s="118"/>
      <c r="B138" s="106"/>
      <c r="C138" s="65"/>
      <c r="D138" s="66"/>
      <c r="E138" s="66"/>
      <c r="F138" s="66"/>
      <c r="G138" s="67"/>
      <c r="H138" s="67"/>
      <c r="I138" s="68"/>
      <c r="J138" s="67"/>
      <c r="K138" s="67"/>
      <c r="L138" s="588"/>
      <c r="M138" s="67"/>
      <c r="N138" s="66"/>
      <c r="O138" s="66"/>
      <c r="P138" s="66"/>
      <c r="Q138" s="67"/>
      <c r="R138" s="67"/>
      <c r="S138" s="67"/>
      <c r="T138" s="67"/>
      <c r="U138" s="67"/>
      <c r="V138" s="588"/>
      <c r="W138" s="67"/>
      <c r="X138" s="66"/>
      <c r="Y138" s="66"/>
      <c r="Z138" s="66"/>
      <c r="AA138" s="67"/>
      <c r="AB138" s="67"/>
      <c r="AC138" s="67"/>
      <c r="AD138" s="67"/>
      <c r="AE138" s="588"/>
      <c r="AF138" s="67"/>
      <c r="AG138" s="66"/>
      <c r="AH138" s="66"/>
      <c r="AI138" s="66"/>
      <c r="AJ138" s="67"/>
      <c r="AK138" s="67"/>
      <c r="AL138" s="67"/>
      <c r="AM138" s="67"/>
      <c r="AN138" s="777"/>
      <c r="AO138" s="123"/>
    </row>
    <row r="139" spans="1:41" x14ac:dyDescent="0.25">
      <c r="A139" s="119"/>
      <c r="B139" s="107"/>
      <c r="C139" s="70"/>
      <c r="D139" s="71"/>
      <c r="E139" s="72"/>
      <c r="F139" s="73"/>
      <c r="G139" s="72"/>
      <c r="H139" s="73"/>
      <c r="I139" s="73"/>
      <c r="J139" s="73"/>
      <c r="K139" s="74"/>
      <c r="L139" s="584"/>
      <c r="M139" s="75" t="s">
        <v>42</v>
      </c>
      <c r="N139" s="76">
        <f>D152</f>
        <v>12000</v>
      </c>
      <c r="O139" s="76">
        <f>E152</f>
        <v>80</v>
      </c>
      <c r="P139" s="76">
        <f>F152</f>
        <v>12000</v>
      </c>
      <c r="Q139" s="72"/>
      <c r="R139" s="73"/>
      <c r="S139" s="73"/>
      <c r="T139" s="73"/>
      <c r="U139" s="74"/>
      <c r="V139" s="584"/>
      <c r="W139" s="75" t="s">
        <v>42</v>
      </c>
      <c r="X139" s="76">
        <f>N152</f>
        <v>24000</v>
      </c>
      <c r="Y139" s="76">
        <f>O152</f>
        <v>80</v>
      </c>
      <c r="Z139" s="76">
        <f>P152</f>
        <v>24000</v>
      </c>
      <c r="AA139" s="72"/>
      <c r="AB139" s="73"/>
      <c r="AC139" s="73"/>
      <c r="AD139" s="73"/>
      <c r="AE139" s="584"/>
      <c r="AF139" s="75" t="s">
        <v>42</v>
      </c>
      <c r="AG139" s="76">
        <f>X152</f>
        <v>35500</v>
      </c>
      <c r="AH139" s="76">
        <f>Y152</f>
        <v>80</v>
      </c>
      <c r="AI139" s="76">
        <f>Z152</f>
        <v>35500</v>
      </c>
      <c r="AJ139" s="72"/>
      <c r="AK139" s="73"/>
      <c r="AL139" s="73"/>
      <c r="AM139" s="73"/>
      <c r="AN139" s="776" t="s">
        <v>221</v>
      </c>
      <c r="AO139" s="183" t="s">
        <v>36</v>
      </c>
    </row>
    <row r="140" spans="1:41" x14ac:dyDescent="0.25">
      <c r="A140" s="118" t="s">
        <v>7</v>
      </c>
      <c r="B140" s="128">
        <v>202</v>
      </c>
      <c r="C140" s="77" t="s">
        <v>19</v>
      </c>
      <c r="D140" s="78">
        <v>1000</v>
      </c>
      <c r="E140" s="78">
        <v>10</v>
      </c>
      <c r="F140" s="78">
        <v>0</v>
      </c>
      <c r="G140" s="79" t="s">
        <v>38</v>
      </c>
      <c r="H140" s="79" t="s">
        <v>38</v>
      </c>
      <c r="I140" s="80" t="s">
        <v>38</v>
      </c>
      <c r="J140" s="79"/>
      <c r="K140" s="81"/>
      <c r="L140" s="586"/>
      <c r="M140" s="77" t="s">
        <v>19</v>
      </c>
      <c r="N140" s="78">
        <v>1000</v>
      </c>
      <c r="O140" s="78">
        <v>0</v>
      </c>
      <c r="P140" s="78">
        <v>3000</v>
      </c>
      <c r="Q140" s="79" t="s">
        <v>38</v>
      </c>
      <c r="R140" s="79">
        <v>707</v>
      </c>
      <c r="S140" s="80">
        <v>44204</v>
      </c>
      <c r="T140" s="79"/>
      <c r="U140" s="81"/>
      <c r="V140" s="586"/>
      <c r="W140" s="77" t="s">
        <v>19</v>
      </c>
      <c r="X140" s="78">
        <v>1000</v>
      </c>
      <c r="Y140" s="78">
        <v>0</v>
      </c>
      <c r="Z140" s="78">
        <v>11500</v>
      </c>
      <c r="AA140" s="79" t="s">
        <v>50</v>
      </c>
      <c r="AB140" s="79">
        <v>1690</v>
      </c>
      <c r="AC140" s="80">
        <v>44564</v>
      </c>
      <c r="AD140" s="651"/>
      <c r="AE140" s="586"/>
      <c r="AF140" s="77" t="s">
        <v>19</v>
      </c>
      <c r="AG140" s="78">
        <v>1000</v>
      </c>
      <c r="AH140" s="78"/>
      <c r="AI140" s="78">
        <v>3000</v>
      </c>
      <c r="AJ140" s="79" t="s">
        <v>50</v>
      </c>
      <c r="AK140" s="79">
        <v>3230</v>
      </c>
      <c r="AL140" s="80">
        <v>44930</v>
      </c>
      <c r="AM140" s="651"/>
      <c r="AN140" s="177">
        <f>AG152+AH152-AI152</f>
        <v>-3000</v>
      </c>
      <c r="AO140" s="178" t="s">
        <v>969</v>
      </c>
    </row>
    <row r="141" spans="1:41" ht="21" customHeight="1" x14ac:dyDescent="0.25">
      <c r="A141" s="120"/>
      <c r="B141" s="881" t="s">
        <v>806</v>
      </c>
      <c r="C141" s="77" t="s">
        <v>20</v>
      </c>
      <c r="D141" s="78">
        <v>1000</v>
      </c>
      <c r="E141" s="78">
        <v>0</v>
      </c>
      <c r="F141" s="78">
        <v>2000</v>
      </c>
      <c r="G141" s="79" t="s">
        <v>38</v>
      </c>
      <c r="H141" s="79">
        <v>67</v>
      </c>
      <c r="I141" s="80">
        <v>43873</v>
      </c>
      <c r="J141" s="79"/>
      <c r="K141" s="81"/>
      <c r="L141" s="644"/>
      <c r="M141" s="77" t="s">
        <v>20</v>
      </c>
      <c r="N141" s="78">
        <v>1000</v>
      </c>
      <c r="O141" s="78">
        <v>0</v>
      </c>
      <c r="P141" s="78">
        <v>0</v>
      </c>
      <c r="Q141" s="79" t="s">
        <v>38</v>
      </c>
      <c r="R141" s="79" t="s">
        <v>38</v>
      </c>
      <c r="S141" s="80" t="s">
        <v>38</v>
      </c>
      <c r="T141" s="79"/>
      <c r="U141" s="81"/>
      <c r="V141" s="644"/>
      <c r="W141" s="77" t="s">
        <v>20</v>
      </c>
      <c r="X141" s="78">
        <v>1000</v>
      </c>
      <c r="Y141" s="78">
        <v>0</v>
      </c>
      <c r="Z141" s="78">
        <v>0</v>
      </c>
      <c r="AA141" s="79" t="s">
        <v>38</v>
      </c>
      <c r="AB141" s="79" t="s">
        <v>38</v>
      </c>
      <c r="AC141" s="80" t="s">
        <v>38</v>
      </c>
      <c r="AD141" s="558"/>
      <c r="AE141" s="644"/>
      <c r="AF141" s="77" t="s">
        <v>20</v>
      </c>
      <c r="AG141" s="78">
        <v>1000</v>
      </c>
      <c r="AH141" s="78"/>
      <c r="AI141" s="78">
        <v>80</v>
      </c>
      <c r="AJ141" s="79" t="s">
        <v>50</v>
      </c>
      <c r="AK141" s="79">
        <v>3399</v>
      </c>
      <c r="AL141" s="80">
        <v>44964</v>
      </c>
      <c r="AM141" s="558"/>
      <c r="AN141" s="180"/>
      <c r="AO141" s="179"/>
    </row>
    <row r="142" spans="1:41" x14ac:dyDescent="0.25">
      <c r="A142" s="120"/>
      <c r="B142" s="879"/>
      <c r="C142" s="77" t="s">
        <v>21</v>
      </c>
      <c r="D142" s="78">
        <v>1000</v>
      </c>
      <c r="E142" s="78">
        <f>E143+10</f>
        <v>20</v>
      </c>
      <c r="F142" s="78">
        <v>0</v>
      </c>
      <c r="G142" s="79" t="s">
        <v>38</v>
      </c>
      <c r="H142" s="79" t="s">
        <v>38</v>
      </c>
      <c r="I142" s="80" t="s">
        <v>38</v>
      </c>
      <c r="J142" s="79"/>
      <c r="K142" s="81"/>
      <c r="L142" s="644"/>
      <c r="M142" s="77" t="s">
        <v>21</v>
      </c>
      <c r="N142" s="78">
        <v>1000</v>
      </c>
      <c r="O142" s="78">
        <v>0</v>
      </c>
      <c r="P142" s="78">
        <v>0</v>
      </c>
      <c r="Q142" s="79" t="s">
        <v>38</v>
      </c>
      <c r="R142" s="79" t="s">
        <v>38</v>
      </c>
      <c r="S142" s="80" t="s">
        <v>38</v>
      </c>
      <c r="T142" s="79"/>
      <c r="U142" s="81"/>
      <c r="V142" s="644"/>
      <c r="W142" s="77" t="s">
        <v>21</v>
      </c>
      <c r="X142" s="78">
        <v>1000</v>
      </c>
      <c r="Y142" s="78">
        <v>0</v>
      </c>
      <c r="Z142" s="78">
        <v>0</v>
      </c>
      <c r="AA142" s="79" t="s">
        <v>38</v>
      </c>
      <c r="AB142" s="79" t="s">
        <v>38</v>
      </c>
      <c r="AC142" s="80" t="s">
        <v>38</v>
      </c>
      <c r="AD142" s="558"/>
      <c r="AE142" s="644"/>
      <c r="AF142" s="77" t="s">
        <v>21</v>
      </c>
      <c r="AG142" s="78">
        <v>1000</v>
      </c>
      <c r="AH142" s="78"/>
      <c r="AI142" s="78"/>
      <c r="AJ142" s="79"/>
      <c r="AK142" s="79"/>
      <c r="AL142" s="80"/>
      <c r="AM142" s="558"/>
      <c r="AN142" s="180"/>
      <c r="AO142" s="179"/>
    </row>
    <row r="143" spans="1:41" x14ac:dyDescent="0.25">
      <c r="A143" s="120"/>
      <c r="B143" s="879"/>
      <c r="C143" s="77" t="s">
        <v>22</v>
      </c>
      <c r="D143" s="78">
        <v>1000</v>
      </c>
      <c r="E143" s="78">
        <f>E144+10</f>
        <v>10</v>
      </c>
      <c r="F143" s="78">
        <v>0</v>
      </c>
      <c r="G143" s="79" t="s">
        <v>38</v>
      </c>
      <c r="H143" s="79" t="s">
        <v>38</v>
      </c>
      <c r="I143" s="80" t="s">
        <v>38</v>
      </c>
      <c r="J143" s="79"/>
      <c r="K143" s="81"/>
      <c r="L143" s="644"/>
      <c r="M143" s="77" t="s">
        <v>22</v>
      </c>
      <c r="N143" s="78">
        <v>1000</v>
      </c>
      <c r="O143" s="78">
        <v>0</v>
      </c>
      <c r="P143" s="78">
        <v>9000</v>
      </c>
      <c r="Q143" s="79" t="s">
        <v>38</v>
      </c>
      <c r="R143" s="79">
        <v>942</v>
      </c>
      <c r="S143" s="80">
        <v>44303</v>
      </c>
      <c r="T143" s="79"/>
      <c r="U143" s="81"/>
      <c r="V143" s="644"/>
      <c r="W143" s="77" t="s">
        <v>22</v>
      </c>
      <c r="X143" s="78">
        <v>1000</v>
      </c>
      <c r="Y143" s="78">
        <v>0</v>
      </c>
      <c r="Z143" s="78">
        <v>0</v>
      </c>
      <c r="AA143" s="79" t="s">
        <v>38</v>
      </c>
      <c r="AB143" s="79" t="s">
        <v>38</v>
      </c>
      <c r="AC143" s="80" t="s">
        <v>38</v>
      </c>
      <c r="AD143" s="558"/>
      <c r="AE143" s="644"/>
      <c r="AF143" s="77" t="s">
        <v>22</v>
      </c>
      <c r="AG143" s="78">
        <v>1000</v>
      </c>
      <c r="AH143" s="78"/>
      <c r="AI143" s="78">
        <v>12000</v>
      </c>
      <c r="AJ143" s="79" t="s">
        <v>50</v>
      </c>
      <c r="AK143" s="79">
        <v>3688</v>
      </c>
      <c r="AL143" s="80">
        <v>45042</v>
      </c>
      <c r="AM143" s="558"/>
      <c r="AN143" s="180"/>
      <c r="AO143" s="179"/>
    </row>
    <row r="144" spans="1:41" x14ac:dyDescent="0.25">
      <c r="A144" s="120"/>
      <c r="B144" s="879"/>
      <c r="C144" s="77" t="s">
        <v>23</v>
      </c>
      <c r="D144" s="78">
        <v>1000</v>
      </c>
      <c r="E144" s="78">
        <v>0</v>
      </c>
      <c r="F144" s="222">
        <v>3000</v>
      </c>
      <c r="G144" s="79" t="s">
        <v>38</v>
      </c>
      <c r="H144" s="79">
        <v>429</v>
      </c>
      <c r="I144" s="80">
        <v>43964</v>
      </c>
      <c r="J144" s="79"/>
      <c r="K144" s="81"/>
      <c r="L144" s="644"/>
      <c r="M144" s="77" t="s">
        <v>23</v>
      </c>
      <c r="N144" s="78">
        <v>1000</v>
      </c>
      <c r="O144" s="78">
        <v>0</v>
      </c>
      <c r="P144" s="78">
        <v>0</v>
      </c>
      <c r="Q144" s="79" t="s">
        <v>38</v>
      </c>
      <c r="R144" s="79" t="s">
        <v>38</v>
      </c>
      <c r="S144" s="80" t="s">
        <v>38</v>
      </c>
      <c r="T144" s="79"/>
      <c r="U144" s="81"/>
      <c r="V144" s="644"/>
      <c r="W144" s="77" t="s">
        <v>23</v>
      </c>
      <c r="X144" s="78">
        <v>1000</v>
      </c>
      <c r="Y144" s="78">
        <v>0</v>
      </c>
      <c r="Z144" s="78">
        <v>0</v>
      </c>
      <c r="AA144" s="79" t="s">
        <v>38</v>
      </c>
      <c r="AB144" s="79" t="s">
        <v>38</v>
      </c>
      <c r="AC144" s="80" t="s">
        <v>38</v>
      </c>
      <c r="AD144" s="558"/>
      <c r="AE144" s="644"/>
      <c r="AF144" s="77" t="s">
        <v>23</v>
      </c>
      <c r="AG144" s="78">
        <v>1000</v>
      </c>
      <c r="AH144" s="78"/>
      <c r="AI144" s="78"/>
      <c r="AJ144" s="79"/>
      <c r="AK144" s="79"/>
      <c r="AL144" s="80"/>
      <c r="AM144" s="558"/>
      <c r="AN144" s="180"/>
      <c r="AO144" s="179"/>
    </row>
    <row r="145" spans="1:41" x14ac:dyDescent="0.25">
      <c r="A145" s="120"/>
      <c r="B145" s="879"/>
      <c r="C145" s="77" t="s">
        <v>24</v>
      </c>
      <c r="D145" s="78">
        <v>1000</v>
      </c>
      <c r="E145" s="78">
        <f>E146+10</f>
        <v>20</v>
      </c>
      <c r="F145" s="78">
        <v>0</v>
      </c>
      <c r="G145" s="79" t="s">
        <v>38</v>
      </c>
      <c r="H145" s="79" t="s">
        <v>38</v>
      </c>
      <c r="I145" s="80" t="s">
        <v>38</v>
      </c>
      <c r="J145" s="79"/>
      <c r="K145" s="81"/>
      <c r="L145" s="644"/>
      <c r="M145" s="77" t="s">
        <v>24</v>
      </c>
      <c r="N145" s="78">
        <v>1000</v>
      </c>
      <c r="O145" s="78">
        <v>0</v>
      </c>
      <c r="P145" s="78">
        <v>0</v>
      </c>
      <c r="Q145" s="79" t="s">
        <v>38</v>
      </c>
      <c r="R145" s="79" t="s">
        <v>38</v>
      </c>
      <c r="S145" s="80" t="s">
        <v>38</v>
      </c>
      <c r="T145" s="79"/>
      <c r="U145" s="81"/>
      <c r="V145" s="644"/>
      <c r="W145" s="77" t="s">
        <v>24</v>
      </c>
      <c r="X145" s="78">
        <v>1000</v>
      </c>
      <c r="Y145" s="78">
        <v>0</v>
      </c>
      <c r="Z145" s="78">
        <v>0</v>
      </c>
      <c r="AA145" s="79" t="s">
        <v>38</v>
      </c>
      <c r="AB145" s="79" t="s">
        <v>38</v>
      </c>
      <c r="AC145" s="80" t="s">
        <v>38</v>
      </c>
      <c r="AD145" s="558"/>
      <c r="AE145" s="644"/>
      <c r="AF145" s="77" t="s">
        <v>24</v>
      </c>
      <c r="AG145" s="78">
        <v>1000</v>
      </c>
      <c r="AH145" s="78"/>
      <c r="AI145" s="78"/>
      <c r="AJ145" s="79"/>
      <c r="AK145" s="79"/>
      <c r="AL145" s="80"/>
      <c r="AM145" s="558"/>
      <c r="AN145" s="180"/>
      <c r="AO145" s="179"/>
    </row>
    <row r="146" spans="1:41" x14ac:dyDescent="0.25">
      <c r="A146" s="120"/>
      <c r="B146" s="879"/>
      <c r="C146" s="77" t="s">
        <v>25</v>
      </c>
      <c r="D146" s="78">
        <v>1000</v>
      </c>
      <c r="E146" s="78">
        <f>E147+10</f>
        <v>10</v>
      </c>
      <c r="F146" s="78">
        <v>0</v>
      </c>
      <c r="G146" s="79" t="s">
        <v>38</v>
      </c>
      <c r="H146" s="79" t="s">
        <v>38</v>
      </c>
      <c r="I146" s="80" t="s">
        <v>38</v>
      </c>
      <c r="J146" s="79"/>
      <c r="K146" s="81"/>
      <c r="L146" s="644"/>
      <c r="M146" s="77" t="s">
        <v>25</v>
      </c>
      <c r="N146" s="78">
        <v>1000</v>
      </c>
      <c r="O146" s="78">
        <v>0</v>
      </c>
      <c r="P146" s="78">
        <v>0</v>
      </c>
      <c r="Q146" s="79" t="s">
        <v>38</v>
      </c>
      <c r="R146" s="79" t="s">
        <v>38</v>
      </c>
      <c r="S146" s="80" t="s">
        <v>38</v>
      </c>
      <c r="T146" s="79"/>
      <c r="U146" s="81"/>
      <c r="V146" s="644"/>
      <c r="W146" s="77" t="s">
        <v>25</v>
      </c>
      <c r="X146" s="78">
        <v>1000</v>
      </c>
      <c r="Y146" s="78">
        <v>0</v>
      </c>
      <c r="Z146" s="78">
        <v>0</v>
      </c>
      <c r="AA146" s="79" t="s">
        <v>38</v>
      </c>
      <c r="AB146" s="79" t="s">
        <v>38</v>
      </c>
      <c r="AC146" s="80" t="s">
        <v>38</v>
      </c>
      <c r="AD146" s="558"/>
      <c r="AE146" s="644"/>
      <c r="AF146" s="77" t="s">
        <v>25</v>
      </c>
      <c r="AG146" s="78">
        <v>1000</v>
      </c>
      <c r="AH146" s="78"/>
      <c r="AI146" s="78"/>
      <c r="AJ146" s="79"/>
      <c r="AK146" s="79"/>
      <c r="AL146" s="80"/>
      <c r="AM146" s="558"/>
      <c r="AN146" s="180"/>
      <c r="AO146" s="179"/>
    </row>
    <row r="147" spans="1:41" x14ac:dyDescent="0.25">
      <c r="A147" s="120"/>
      <c r="B147" s="879"/>
      <c r="C147" s="77" t="s">
        <v>26</v>
      </c>
      <c r="D147" s="78">
        <v>1000</v>
      </c>
      <c r="E147" s="78">
        <v>0</v>
      </c>
      <c r="F147" s="78">
        <v>3000</v>
      </c>
      <c r="G147" s="79" t="s">
        <v>38</v>
      </c>
      <c r="H147" s="79">
        <v>430</v>
      </c>
      <c r="I147" s="80">
        <v>44072</v>
      </c>
      <c r="J147" s="79"/>
      <c r="K147" s="81"/>
      <c r="L147" s="644"/>
      <c r="M147" s="77" t="s">
        <v>26</v>
      </c>
      <c r="N147" s="78">
        <v>1000</v>
      </c>
      <c r="O147" s="78">
        <v>0</v>
      </c>
      <c r="P147" s="78">
        <v>0</v>
      </c>
      <c r="Q147" s="79" t="s">
        <v>38</v>
      </c>
      <c r="R147" s="79" t="s">
        <v>38</v>
      </c>
      <c r="S147" s="80" t="s">
        <v>38</v>
      </c>
      <c r="T147" s="79"/>
      <c r="U147" s="81"/>
      <c r="V147" s="644"/>
      <c r="W147" s="77" t="s">
        <v>26</v>
      </c>
      <c r="X147" s="78">
        <v>1000</v>
      </c>
      <c r="Y147" s="78">
        <v>0</v>
      </c>
      <c r="Z147" s="78">
        <v>0</v>
      </c>
      <c r="AA147" s="79" t="s">
        <v>38</v>
      </c>
      <c r="AB147" s="79" t="s">
        <v>38</v>
      </c>
      <c r="AC147" s="80" t="s">
        <v>38</v>
      </c>
      <c r="AD147" s="558"/>
      <c r="AE147" s="644"/>
      <c r="AF147" s="77" t="s">
        <v>26</v>
      </c>
      <c r="AG147" s="78">
        <v>1000</v>
      </c>
      <c r="AH147" s="78"/>
      <c r="AI147" s="78"/>
      <c r="AJ147" s="79"/>
      <c r="AK147" s="79"/>
      <c r="AL147" s="80"/>
      <c r="AM147" s="558"/>
      <c r="AN147" s="180"/>
      <c r="AO147" s="179"/>
    </row>
    <row r="148" spans="1:41" x14ac:dyDescent="0.25">
      <c r="A148" s="120"/>
      <c r="B148" s="879"/>
      <c r="C148" s="77" t="s">
        <v>27</v>
      </c>
      <c r="D148" s="78">
        <v>1000</v>
      </c>
      <c r="E148" s="78">
        <f>E149+10</f>
        <v>10</v>
      </c>
      <c r="F148" s="78">
        <v>0</v>
      </c>
      <c r="G148" s="79" t="s">
        <v>38</v>
      </c>
      <c r="H148" s="79" t="s">
        <v>38</v>
      </c>
      <c r="I148" s="80" t="s">
        <v>38</v>
      </c>
      <c r="J148" s="79"/>
      <c r="K148" s="81"/>
      <c r="L148" s="644"/>
      <c r="M148" s="77" t="s">
        <v>27</v>
      </c>
      <c r="N148" s="78">
        <v>1000</v>
      </c>
      <c r="O148" s="78">
        <v>0</v>
      </c>
      <c r="P148" s="78">
        <v>0</v>
      </c>
      <c r="Q148" s="79" t="s">
        <v>38</v>
      </c>
      <c r="R148" s="79" t="s">
        <v>38</v>
      </c>
      <c r="S148" s="80" t="s">
        <v>38</v>
      </c>
      <c r="T148" s="79"/>
      <c r="U148" s="81"/>
      <c r="V148" s="644"/>
      <c r="W148" s="77" t="s">
        <v>27</v>
      </c>
      <c r="X148" s="78">
        <v>1000</v>
      </c>
      <c r="Y148" s="78">
        <v>0</v>
      </c>
      <c r="Z148" s="78">
        <v>0</v>
      </c>
      <c r="AA148" s="79" t="s">
        <v>38</v>
      </c>
      <c r="AB148" s="79" t="s">
        <v>38</v>
      </c>
      <c r="AC148" s="80" t="s">
        <v>38</v>
      </c>
      <c r="AD148" s="558"/>
      <c r="AE148" s="644"/>
      <c r="AF148" s="77" t="s">
        <v>27</v>
      </c>
      <c r="AG148" s="78">
        <v>1000</v>
      </c>
      <c r="AH148" s="78"/>
      <c r="AI148" s="78"/>
      <c r="AJ148" s="79"/>
      <c r="AK148" s="79"/>
      <c r="AL148" s="80"/>
      <c r="AM148" s="558"/>
      <c r="AN148" s="180"/>
      <c r="AO148" s="179"/>
    </row>
    <row r="149" spans="1:41" x14ac:dyDescent="0.25">
      <c r="A149" s="120"/>
      <c r="B149" s="879"/>
      <c r="C149" s="77" t="s">
        <v>28</v>
      </c>
      <c r="D149" s="78">
        <v>1000</v>
      </c>
      <c r="E149" s="78">
        <v>0</v>
      </c>
      <c r="F149" s="78">
        <v>4000</v>
      </c>
      <c r="G149" s="79" t="s">
        <v>38</v>
      </c>
      <c r="H149" s="79">
        <v>531</v>
      </c>
      <c r="I149" s="80">
        <v>44111</v>
      </c>
      <c r="J149" s="79"/>
      <c r="K149" s="81"/>
      <c r="L149" s="644"/>
      <c r="M149" s="77" t="s">
        <v>28</v>
      </c>
      <c r="N149" s="78">
        <v>1000</v>
      </c>
      <c r="O149" s="78">
        <v>0</v>
      </c>
      <c r="P149" s="78">
        <v>0</v>
      </c>
      <c r="Q149" s="79" t="s">
        <v>38</v>
      </c>
      <c r="R149" s="79" t="s">
        <v>38</v>
      </c>
      <c r="S149" s="80" t="s">
        <v>38</v>
      </c>
      <c r="T149" s="79"/>
      <c r="U149" s="81"/>
      <c r="V149" s="644"/>
      <c r="W149" s="77" t="s">
        <v>28</v>
      </c>
      <c r="X149" s="78">
        <v>1000</v>
      </c>
      <c r="Y149" s="78">
        <v>0</v>
      </c>
      <c r="Z149" s="78">
        <v>0</v>
      </c>
      <c r="AA149" s="79" t="s">
        <v>38</v>
      </c>
      <c r="AB149" s="79" t="s">
        <v>38</v>
      </c>
      <c r="AC149" s="80" t="s">
        <v>38</v>
      </c>
      <c r="AD149" s="558"/>
      <c r="AE149" s="644"/>
      <c r="AF149" s="77" t="s">
        <v>28</v>
      </c>
      <c r="AG149" s="78">
        <v>1000</v>
      </c>
      <c r="AH149" s="78"/>
      <c r="AI149" s="78"/>
      <c r="AJ149" s="79"/>
      <c r="AK149" s="79"/>
      <c r="AL149" s="80"/>
      <c r="AM149" s="558"/>
      <c r="AN149" s="180"/>
      <c r="AO149" s="179"/>
    </row>
    <row r="150" spans="1:41" x14ac:dyDescent="0.25">
      <c r="A150" s="120"/>
      <c r="B150" s="879"/>
      <c r="C150" s="77" t="s">
        <v>29</v>
      </c>
      <c r="D150" s="78">
        <v>1000</v>
      </c>
      <c r="E150" s="78">
        <v>0</v>
      </c>
      <c r="F150" s="78">
        <v>0</v>
      </c>
      <c r="G150" s="79" t="s">
        <v>38</v>
      </c>
      <c r="H150" s="79" t="s">
        <v>38</v>
      </c>
      <c r="I150" s="80" t="s">
        <v>38</v>
      </c>
      <c r="J150" s="79"/>
      <c r="K150" s="81"/>
      <c r="L150" s="644"/>
      <c r="M150" s="77" t="s">
        <v>29</v>
      </c>
      <c r="N150" s="78">
        <v>1000</v>
      </c>
      <c r="O150" s="78">
        <v>0</v>
      </c>
      <c r="P150" s="78">
        <v>0</v>
      </c>
      <c r="Q150" s="79" t="s">
        <v>38</v>
      </c>
      <c r="R150" s="79" t="s">
        <v>38</v>
      </c>
      <c r="S150" s="80" t="s">
        <v>38</v>
      </c>
      <c r="T150" s="79"/>
      <c r="U150" s="81"/>
      <c r="V150" s="644"/>
      <c r="W150" s="77" t="s">
        <v>29</v>
      </c>
      <c r="X150" s="78">
        <v>1000</v>
      </c>
      <c r="Y150" s="78">
        <v>0</v>
      </c>
      <c r="Z150" s="78">
        <v>0</v>
      </c>
      <c r="AA150" s="79" t="s">
        <v>38</v>
      </c>
      <c r="AB150" s="79" t="s">
        <v>38</v>
      </c>
      <c r="AC150" s="80" t="s">
        <v>38</v>
      </c>
      <c r="AD150" s="558"/>
      <c r="AE150" s="644"/>
      <c r="AF150" s="77" t="s">
        <v>29</v>
      </c>
      <c r="AG150" s="78">
        <v>1000</v>
      </c>
      <c r="AH150" s="78"/>
      <c r="AI150" s="78"/>
      <c r="AJ150" s="79"/>
      <c r="AK150" s="79"/>
      <c r="AL150" s="80"/>
      <c r="AM150" s="558"/>
      <c r="AN150" s="180"/>
      <c r="AO150" s="179"/>
    </row>
    <row r="151" spans="1:41" x14ac:dyDescent="0.25">
      <c r="A151" s="120"/>
      <c r="B151" s="879"/>
      <c r="C151" s="83" t="s">
        <v>30</v>
      </c>
      <c r="D151" s="84">
        <v>1000</v>
      </c>
      <c r="E151" s="78">
        <v>0</v>
      </c>
      <c r="F151" s="78">
        <v>0</v>
      </c>
      <c r="G151" s="79" t="s">
        <v>38</v>
      </c>
      <c r="H151" s="79" t="s">
        <v>38</v>
      </c>
      <c r="I151" s="80" t="s">
        <v>38</v>
      </c>
      <c r="J151" s="85"/>
      <c r="K151" s="86"/>
      <c r="L151" s="644"/>
      <c r="M151" s="83" t="s">
        <v>30</v>
      </c>
      <c r="N151" s="84">
        <v>1000</v>
      </c>
      <c r="O151" s="78">
        <v>0</v>
      </c>
      <c r="P151" s="78">
        <v>0</v>
      </c>
      <c r="Q151" s="79" t="s">
        <v>38</v>
      </c>
      <c r="R151" s="79" t="s">
        <v>38</v>
      </c>
      <c r="S151" s="80" t="s">
        <v>38</v>
      </c>
      <c r="T151" s="79"/>
      <c r="U151" s="81"/>
      <c r="V151" s="644"/>
      <c r="W151" s="83" t="s">
        <v>30</v>
      </c>
      <c r="X151" s="48">
        <v>500</v>
      </c>
      <c r="Y151" s="78">
        <v>0</v>
      </c>
      <c r="Z151" s="78">
        <v>0</v>
      </c>
      <c r="AA151" s="79" t="s">
        <v>38</v>
      </c>
      <c r="AB151" s="79" t="s">
        <v>38</v>
      </c>
      <c r="AC151" s="80" t="s">
        <v>38</v>
      </c>
      <c r="AD151" s="558"/>
      <c r="AE151" s="644"/>
      <c r="AF151" s="83" t="s">
        <v>30</v>
      </c>
      <c r="AG151" s="78">
        <v>1000</v>
      </c>
      <c r="AH151" s="78"/>
      <c r="AI151" s="78"/>
      <c r="AJ151" s="79"/>
      <c r="AK151" s="79"/>
      <c r="AL151" s="80"/>
      <c r="AM151" s="558"/>
      <c r="AN151" s="181"/>
      <c r="AO151" s="182"/>
    </row>
    <row r="152" spans="1:41" x14ac:dyDescent="0.25">
      <c r="A152" s="121"/>
      <c r="B152" s="880"/>
      <c r="C152" s="89"/>
      <c r="D152" s="90">
        <f>SUM(D140:D151)</f>
        <v>12000</v>
      </c>
      <c r="E152" s="90">
        <f>SUM(E140:E151)</f>
        <v>80</v>
      </c>
      <c r="F152" s="90">
        <f>SUM(F140:F151)</f>
        <v>12000</v>
      </c>
      <c r="G152" s="91"/>
      <c r="H152" s="91"/>
      <c r="I152" s="92"/>
      <c r="J152" s="91"/>
      <c r="K152" s="93"/>
      <c r="L152" s="587"/>
      <c r="M152" s="89"/>
      <c r="N152" s="90">
        <f>SUM(N139:N151)</f>
        <v>24000</v>
      </c>
      <c r="O152" s="90">
        <f>SUM(O139:O151)</f>
        <v>80</v>
      </c>
      <c r="P152" s="90">
        <f>SUM(P139:P151)</f>
        <v>24000</v>
      </c>
      <c r="Q152" s="91"/>
      <c r="R152" s="91"/>
      <c r="S152" s="91"/>
      <c r="T152" s="91"/>
      <c r="U152" s="93"/>
      <c r="V152" s="587"/>
      <c r="W152" s="89"/>
      <c r="X152" s="90">
        <f>SUM(X139:X151)</f>
        <v>35500</v>
      </c>
      <c r="Y152" s="90">
        <f>SUM(Y139:Y151)</f>
        <v>80</v>
      </c>
      <c r="Z152" s="90">
        <f>SUM(Z139:Z151)</f>
        <v>35500</v>
      </c>
      <c r="AA152" s="91"/>
      <c r="AB152" s="91"/>
      <c r="AC152" s="91"/>
      <c r="AD152" s="91"/>
      <c r="AE152" s="587"/>
      <c r="AF152" s="89"/>
      <c r="AG152" s="90">
        <f>SUM(AG139:AG151)</f>
        <v>47500</v>
      </c>
      <c r="AH152" s="90">
        <f>SUM(AH139:AH151)</f>
        <v>80</v>
      </c>
      <c r="AI152" s="90">
        <f>SUM(AI139:AI151)</f>
        <v>50580</v>
      </c>
      <c r="AJ152" s="91"/>
      <c r="AK152" s="91"/>
      <c r="AL152" s="91"/>
      <c r="AM152" s="91"/>
      <c r="AN152" s="90"/>
      <c r="AO152" s="91"/>
    </row>
    <row r="153" spans="1:41" x14ac:dyDescent="0.25">
      <c r="A153" s="118"/>
      <c r="B153" s="106"/>
      <c r="C153" s="65"/>
      <c r="D153" s="66"/>
      <c r="E153" s="66"/>
      <c r="F153" s="66"/>
      <c r="G153" s="67"/>
      <c r="H153" s="67"/>
      <c r="I153" s="68"/>
      <c r="J153" s="67"/>
      <c r="K153" s="67"/>
      <c r="L153" s="687"/>
      <c r="M153" s="67"/>
      <c r="N153" s="66"/>
      <c r="O153" s="66"/>
      <c r="P153" s="66"/>
      <c r="Q153" s="67"/>
      <c r="R153" s="67"/>
      <c r="S153" s="67"/>
      <c r="T153" s="67"/>
      <c r="U153" s="67"/>
      <c r="V153" s="687"/>
      <c r="W153" s="67"/>
      <c r="X153" s="66"/>
      <c r="Y153" s="66"/>
      <c r="Z153" s="66"/>
      <c r="AA153" s="67"/>
      <c r="AB153" s="67"/>
      <c r="AC153" s="67"/>
      <c r="AD153" s="67"/>
      <c r="AE153" s="687"/>
      <c r="AF153" s="67"/>
      <c r="AG153" s="66"/>
      <c r="AH153" s="66"/>
      <c r="AI153" s="66"/>
      <c r="AJ153" s="67"/>
      <c r="AK153" s="67"/>
      <c r="AL153" s="67"/>
      <c r="AM153" s="67"/>
      <c r="AN153" s="777"/>
      <c r="AO153" s="123"/>
    </row>
    <row r="154" spans="1:41" x14ac:dyDescent="0.25">
      <c r="A154" s="119"/>
      <c r="B154" s="107"/>
      <c r="C154" s="70"/>
      <c r="D154" s="71"/>
      <c r="E154" s="72"/>
      <c r="F154" s="73"/>
      <c r="G154" s="72"/>
      <c r="H154" s="73"/>
      <c r="I154" s="73"/>
      <c r="J154" s="73"/>
      <c r="K154" s="74"/>
      <c r="L154" s="688"/>
      <c r="M154" s="75" t="s">
        <v>42</v>
      </c>
      <c r="N154" s="76">
        <f>D167</f>
        <v>12000</v>
      </c>
      <c r="O154" s="76">
        <f>E167</f>
        <v>1380</v>
      </c>
      <c r="P154" s="76">
        <f>F167</f>
        <v>0</v>
      </c>
      <c r="Q154" s="72"/>
      <c r="R154" s="73"/>
      <c r="S154" s="73"/>
      <c r="T154" s="73"/>
      <c r="U154" s="74"/>
      <c r="V154" s="688"/>
      <c r="W154" s="75" t="s">
        <v>42</v>
      </c>
      <c r="X154" s="76">
        <f>N167</f>
        <v>24000</v>
      </c>
      <c r="Y154" s="76">
        <f>O167</f>
        <v>1540</v>
      </c>
      <c r="Z154" s="76">
        <f>P167</f>
        <v>24120</v>
      </c>
      <c r="AA154" s="72"/>
      <c r="AB154" s="73"/>
      <c r="AC154" s="73"/>
      <c r="AD154" s="73"/>
      <c r="AE154" s="688"/>
      <c r="AF154" s="75" t="s">
        <v>42</v>
      </c>
      <c r="AG154" s="76">
        <f>X167</f>
        <v>35500</v>
      </c>
      <c r="AH154" s="76">
        <f>Y167</f>
        <v>1540</v>
      </c>
      <c r="AI154" s="76">
        <f>Z167</f>
        <v>35620</v>
      </c>
      <c r="AJ154" s="72"/>
      <c r="AK154" s="73"/>
      <c r="AL154" s="73"/>
      <c r="AM154" s="73"/>
      <c r="AN154" s="776" t="s">
        <v>221</v>
      </c>
      <c r="AO154" s="183" t="s">
        <v>36</v>
      </c>
    </row>
    <row r="155" spans="1:41" x14ac:dyDescent="0.25">
      <c r="A155" s="118" t="s">
        <v>7</v>
      </c>
      <c r="B155" s="108">
        <v>203</v>
      </c>
      <c r="C155" s="77" t="s">
        <v>19</v>
      </c>
      <c r="D155" s="78">
        <v>1000</v>
      </c>
      <c r="E155" s="78">
        <f t="shared" ref="E155:E164" si="9">E156+10</f>
        <v>170</v>
      </c>
      <c r="F155" s="78">
        <v>0</v>
      </c>
      <c r="G155" s="79" t="s">
        <v>38</v>
      </c>
      <c r="H155" s="79" t="s">
        <v>38</v>
      </c>
      <c r="I155" s="80" t="s">
        <v>38</v>
      </c>
      <c r="J155" s="79"/>
      <c r="K155" s="81"/>
      <c r="L155" s="684"/>
      <c r="M155" s="77" t="s">
        <v>19</v>
      </c>
      <c r="N155" s="78">
        <v>1000</v>
      </c>
      <c r="O155" s="78">
        <f>O156+10</f>
        <v>50</v>
      </c>
      <c r="P155" s="78">
        <v>0</v>
      </c>
      <c r="Q155" s="79" t="s">
        <v>38</v>
      </c>
      <c r="R155" s="79" t="s">
        <v>38</v>
      </c>
      <c r="S155" s="80" t="s">
        <v>38</v>
      </c>
      <c r="T155" s="79"/>
      <c r="U155" s="81"/>
      <c r="V155" s="684"/>
      <c r="W155" s="77" t="s">
        <v>19</v>
      </c>
      <c r="X155" s="78">
        <v>1000</v>
      </c>
      <c r="Y155" s="78">
        <v>0</v>
      </c>
      <c r="Z155" s="78">
        <v>11500</v>
      </c>
      <c r="AA155" s="79" t="s">
        <v>44</v>
      </c>
      <c r="AB155" s="79">
        <v>1831</v>
      </c>
      <c r="AC155" s="80">
        <v>44571</v>
      </c>
      <c r="AD155" s="651"/>
      <c r="AE155" s="684"/>
      <c r="AF155" s="77" t="s">
        <v>19</v>
      </c>
      <c r="AG155" s="78">
        <v>1000</v>
      </c>
      <c r="AH155" s="78"/>
      <c r="AI155" s="78">
        <v>11500</v>
      </c>
      <c r="AJ155" s="79" t="s">
        <v>50</v>
      </c>
      <c r="AK155" s="79">
        <v>3260</v>
      </c>
      <c r="AL155" s="80">
        <v>44932</v>
      </c>
      <c r="AM155" s="651"/>
      <c r="AN155" s="177">
        <f>AG167+AH167-AI167</f>
        <v>920</v>
      </c>
      <c r="AO155" s="178" t="s">
        <v>976</v>
      </c>
    </row>
    <row r="156" spans="1:41" ht="21" customHeight="1" x14ac:dyDescent="0.25">
      <c r="A156" s="120"/>
      <c r="B156" s="879" t="s">
        <v>62</v>
      </c>
      <c r="C156" s="77" t="s">
        <v>20</v>
      </c>
      <c r="D156" s="78">
        <v>1000</v>
      </c>
      <c r="E156" s="78">
        <f t="shared" si="9"/>
        <v>160</v>
      </c>
      <c r="F156" s="78">
        <v>0</v>
      </c>
      <c r="G156" s="79" t="s">
        <v>38</v>
      </c>
      <c r="H156" s="79" t="s">
        <v>38</v>
      </c>
      <c r="I156" s="80" t="s">
        <v>38</v>
      </c>
      <c r="J156" s="79"/>
      <c r="K156" s="81"/>
      <c r="L156" s="685"/>
      <c r="M156" s="77" t="s">
        <v>20</v>
      </c>
      <c r="N156" s="78">
        <v>1000</v>
      </c>
      <c r="O156" s="78">
        <f>O157+10</f>
        <v>40</v>
      </c>
      <c r="P156" s="78">
        <v>0</v>
      </c>
      <c r="Q156" s="79" t="s">
        <v>38</v>
      </c>
      <c r="R156" s="79" t="s">
        <v>38</v>
      </c>
      <c r="S156" s="80" t="s">
        <v>38</v>
      </c>
      <c r="T156" s="79"/>
      <c r="U156" s="81"/>
      <c r="V156" s="685"/>
      <c r="W156" s="77" t="s">
        <v>20</v>
      </c>
      <c r="X156" s="78">
        <v>1000</v>
      </c>
      <c r="Y156" s="78">
        <v>0</v>
      </c>
      <c r="Z156" s="78">
        <v>0</v>
      </c>
      <c r="AA156" s="79" t="s">
        <v>38</v>
      </c>
      <c r="AB156" s="79" t="s">
        <v>38</v>
      </c>
      <c r="AC156" s="80" t="s">
        <v>38</v>
      </c>
      <c r="AD156" s="558"/>
      <c r="AE156" s="685"/>
      <c r="AF156" s="77" t="s">
        <v>20</v>
      </c>
      <c r="AG156" s="78">
        <v>1000</v>
      </c>
      <c r="AH156" s="78"/>
      <c r="AI156" s="78"/>
      <c r="AJ156" s="79"/>
      <c r="AK156" s="79"/>
      <c r="AL156" s="80"/>
      <c r="AM156" s="558"/>
      <c r="AN156" s="180"/>
      <c r="AO156" s="179"/>
    </row>
    <row r="157" spans="1:41" x14ac:dyDescent="0.25">
      <c r="A157" s="120"/>
      <c r="B157" s="879"/>
      <c r="C157" s="77" t="s">
        <v>21</v>
      </c>
      <c r="D157" s="78">
        <v>1000</v>
      </c>
      <c r="E157" s="78">
        <f t="shared" si="9"/>
        <v>150</v>
      </c>
      <c r="F157" s="78">
        <v>0</v>
      </c>
      <c r="G157" s="79" t="s">
        <v>38</v>
      </c>
      <c r="H157" s="79" t="s">
        <v>38</v>
      </c>
      <c r="I157" s="80" t="s">
        <v>38</v>
      </c>
      <c r="J157" s="79"/>
      <c r="K157" s="81"/>
      <c r="L157" s="685"/>
      <c r="M157" s="77" t="s">
        <v>21</v>
      </c>
      <c r="N157" s="78">
        <v>1000</v>
      </c>
      <c r="O157" s="78">
        <f>O158+10</f>
        <v>30</v>
      </c>
      <c r="P157" s="78">
        <v>0</v>
      </c>
      <c r="Q157" s="79" t="s">
        <v>38</v>
      </c>
      <c r="R157" s="79" t="s">
        <v>38</v>
      </c>
      <c r="S157" s="80" t="s">
        <v>38</v>
      </c>
      <c r="T157" s="79"/>
      <c r="U157" s="81"/>
      <c r="V157" s="685"/>
      <c r="W157" s="77" t="s">
        <v>21</v>
      </c>
      <c r="X157" s="78">
        <v>1000</v>
      </c>
      <c r="Y157" s="78">
        <v>0</v>
      </c>
      <c r="Z157" s="78">
        <v>0</v>
      </c>
      <c r="AA157" s="79" t="s">
        <v>38</v>
      </c>
      <c r="AB157" s="79" t="s">
        <v>38</v>
      </c>
      <c r="AC157" s="80" t="s">
        <v>38</v>
      </c>
      <c r="AD157" s="558"/>
      <c r="AE157" s="685"/>
      <c r="AF157" s="77" t="s">
        <v>21</v>
      </c>
      <c r="AG157" s="78">
        <v>1000</v>
      </c>
      <c r="AH157" s="78"/>
      <c r="AI157" s="78"/>
      <c r="AJ157" s="79"/>
      <c r="AK157" s="79"/>
      <c r="AL157" s="80"/>
      <c r="AM157" s="558"/>
      <c r="AN157" s="180"/>
      <c r="AO157" s="179"/>
    </row>
    <row r="158" spans="1:41" x14ac:dyDescent="0.25">
      <c r="A158" s="120"/>
      <c r="B158" s="879"/>
      <c r="C158" s="77" t="s">
        <v>22</v>
      </c>
      <c r="D158" s="78">
        <v>1000</v>
      </c>
      <c r="E158" s="78">
        <f t="shared" si="9"/>
        <v>140</v>
      </c>
      <c r="F158" s="78">
        <v>0</v>
      </c>
      <c r="G158" s="79" t="s">
        <v>38</v>
      </c>
      <c r="H158" s="79" t="s">
        <v>38</v>
      </c>
      <c r="I158" s="80" t="s">
        <v>38</v>
      </c>
      <c r="J158" s="79"/>
      <c r="K158" s="81"/>
      <c r="L158" s="690"/>
      <c r="M158" s="77" t="s">
        <v>22</v>
      </c>
      <c r="N158" s="78">
        <v>1000</v>
      </c>
      <c r="O158" s="78">
        <f>O159+10</f>
        <v>20</v>
      </c>
      <c r="P158" s="78">
        <v>0</v>
      </c>
      <c r="Q158" s="79" t="s">
        <v>38</v>
      </c>
      <c r="R158" s="79" t="s">
        <v>38</v>
      </c>
      <c r="S158" s="80" t="s">
        <v>38</v>
      </c>
      <c r="T158" s="79"/>
      <c r="U158" s="81"/>
      <c r="V158" s="690"/>
      <c r="W158" s="77" t="s">
        <v>22</v>
      </c>
      <c r="X158" s="78">
        <v>1000</v>
      </c>
      <c r="Y158" s="78">
        <v>0</v>
      </c>
      <c r="Z158" s="78">
        <v>0</v>
      </c>
      <c r="AA158" s="79" t="s">
        <v>38</v>
      </c>
      <c r="AB158" s="79" t="s">
        <v>38</v>
      </c>
      <c r="AC158" s="80" t="s">
        <v>38</v>
      </c>
      <c r="AD158" s="558"/>
      <c r="AE158" s="690"/>
      <c r="AF158" s="77" t="s">
        <v>22</v>
      </c>
      <c r="AG158" s="78">
        <v>1000</v>
      </c>
      <c r="AH158" s="78"/>
      <c r="AI158" s="78"/>
      <c r="AJ158" s="79"/>
      <c r="AK158" s="79"/>
      <c r="AL158" s="80"/>
      <c r="AM158" s="558"/>
      <c r="AN158" s="180" t="s">
        <v>964</v>
      </c>
      <c r="AO158" s="179"/>
    </row>
    <row r="159" spans="1:41" x14ac:dyDescent="0.25">
      <c r="A159" s="120"/>
      <c r="B159" s="879"/>
      <c r="C159" s="77" t="s">
        <v>23</v>
      </c>
      <c r="D159" s="78">
        <v>1000</v>
      </c>
      <c r="E159" s="78">
        <f t="shared" si="9"/>
        <v>130</v>
      </c>
      <c r="F159" s="78">
        <v>0</v>
      </c>
      <c r="G159" s="79" t="s">
        <v>38</v>
      </c>
      <c r="H159" s="79" t="s">
        <v>38</v>
      </c>
      <c r="I159" s="80" t="s">
        <v>38</v>
      </c>
      <c r="J159" s="79"/>
      <c r="K159" s="81"/>
      <c r="L159" s="690"/>
      <c r="M159" s="77" t="s">
        <v>23</v>
      </c>
      <c r="N159" s="78">
        <v>1000</v>
      </c>
      <c r="O159" s="78">
        <f>O160+10</f>
        <v>10</v>
      </c>
      <c r="P159" s="78">
        <v>0</v>
      </c>
      <c r="Q159" s="79" t="s">
        <v>38</v>
      </c>
      <c r="R159" s="79" t="s">
        <v>38</v>
      </c>
      <c r="S159" s="80" t="s">
        <v>38</v>
      </c>
      <c r="T159" s="79"/>
      <c r="U159" s="81"/>
      <c r="V159" s="690"/>
      <c r="W159" s="77" t="s">
        <v>23</v>
      </c>
      <c r="X159" s="78">
        <v>1000</v>
      </c>
      <c r="Y159" s="78">
        <v>0</v>
      </c>
      <c r="Z159" s="78">
        <v>0</v>
      </c>
      <c r="AA159" s="79" t="s">
        <v>38</v>
      </c>
      <c r="AB159" s="79" t="s">
        <v>38</v>
      </c>
      <c r="AC159" s="80" t="s">
        <v>38</v>
      </c>
      <c r="AD159" s="558"/>
      <c r="AE159" s="690"/>
      <c r="AF159" s="77" t="s">
        <v>23</v>
      </c>
      <c r="AG159" s="78">
        <v>1000</v>
      </c>
      <c r="AH159" s="78"/>
      <c r="AI159" s="78"/>
      <c r="AJ159" s="79"/>
      <c r="AK159" s="79"/>
      <c r="AL159" s="80"/>
      <c r="AM159" s="558"/>
      <c r="AN159" s="180"/>
      <c r="AO159" s="179"/>
    </row>
    <row r="160" spans="1:41" x14ac:dyDescent="0.25">
      <c r="A160" s="120"/>
      <c r="B160" s="879"/>
      <c r="C160" s="77" t="s">
        <v>24</v>
      </c>
      <c r="D160" s="78">
        <v>1000</v>
      </c>
      <c r="E160" s="78">
        <f t="shared" si="9"/>
        <v>120</v>
      </c>
      <c r="F160" s="78">
        <v>0</v>
      </c>
      <c r="G160" s="79" t="s">
        <v>38</v>
      </c>
      <c r="H160" s="79" t="s">
        <v>38</v>
      </c>
      <c r="I160" s="80" t="s">
        <v>38</v>
      </c>
      <c r="J160" s="79"/>
      <c r="K160" s="81"/>
      <c r="L160" s="690"/>
      <c r="M160" s="77" t="s">
        <v>24</v>
      </c>
      <c r="N160" s="78">
        <v>1000</v>
      </c>
      <c r="O160" s="78">
        <v>0</v>
      </c>
      <c r="P160" s="78">
        <v>18120</v>
      </c>
      <c r="Q160" s="79" t="s">
        <v>63</v>
      </c>
      <c r="R160" s="79">
        <v>1075</v>
      </c>
      <c r="S160" s="80">
        <v>44369</v>
      </c>
      <c r="T160" s="79"/>
      <c r="U160" s="81"/>
      <c r="V160" s="690"/>
      <c r="W160" s="77" t="s">
        <v>24</v>
      </c>
      <c r="X160" s="78">
        <v>1000</v>
      </c>
      <c r="Y160" s="78">
        <v>0</v>
      </c>
      <c r="Z160" s="78">
        <v>0</v>
      </c>
      <c r="AA160" s="79" t="s">
        <v>38</v>
      </c>
      <c r="AB160" s="79" t="s">
        <v>38</v>
      </c>
      <c r="AC160" s="80" t="s">
        <v>38</v>
      </c>
      <c r="AD160" s="558"/>
      <c r="AE160" s="690"/>
      <c r="AF160" s="77" t="s">
        <v>24</v>
      </c>
      <c r="AG160" s="78">
        <v>1000</v>
      </c>
      <c r="AH160" s="78"/>
      <c r="AI160" s="78"/>
      <c r="AJ160" s="79"/>
      <c r="AK160" s="79"/>
      <c r="AL160" s="80"/>
      <c r="AM160" s="558"/>
      <c r="AN160" s="180"/>
      <c r="AO160" s="179"/>
    </row>
    <row r="161" spans="1:41" x14ac:dyDescent="0.25">
      <c r="A161" s="120"/>
      <c r="B161" s="879"/>
      <c r="C161" s="77" t="s">
        <v>25</v>
      </c>
      <c r="D161" s="78">
        <v>1000</v>
      </c>
      <c r="E161" s="78">
        <f t="shared" si="9"/>
        <v>110</v>
      </c>
      <c r="F161" s="78">
        <v>0</v>
      </c>
      <c r="G161" s="79" t="s">
        <v>38</v>
      </c>
      <c r="H161" s="79" t="s">
        <v>38</v>
      </c>
      <c r="I161" s="80" t="s">
        <v>38</v>
      </c>
      <c r="J161" s="79"/>
      <c r="K161" s="81"/>
      <c r="L161" s="690"/>
      <c r="M161" s="77" t="s">
        <v>25</v>
      </c>
      <c r="N161" s="78">
        <v>1000</v>
      </c>
      <c r="O161" s="78">
        <f>O162+10</f>
        <v>10</v>
      </c>
      <c r="P161" s="78">
        <v>0</v>
      </c>
      <c r="Q161" s="79" t="s">
        <v>38</v>
      </c>
      <c r="R161" s="79" t="s">
        <v>38</v>
      </c>
      <c r="S161" s="80" t="s">
        <v>38</v>
      </c>
      <c r="T161" s="79"/>
      <c r="U161" s="81"/>
      <c r="V161" s="690"/>
      <c r="W161" s="77" t="s">
        <v>25</v>
      </c>
      <c r="X161" s="78">
        <v>1000</v>
      </c>
      <c r="Y161" s="78">
        <v>0</v>
      </c>
      <c r="Z161" s="78">
        <v>0</v>
      </c>
      <c r="AA161" s="79" t="s">
        <v>38</v>
      </c>
      <c r="AB161" s="79" t="s">
        <v>38</v>
      </c>
      <c r="AC161" s="80" t="s">
        <v>38</v>
      </c>
      <c r="AD161" s="558"/>
      <c r="AE161" s="690"/>
      <c r="AF161" s="77" t="s">
        <v>25</v>
      </c>
      <c r="AG161" s="78">
        <v>1000</v>
      </c>
      <c r="AH161" s="78"/>
      <c r="AI161" s="78"/>
      <c r="AJ161" s="79"/>
      <c r="AK161" s="79"/>
      <c r="AL161" s="80"/>
      <c r="AM161" s="558"/>
      <c r="AN161" s="180"/>
      <c r="AO161" s="179"/>
    </row>
    <row r="162" spans="1:41" x14ac:dyDescent="0.25">
      <c r="A162" s="120"/>
      <c r="B162" s="879"/>
      <c r="C162" s="77" t="s">
        <v>26</v>
      </c>
      <c r="D162" s="78">
        <v>1000</v>
      </c>
      <c r="E162" s="78">
        <f t="shared" si="9"/>
        <v>100</v>
      </c>
      <c r="F162" s="78">
        <v>0</v>
      </c>
      <c r="G162" s="79" t="s">
        <v>38</v>
      </c>
      <c r="H162" s="79" t="s">
        <v>38</v>
      </c>
      <c r="I162" s="80" t="s">
        <v>38</v>
      </c>
      <c r="J162" s="79"/>
      <c r="K162" s="81"/>
      <c r="L162" s="685"/>
      <c r="M162" s="77" t="s">
        <v>26</v>
      </c>
      <c r="N162" s="78">
        <v>1000</v>
      </c>
      <c r="O162" s="78">
        <v>0</v>
      </c>
      <c r="P162" s="78">
        <v>6000</v>
      </c>
      <c r="Q162" s="79" t="s">
        <v>38</v>
      </c>
      <c r="R162" s="79" t="s">
        <v>38</v>
      </c>
      <c r="S162" s="80">
        <v>44425</v>
      </c>
      <c r="T162" s="79"/>
      <c r="U162" s="81"/>
      <c r="V162" s="685"/>
      <c r="W162" s="77" t="s">
        <v>26</v>
      </c>
      <c r="X162" s="78">
        <v>1000</v>
      </c>
      <c r="Y162" s="78">
        <v>0</v>
      </c>
      <c r="Z162" s="78">
        <v>0</v>
      </c>
      <c r="AA162" s="79" t="s">
        <v>38</v>
      </c>
      <c r="AB162" s="79" t="s">
        <v>38</v>
      </c>
      <c r="AC162" s="80" t="s">
        <v>38</v>
      </c>
      <c r="AD162" s="558"/>
      <c r="AE162" s="685"/>
      <c r="AF162" s="77" t="s">
        <v>26</v>
      </c>
      <c r="AG162" s="78">
        <v>1000</v>
      </c>
      <c r="AH162" s="78"/>
      <c r="AI162" s="78"/>
      <c r="AJ162" s="79"/>
      <c r="AK162" s="79"/>
      <c r="AL162" s="80"/>
      <c r="AM162" s="558"/>
      <c r="AN162" s="180"/>
      <c r="AO162" s="179"/>
    </row>
    <row r="163" spans="1:41" x14ac:dyDescent="0.25">
      <c r="A163" s="120"/>
      <c r="B163" s="879"/>
      <c r="C163" s="77" t="s">
        <v>27</v>
      </c>
      <c r="D163" s="78">
        <v>1000</v>
      </c>
      <c r="E163" s="78">
        <f t="shared" si="9"/>
        <v>90</v>
      </c>
      <c r="F163" s="78">
        <v>0</v>
      </c>
      <c r="G163" s="79" t="s">
        <v>38</v>
      </c>
      <c r="H163" s="79" t="s">
        <v>38</v>
      </c>
      <c r="I163" s="80" t="s">
        <v>38</v>
      </c>
      <c r="J163" s="79"/>
      <c r="K163" s="81"/>
      <c r="L163" s="685"/>
      <c r="M163" s="77" t="s">
        <v>27</v>
      </c>
      <c r="N163" s="78">
        <v>1000</v>
      </c>
      <c r="O163" s="78">
        <v>0</v>
      </c>
      <c r="P163" s="78">
        <v>0</v>
      </c>
      <c r="Q163" s="79" t="s">
        <v>38</v>
      </c>
      <c r="R163" s="79" t="s">
        <v>38</v>
      </c>
      <c r="S163" s="80" t="s">
        <v>38</v>
      </c>
      <c r="T163" s="79"/>
      <c r="U163" s="81"/>
      <c r="V163" s="685"/>
      <c r="W163" s="77" t="s">
        <v>27</v>
      </c>
      <c r="X163" s="78">
        <v>1000</v>
      </c>
      <c r="Y163" s="78">
        <v>0</v>
      </c>
      <c r="Z163" s="78">
        <v>0</v>
      </c>
      <c r="AA163" s="79" t="s">
        <v>38</v>
      </c>
      <c r="AB163" s="79" t="s">
        <v>38</v>
      </c>
      <c r="AC163" s="80" t="s">
        <v>38</v>
      </c>
      <c r="AD163" s="558"/>
      <c r="AE163" s="685"/>
      <c r="AF163" s="77" t="s">
        <v>27</v>
      </c>
      <c r="AG163" s="78">
        <v>1000</v>
      </c>
      <c r="AH163" s="78"/>
      <c r="AI163" s="78"/>
      <c r="AJ163" s="79"/>
      <c r="AK163" s="79"/>
      <c r="AL163" s="80"/>
      <c r="AM163" s="558"/>
      <c r="AN163" s="180"/>
      <c r="AO163" s="179"/>
    </row>
    <row r="164" spans="1:41" x14ac:dyDescent="0.25">
      <c r="A164" s="120"/>
      <c r="B164" s="879"/>
      <c r="C164" s="77" t="s">
        <v>28</v>
      </c>
      <c r="D164" s="78">
        <v>1000</v>
      </c>
      <c r="E164" s="78">
        <f t="shared" si="9"/>
        <v>80</v>
      </c>
      <c r="F164" s="78">
        <v>0</v>
      </c>
      <c r="G164" s="79" t="s">
        <v>38</v>
      </c>
      <c r="H164" s="79" t="s">
        <v>38</v>
      </c>
      <c r="I164" s="80" t="s">
        <v>38</v>
      </c>
      <c r="J164" s="79"/>
      <c r="K164" s="81"/>
      <c r="L164" s="685"/>
      <c r="M164" s="77" t="s">
        <v>28</v>
      </c>
      <c r="N164" s="78">
        <v>1000</v>
      </c>
      <c r="O164" s="78">
        <v>0</v>
      </c>
      <c r="P164" s="78">
        <v>0</v>
      </c>
      <c r="Q164" s="79" t="s">
        <v>38</v>
      </c>
      <c r="R164" s="79" t="s">
        <v>38</v>
      </c>
      <c r="S164" s="80" t="s">
        <v>38</v>
      </c>
      <c r="T164" s="79"/>
      <c r="U164" s="81"/>
      <c r="V164" s="685"/>
      <c r="W164" s="77" t="s">
        <v>28</v>
      </c>
      <c r="X164" s="78">
        <v>1000</v>
      </c>
      <c r="Y164" s="78">
        <v>0</v>
      </c>
      <c r="Z164" s="78">
        <v>0</v>
      </c>
      <c r="AA164" s="79" t="s">
        <v>38</v>
      </c>
      <c r="AB164" s="79" t="s">
        <v>38</v>
      </c>
      <c r="AC164" s="80" t="s">
        <v>38</v>
      </c>
      <c r="AD164" s="558"/>
      <c r="AE164" s="685"/>
      <c r="AF164" s="77" t="s">
        <v>28</v>
      </c>
      <c r="AG164" s="78">
        <v>1000</v>
      </c>
      <c r="AH164" s="78"/>
      <c r="AI164" s="78"/>
      <c r="AJ164" s="79"/>
      <c r="AK164" s="79"/>
      <c r="AL164" s="80"/>
      <c r="AM164" s="558"/>
      <c r="AN164" s="180"/>
      <c r="AO164" s="179"/>
    </row>
    <row r="165" spans="1:41" x14ac:dyDescent="0.25">
      <c r="A165" s="120"/>
      <c r="B165" s="879"/>
      <c r="C165" s="77" t="s">
        <v>29</v>
      </c>
      <c r="D165" s="78">
        <v>1000</v>
      </c>
      <c r="E165" s="78">
        <f>E166+10</f>
        <v>70</v>
      </c>
      <c r="F165" s="78">
        <v>0</v>
      </c>
      <c r="G165" s="79" t="s">
        <v>38</v>
      </c>
      <c r="H165" s="79" t="s">
        <v>38</v>
      </c>
      <c r="I165" s="80" t="s">
        <v>38</v>
      </c>
      <c r="J165" s="79"/>
      <c r="K165" s="81"/>
      <c r="L165" s="685"/>
      <c r="M165" s="77" t="s">
        <v>29</v>
      </c>
      <c r="N165" s="78">
        <v>1000</v>
      </c>
      <c r="O165" s="78">
        <v>0</v>
      </c>
      <c r="P165" s="78">
        <v>0</v>
      </c>
      <c r="Q165" s="79" t="s">
        <v>38</v>
      </c>
      <c r="R165" s="79" t="s">
        <v>38</v>
      </c>
      <c r="S165" s="80" t="s">
        <v>38</v>
      </c>
      <c r="T165" s="79"/>
      <c r="U165" s="81"/>
      <c r="V165" s="685"/>
      <c r="W165" s="77" t="s">
        <v>29</v>
      </c>
      <c r="X165" s="78">
        <v>1000</v>
      </c>
      <c r="Y165" s="78">
        <v>0</v>
      </c>
      <c r="Z165" s="78">
        <v>0</v>
      </c>
      <c r="AA165" s="79" t="s">
        <v>38</v>
      </c>
      <c r="AB165" s="79" t="s">
        <v>38</v>
      </c>
      <c r="AC165" s="80" t="s">
        <v>38</v>
      </c>
      <c r="AD165" s="558"/>
      <c r="AE165" s="685"/>
      <c r="AF165" s="77" t="s">
        <v>29</v>
      </c>
      <c r="AG165" s="78">
        <v>1000</v>
      </c>
      <c r="AH165" s="78"/>
      <c r="AI165" s="78"/>
      <c r="AJ165" s="79"/>
      <c r="AK165" s="79"/>
      <c r="AL165" s="80"/>
      <c r="AM165" s="558"/>
      <c r="AN165" s="180"/>
      <c r="AO165" s="179"/>
    </row>
    <row r="166" spans="1:41" x14ac:dyDescent="0.25">
      <c r="A166" s="120"/>
      <c r="B166" s="879"/>
      <c r="C166" s="83" t="s">
        <v>30</v>
      </c>
      <c r="D166" s="84">
        <v>1000</v>
      </c>
      <c r="E166" s="78">
        <f>O155+10</f>
        <v>60</v>
      </c>
      <c r="F166" s="78">
        <v>0</v>
      </c>
      <c r="G166" s="79" t="s">
        <v>38</v>
      </c>
      <c r="H166" s="79" t="s">
        <v>38</v>
      </c>
      <c r="I166" s="80" t="s">
        <v>38</v>
      </c>
      <c r="J166" s="85"/>
      <c r="K166" s="86"/>
      <c r="L166" s="685"/>
      <c r="M166" s="83" t="s">
        <v>30</v>
      </c>
      <c r="N166" s="84">
        <v>1000</v>
      </c>
      <c r="O166" s="78">
        <v>0</v>
      </c>
      <c r="P166" s="78">
        <v>0</v>
      </c>
      <c r="Q166" s="79" t="s">
        <v>38</v>
      </c>
      <c r="R166" s="79" t="s">
        <v>38</v>
      </c>
      <c r="S166" s="80" t="s">
        <v>38</v>
      </c>
      <c r="T166" s="79"/>
      <c r="U166" s="81"/>
      <c r="V166" s="685"/>
      <c r="W166" s="83" t="s">
        <v>30</v>
      </c>
      <c r="X166" s="48">
        <v>500</v>
      </c>
      <c r="Y166" s="78">
        <v>0</v>
      </c>
      <c r="Z166" s="78">
        <v>0</v>
      </c>
      <c r="AA166" s="79" t="s">
        <v>38</v>
      </c>
      <c r="AB166" s="79" t="s">
        <v>38</v>
      </c>
      <c r="AC166" s="80" t="s">
        <v>38</v>
      </c>
      <c r="AD166" s="558"/>
      <c r="AE166" s="685"/>
      <c r="AF166" s="83" t="s">
        <v>30</v>
      </c>
      <c r="AG166" s="78"/>
      <c r="AH166" s="78"/>
      <c r="AI166" s="78"/>
      <c r="AJ166" s="79"/>
      <c r="AK166" s="79"/>
      <c r="AL166" s="80"/>
      <c r="AM166" s="558"/>
      <c r="AN166" s="181"/>
      <c r="AO166" s="182"/>
    </row>
    <row r="167" spans="1:41" x14ac:dyDescent="0.25">
      <c r="A167" s="121"/>
      <c r="B167" s="880"/>
      <c r="C167" s="89"/>
      <c r="D167" s="90">
        <f>SUM(D155:D166)</f>
        <v>12000</v>
      </c>
      <c r="E167" s="90">
        <f>SUM(E155:E166)</f>
        <v>1380</v>
      </c>
      <c r="F167" s="90">
        <f>SUM(F155:F166)</f>
        <v>0</v>
      </c>
      <c r="G167" s="91"/>
      <c r="H167" s="91"/>
      <c r="I167" s="92"/>
      <c r="J167" s="91"/>
      <c r="K167" s="93"/>
      <c r="L167" s="686"/>
      <c r="M167" s="89"/>
      <c r="N167" s="90">
        <f>SUM(N154:N166)</f>
        <v>24000</v>
      </c>
      <c r="O167" s="90">
        <f>SUM(O154:O166)</f>
        <v>1540</v>
      </c>
      <c r="P167" s="90">
        <f>SUM(P154:P166)</f>
        <v>24120</v>
      </c>
      <c r="Q167" s="91"/>
      <c r="R167" s="91"/>
      <c r="S167" s="91"/>
      <c r="T167" s="91"/>
      <c r="U167" s="93"/>
      <c r="V167" s="686"/>
      <c r="W167" s="89"/>
      <c r="X167" s="90">
        <f>SUM(X154:X166)</f>
        <v>35500</v>
      </c>
      <c r="Y167" s="90">
        <f>SUM(Y154:Y166)</f>
        <v>1540</v>
      </c>
      <c r="Z167" s="90">
        <f>SUM(Z154:Z166)</f>
        <v>35620</v>
      </c>
      <c r="AA167" s="91"/>
      <c r="AB167" s="91"/>
      <c r="AC167" s="91"/>
      <c r="AD167" s="91"/>
      <c r="AE167" s="686"/>
      <c r="AF167" s="89"/>
      <c r="AG167" s="90">
        <f>SUM(AG154:AG166)</f>
        <v>46500</v>
      </c>
      <c r="AH167" s="90">
        <f>SUM(AH154:AH166)</f>
        <v>1540</v>
      </c>
      <c r="AI167" s="90">
        <f>SUM(AI154:AI166)</f>
        <v>47120</v>
      </c>
      <c r="AJ167" s="91"/>
      <c r="AK167" s="91"/>
      <c r="AL167" s="91"/>
      <c r="AM167" s="91"/>
      <c r="AN167" s="90"/>
      <c r="AO167" s="91"/>
    </row>
    <row r="168" spans="1:41" x14ac:dyDescent="0.25">
      <c r="A168" s="118"/>
      <c r="B168" s="106"/>
      <c r="C168" s="65"/>
      <c r="D168" s="66"/>
      <c r="E168" s="66"/>
      <c r="F168" s="66"/>
      <c r="G168" s="67"/>
      <c r="H168" s="67"/>
      <c r="I168" s="68"/>
      <c r="J168" s="67"/>
      <c r="K168" s="67"/>
      <c r="L168" s="687"/>
      <c r="M168" s="67"/>
      <c r="N168" s="66"/>
      <c r="O168" s="66"/>
      <c r="P168" s="66"/>
      <c r="Q168" s="67"/>
      <c r="R168" s="67"/>
      <c r="S168" s="67"/>
      <c r="T168" s="67"/>
      <c r="U168" s="67"/>
      <c r="V168" s="687"/>
      <c r="W168" s="67"/>
      <c r="X168" s="66"/>
      <c r="Y168" s="66"/>
      <c r="Z168" s="66"/>
      <c r="AA168" s="67"/>
      <c r="AB168" s="67"/>
      <c r="AC168" s="67"/>
      <c r="AD168" s="67"/>
      <c r="AE168" s="687"/>
      <c r="AF168" s="67"/>
      <c r="AG168" s="66"/>
      <c r="AH168" s="66"/>
      <c r="AI168" s="66"/>
      <c r="AJ168" s="67"/>
      <c r="AK168" s="67"/>
      <c r="AL168" s="67"/>
      <c r="AM168" s="67"/>
      <c r="AN168" s="777"/>
      <c r="AO168" s="123"/>
    </row>
    <row r="169" spans="1:41" x14ac:dyDescent="0.25">
      <c r="A169" s="119"/>
      <c r="B169" s="107"/>
      <c r="C169" s="70"/>
      <c r="D169" s="71"/>
      <c r="E169" s="72"/>
      <c r="F169" s="73"/>
      <c r="G169" s="72"/>
      <c r="H169" s="73"/>
      <c r="I169" s="73"/>
      <c r="J169" s="73"/>
      <c r="K169" s="74"/>
      <c r="L169" s="688"/>
      <c r="M169" s="75" t="s">
        <v>42</v>
      </c>
      <c r="N169" s="76">
        <f>D182</f>
        <v>12000</v>
      </c>
      <c r="O169" s="76">
        <f>E182</f>
        <v>220</v>
      </c>
      <c r="P169" s="76">
        <f>F182</f>
        <v>12000</v>
      </c>
      <c r="Q169" s="72"/>
      <c r="R169" s="73"/>
      <c r="S169" s="73"/>
      <c r="T169" s="73"/>
      <c r="U169" s="74"/>
      <c r="V169" s="688"/>
      <c r="W169" s="75" t="s">
        <v>42</v>
      </c>
      <c r="X169" s="76">
        <f>N182</f>
        <v>24000</v>
      </c>
      <c r="Y169" s="76">
        <f>O182</f>
        <v>310</v>
      </c>
      <c r="Z169" s="76">
        <f>P182</f>
        <v>24000</v>
      </c>
      <c r="AA169" s="72"/>
      <c r="AB169" s="73"/>
      <c r="AC169" s="73"/>
      <c r="AD169" s="73"/>
      <c r="AE169" s="688"/>
      <c r="AF169" s="75" t="s">
        <v>42</v>
      </c>
      <c r="AG169" s="76">
        <f>X182</f>
        <v>36000</v>
      </c>
      <c r="AH169" s="76">
        <f>Y182</f>
        <v>350</v>
      </c>
      <c r="AI169" s="76">
        <f>Z182</f>
        <v>36030</v>
      </c>
      <c r="AJ169" s="72"/>
      <c r="AK169" s="73"/>
      <c r="AL169" s="73"/>
      <c r="AM169" s="73"/>
      <c r="AN169" s="776" t="s">
        <v>221</v>
      </c>
      <c r="AO169" s="183" t="s">
        <v>36</v>
      </c>
    </row>
    <row r="170" spans="1:41" x14ac:dyDescent="0.25">
      <c r="A170" s="118" t="s">
        <v>7</v>
      </c>
      <c r="B170" s="108">
        <v>204</v>
      </c>
      <c r="C170" s="77" t="s">
        <v>19</v>
      </c>
      <c r="D170" s="78">
        <v>1000</v>
      </c>
      <c r="E170" s="78">
        <f>E171+10</f>
        <v>10</v>
      </c>
      <c r="F170" s="78">
        <v>0</v>
      </c>
      <c r="G170" s="79" t="s">
        <v>38</v>
      </c>
      <c r="H170" s="79" t="s">
        <v>38</v>
      </c>
      <c r="I170" s="80" t="s">
        <v>38</v>
      </c>
      <c r="J170" s="79"/>
      <c r="K170" s="81"/>
      <c r="L170" s="684"/>
      <c r="M170" s="77" t="s">
        <v>19</v>
      </c>
      <c r="N170" s="78">
        <v>1000</v>
      </c>
      <c r="O170" s="78">
        <f>O171+10</f>
        <v>10</v>
      </c>
      <c r="P170" s="78">
        <v>0</v>
      </c>
      <c r="Q170" s="79" t="s">
        <v>38</v>
      </c>
      <c r="R170" s="79" t="s">
        <v>38</v>
      </c>
      <c r="S170" s="80" t="s">
        <v>38</v>
      </c>
      <c r="T170" s="79"/>
      <c r="U170" s="81"/>
      <c r="V170" s="684"/>
      <c r="W170" s="77" t="s">
        <v>19</v>
      </c>
      <c r="X170" s="78">
        <v>1000</v>
      </c>
      <c r="Y170" s="78">
        <v>0</v>
      </c>
      <c r="Z170" s="78">
        <v>2030</v>
      </c>
      <c r="AA170" s="79" t="s">
        <v>38</v>
      </c>
      <c r="AB170" s="79">
        <v>2006</v>
      </c>
      <c r="AC170" s="80">
        <v>44592</v>
      </c>
      <c r="AD170" s="651"/>
      <c r="AE170" s="684"/>
      <c r="AF170" s="77" t="s">
        <v>19</v>
      </c>
      <c r="AG170" s="78">
        <v>1000</v>
      </c>
      <c r="AH170" s="78">
        <v>10</v>
      </c>
      <c r="AI170" s="78">
        <v>1000</v>
      </c>
      <c r="AJ170" s="79" t="s">
        <v>44</v>
      </c>
      <c r="AK170" s="79">
        <v>3385</v>
      </c>
      <c r="AL170" s="80">
        <v>44962</v>
      </c>
      <c r="AM170" s="651"/>
      <c r="AN170" s="177">
        <f>AG182+AH182-AI182</f>
        <v>1390</v>
      </c>
      <c r="AO170" s="178" t="s">
        <v>1023</v>
      </c>
    </row>
    <row r="171" spans="1:41" ht="21" customHeight="1" x14ac:dyDescent="0.25">
      <c r="A171" s="120"/>
      <c r="B171" s="879" t="s">
        <v>66</v>
      </c>
      <c r="C171" s="77" t="s">
        <v>20</v>
      </c>
      <c r="D171" s="78">
        <v>1000</v>
      </c>
      <c r="E171" s="78">
        <v>0</v>
      </c>
      <c r="F171" s="78">
        <v>2000</v>
      </c>
      <c r="G171" s="79" t="s">
        <v>38</v>
      </c>
      <c r="H171" s="79">
        <v>72</v>
      </c>
      <c r="I171" s="80">
        <v>43871</v>
      </c>
      <c r="J171" s="79"/>
      <c r="K171" s="81"/>
      <c r="L171" s="685"/>
      <c r="M171" s="77" t="s">
        <v>20</v>
      </c>
      <c r="N171" s="78">
        <v>1000</v>
      </c>
      <c r="O171" s="78">
        <v>0</v>
      </c>
      <c r="P171" s="78">
        <v>3000</v>
      </c>
      <c r="Q171" s="79" t="s">
        <v>38</v>
      </c>
      <c r="R171" s="79">
        <v>856</v>
      </c>
      <c r="S171" s="80">
        <v>44254</v>
      </c>
      <c r="T171" s="79"/>
      <c r="U171" s="81"/>
      <c r="V171" s="685"/>
      <c r="W171" s="77" t="s">
        <v>20</v>
      </c>
      <c r="X171" s="78">
        <v>1000</v>
      </c>
      <c r="Y171" s="78">
        <v>0</v>
      </c>
      <c r="Z171" s="78">
        <v>0</v>
      </c>
      <c r="AA171" s="79" t="s">
        <v>38</v>
      </c>
      <c r="AB171" s="79" t="s">
        <v>38</v>
      </c>
      <c r="AC171" s="80" t="s">
        <v>38</v>
      </c>
      <c r="AD171" s="558"/>
      <c r="AE171" s="685"/>
      <c r="AF171" s="77" t="s">
        <v>20</v>
      </c>
      <c r="AG171" s="78">
        <v>1000</v>
      </c>
      <c r="AH171" s="78">
        <v>10</v>
      </c>
      <c r="AI171" s="78">
        <v>1000</v>
      </c>
      <c r="AJ171" s="79" t="s">
        <v>44</v>
      </c>
      <c r="AK171" s="79">
        <v>3488</v>
      </c>
      <c r="AL171" s="80">
        <v>44994</v>
      </c>
      <c r="AM171" s="558"/>
      <c r="AN171" s="180"/>
      <c r="AO171" s="179"/>
    </row>
    <row r="172" spans="1:41" x14ac:dyDescent="0.25">
      <c r="A172" s="120"/>
      <c r="B172" s="879"/>
      <c r="C172" s="77" t="s">
        <v>21</v>
      </c>
      <c r="D172" s="78">
        <v>1000</v>
      </c>
      <c r="E172" s="78">
        <v>0</v>
      </c>
      <c r="F172" s="78">
        <v>1000</v>
      </c>
      <c r="G172" s="79" t="s">
        <v>38</v>
      </c>
      <c r="H172" s="79">
        <v>154</v>
      </c>
      <c r="I172" s="80">
        <v>43908</v>
      </c>
      <c r="J172" s="79"/>
      <c r="K172" s="81"/>
      <c r="L172" s="685"/>
      <c r="M172" s="77" t="s">
        <v>21</v>
      </c>
      <c r="N172" s="78">
        <v>1000</v>
      </c>
      <c r="O172" s="78">
        <f>O173+10</f>
        <v>30</v>
      </c>
      <c r="P172" s="78">
        <v>0</v>
      </c>
      <c r="Q172" s="79" t="s">
        <v>38</v>
      </c>
      <c r="R172" s="79" t="s">
        <v>38</v>
      </c>
      <c r="S172" s="80" t="s">
        <v>38</v>
      </c>
      <c r="T172" s="79"/>
      <c r="U172" s="81"/>
      <c r="V172" s="685"/>
      <c r="W172" s="77" t="s">
        <v>21</v>
      </c>
      <c r="X172" s="78">
        <v>1000</v>
      </c>
      <c r="Y172" s="78">
        <f>Y173+10</f>
        <v>10</v>
      </c>
      <c r="Z172" s="78">
        <v>0</v>
      </c>
      <c r="AA172" s="79" t="s">
        <v>38</v>
      </c>
      <c r="AB172" s="79" t="s">
        <v>38</v>
      </c>
      <c r="AC172" s="80" t="s">
        <v>38</v>
      </c>
      <c r="AD172" s="558"/>
      <c r="AE172" s="685"/>
      <c r="AF172" s="77" t="s">
        <v>21</v>
      </c>
      <c r="AG172" s="78">
        <v>1000</v>
      </c>
      <c r="AH172" s="78">
        <v>10</v>
      </c>
      <c r="AI172" s="78">
        <v>1000</v>
      </c>
      <c r="AJ172" s="79" t="s">
        <v>44</v>
      </c>
      <c r="AK172" s="79">
        <v>3628</v>
      </c>
      <c r="AL172" s="80">
        <v>45026</v>
      </c>
      <c r="AM172" s="558"/>
      <c r="AN172" s="180">
        <v>1000</v>
      </c>
      <c r="AO172" s="179" t="s">
        <v>949</v>
      </c>
    </row>
    <row r="173" spans="1:41" x14ac:dyDescent="0.25">
      <c r="A173" s="120"/>
      <c r="B173" s="879"/>
      <c r="C173" s="77" t="s">
        <v>22</v>
      </c>
      <c r="D173" s="78">
        <v>1000</v>
      </c>
      <c r="E173" s="78">
        <f>E174+10</f>
        <v>30</v>
      </c>
      <c r="F173" s="78">
        <v>0</v>
      </c>
      <c r="G173" s="79" t="s">
        <v>38</v>
      </c>
      <c r="H173" s="79" t="s">
        <v>38</v>
      </c>
      <c r="I173" s="80" t="s">
        <v>38</v>
      </c>
      <c r="J173" s="79"/>
      <c r="K173" s="81"/>
      <c r="L173" s="685"/>
      <c r="M173" s="77" t="s">
        <v>22</v>
      </c>
      <c r="N173" s="78">
        <v>1000</v>
      </c>
      <c r="O173" s="78">
        <f>O174+10</f>
        <v>20</v>
      </c>
      <c r="P173" s="78">
        <v>0</v>
      </c>
      <c r="Q173" s="79" t="s">
        <v>38</v>
      </c>
      <c r="R173" s="79" t="s">
        <v>38</v>
      </c>
      <c r="S173" s="80" t="s">
        <v>38</v>
      </c>
      <c r="T173" s="79"/>
      <c r="U173" s="81"/>
      <c r="V173" s="685"/>
      <c r="W173" s="77" t="s">
        <v>22</v>
      </c>
      <c r="X173" s="78">
        <v>1000</v>
      </c>
      <c r="Y173" s="78">
        <v>0</v>
      </c>
      <c r="Z173" s="78">
        <v>2000</v>
      </c>
      <c r="AA173" s="79" t="s">
        <v>38</v>
      </c>
      <c r="AB173" s="79">
        <v>2232</v>
      </c>
      <c r="AC173" s="80">
        <v>44658</v>
      </c>
      <c r="AD173" s="558"/>
      <c r="AE173" s="685"/>
      <c r="AF173" s="77" t="s">
        <v>22</v>
      </c>
      <c r="AG173" s="78">
        <v>1000</v>
      </c>
      <c r="AH173" s="78">
        <v>10</v>
      </c>
      <c r="AI173" s="78">
        <v>1000</v>
      </c>
      <c r="AJ173" s="79" t="s">
        <v>44</v>
      </c>
      <c r="AK173" s="79">
        <v>3728</v>
      </c>
      <c r="AL173" s="80">
        <v>45048</v>
      </c>
      <c r="AM173" s="558"/>
      <c r="AN173" s="180">
        <v>390</v>
      </c>
      <c r="AO173" s="179" t="s">
        <v>951</v>
      </c>
    </row>
    <row r="174" spans="1:41" x14ac:dyDescent="0.25">
      <c r="A174" s="120"/>
      <c r="B174" s="879"/>
      <c r="C174" s="77" t="s">
        <v>23</v>
      </c>
      <c r="D174" s="78">
        <v>1000</v>
      </c>
      <c r="E174" s="78">
        <f>E175+10</f>
        <v>20</v>
      </c>
      <c r="F174" s="78">
        <v>0</v>
      </c>
      <c r="G174" s="79" t="s">
        <v>38</v>
      </c>
      <c r="H174" s="79" t="s">
        <v>38</v>
      </c>
      <c r="I174" s="80" t="s">
        <v>38</v>
      </c>
      <c r="J174" s="79"/>
      <c r="K174" s="81"/>
      <c r="L174" s="685"/>
      <c r="M174" s="77" t="s">
        <v>23</v>
      </c>
      <c r="N174" s="78">
        <v>1000</v>
      </c>
      <c r="O174" s="78">
        <f>O175+10</f>
        <v>10</v>
      </c>
      <c r="P174" s="78">
        <v>2000</v>
      </c>
      <c r="Q174" s="79" t="s">
        <v>38</v>
      </c>
      <c r="R174" s="79">
        <v>1019</v>
      </c>
      <c r="S174" s="80">
        <v>44349</v>
      </c>
      <c r="T174" s="79"/>
      <c r="U174" s="81"/>
      <c r="V174" s="685"/>
      <c r="W174" s="77" t="s">
        <v>23</v>
      </c>
      <c r="X174" s="78">
        <v>1000</v>
      </c>
      <c r="Y174" s="78">
        <v>0</v>
      </c>
      <c r="Z174" s="78">
        <v>1000</v>
      </c>
      <c r="AA174" s="79" t="s">
        <v>38</v>
      </c>
      <c r="AB174" s="79">
        <v>2291</v>
      </c>
      <c r="AC174" s="80">
        <v>44684</v>
      </c>
      <c r="AD174" s="558"/>
      <c r="AE174" s="685"/>
      <c r="AF174" s="77" t="s">
        <v>23</v>
      </c>
      <c r="AG174" s="78">
        <v>1000</v>
      </c>
      <c r="AH174" s="78">
        <v>10</v>
      </c>
      <c r="AI174" s="78">
        <v>1000</v>
      </c>
      <c r="AJ174" s="79" t="s">
        <v>44</v>
      </c>
      <c r="AK174" s="79">
        <v>3820</v>
      </c>
      <c r="AL174" s="80">
        <v>45082</v>
      </c>
      <c r="AM174" s="558"/>
      <c r="AN174" s="180"/>
      <c r="AO174" s="179"/>
    </row>
    <row r="175" spans="1:41" x14ac:dyDescent="0.25">
      <c r="A175" s="120"/>
      <c r="B175" s="879"/>
      <c r="C175" s="77" t="s">
        <v>24</v>
      </c>
      <c r="D175" s="78">
        <v>1000</v>
      </c>
      <c r="E175" s="78">
        <f>10</f>
        <v>10</v>
      </c>
      <c r="F175" s="78">
        <v>0</v>
      </c>
      <c r="G175" s="79" t="s">
        <v>38</v>
      </c>
      <c r="H175" s="79" t="s">
        <v>38</v>
      </c>
      <c r="I175" s="80" t="s">
        <v>38</v>
      </c>
      <c r="J175" s="79"/>
      <c r="K175" s="81"/>
      <c r="L175" s="685"/>
      <c r="M175" s="77" t="s">
        <v>24</v>
      </c>
      <c r="N175" s="78">
        <v>1000</v>
      </c>
      <c r="O175" s="78">
        <v>0</v>
      </c>
      <c r="P175" s="78">
        <v>1000</v>
      </c>
      <c r="Q175" s="79" t="s">
        <v>38</v>
      </c>
      <c r="R175" s="79">
        <v>1032</v>
      </c>
      <c r="S175" s="80">
        <v>44353</v>
      </c>
      <c r="T175" s="79"/>
      <c r="U175" s="81"/>
      <c r="V175" s="685"/>
      <c r="W175" s="77" t="s">
        <v>24</v>
      </c>
      <c r="X175" s="78">
        <v>1000</v>
      </c>
      <c r="Y175" s="78">
        <v>0</v>
      </c>
      <c r="Z175" s="78">
        <v>1000</v>
      </c>
      <c r="AA175" s="79" t="s">
        <v>47</v>
      </c>
      <c r="AB175" s="79">
        <v>2397</v>
      </c>
      <c r="AC175" s="80">
        <v>44720</v>
      </c>
      <c r="AD175" s="558"/>
      <c r="AE175" s="685"/>
      <c r="AF175" s="77" t="s">
        <v>24</v>
      </c>
      <c r="AG175" s="78">
        <v>1000</v>
      </c>
      <c r="AH175" s="78">
        <v>10</v>
      </c>
      <c r="AI175" s="78">
        <v>1000</v>
      </c>
      <c r="AJ175" s="79" t="s">
        <v>44</v>
      </c>
      <c r="AK175" s="79">
        <v>3940</v>
      </c>
      <c r="AL175" s="80">
        <v>45114</v>
      </c>
      <c r="AM175" s="558"/>
      <c r="AN175" s="180"/>
      <c r="AO175" s="179"/>
    </row>
    <row r="176" spans="1:41" x14ac:dyDescent="0.25">
      <c r="A176" s="120"/>
      <c r="B176" s="879"/>
      <c r="C176" s="77" t="s">
        <v>25</v>
      </c>
      <c r="D176" s="78">
        <v>1000</v>
      </c>
      <c r="E176" s="78">
        <f>E177+10</f>
        <v>50</v>
      </c>
      <c r="F176" s="78">
        <v>3000</v>
      </c>
      <c r="G176" s="79" t="s">
        <v>38</v>
      </c>
      <c r="H176" s="79">
        <v>380</v>
      </c>
      <c r="I176" s="80">
        <v>44043</v>
      </c>
      <c r="J176" s="79"/>
      <c r="K176" s="81"/>
      <c r="L176" s="685"/>
      <c r="M176" s="77" t="s">
        <v>25</v>
      </c>
      <c r="N176" s="78">
        <v>1000</v>
      </c>
      <c r="O176" s="78">
        <v>0</v>
      </c>
      <c r="P176" s="78">
        <v>1000</v>
      </c>
      <c r="Q176" s="79" t="s">
        <v>38</v>
      </c>
      <c r="R176" s="79">
        <v>1155</v>
      </c>
      <c r="S176" s="80">
        <v>44399</v>
      </c>
      <c r="T176" s="79"/>
      <c r="U176" s="81"/>
      <c r="V176" s="685"/>
      <c r="W176" s="77" t="s">
        <v>25</v>
      </c>
      <c r="X176" s="78">
        <v>1000</v>
      </c>
      <c r="Y176" s="78">
        <v>10</v>
      </c>
      <c r="Z176" s="78">
        <v>0</v>
      </c>
      <c r="AA176" s="79" t="s">
        <v>38</v>
      </c>
      <c r="AB176" s="79" t="s">
        <v>38</v>
      </c>
      <c r="AC176" s="80" t="s">
        <v>38</v>
      </c>
      <c r="AD176" s="558"/>
      <c r="AE176" s="685"/>
      <c r="AF176" s="77" t="s">
        <v>25</v>
      </c>
      <c r="AG176" s="78">
        <v>1000</v>
      </c>
      <c r="AH176" s="78">
        <v>10</v>
      </c>
      <c r="AI176" s="78">
        <v>1000</v>
      </c>
      <c r="AJ176" s="79" t="s">
        <v>44</v>
      </c>
      <c r="AK176" s="79">
        <v>4072</v>
      </c>
      <c r="AL176" s="80">
        <v>45147</v>
      </c>
      <c r="AM176" s="558"/>
      <c r="AN176" s="180"/>
      <c r="AO176" s="179"/>
    </row>
    <row r="177" spans="1:41" x14ac:dyDescent="0.25">
      <c r="A177" s="120"/>
      <c r="B177" s="879"/>
      <c r="C177" s="77" t="s">
        <v>26</v>
      </c>
      <c r="D177" s="78">
        <v>1000</v>
      </c>
      <c r="E177" s="78">
        <f>E178+10</f>
        <v>40</v>
      </c>
      <c r="F177" s="78">
        <v>0</v>
      </c>
      <c r="G177" s="79" t="s">
        <v>38</v>
      </c>
      <c r="H177" s="79" t="s">
        <v>38</v>
      </c>
      <c r="I177" s="80" t="s">
        <v>38</v>
      </c>
      <c r="J177" s="79"/>
      <c r="K177" s="81"/>
      <c r="L177" s="685"/>
      <c r="M177" s="77" t="s">
        <v>26</v>
      </c>
      <c r="N177" s="78">
        <v>1000</v>
      </c>
      <c r="O177" s="78">
        <f>O178+10</f>
        <v>10</v>
      </c>
      <c r="P177" s="78">
        <v>0</v>
      </c>
      <c r="Q177" s="79" t="s">
        <v>38</v>
      </c>
      <c r="R177" s="79" t="s">
        <v>38</v>
      </c>
      <c r="S177" s="80" t="s">
        <v>38</v>
      </c>
      <c r="T177" s="79"/>
      <c r="U177" s="81"/>
      <c r="V177" s="685"/>
      <c r="W177" s="77" t="s">
        <v>26</v>
      </c>
      <c r="X177" s="78">
        <v>1000</v>
      </c>
      <c r="Y177" s="78">
        <v>0</v>
      </c>
      <c r="Z177" s="78">
        <v>2000</v>
      </c>
      <c r="AA177" s="79" t="s">
        <v>50</v>
      </c>
      <c r="AB177" s="79">
        <v>2667</v>
      </c>
      <c r="AC177" s="80">
        <v>44799</v>
      </c>
      <c r="AD177" s="558"/>
      <c r="AE177" s="685"/>
      <c r="AF177" s="77" t="s">
        <v>26</v>
      </c>
      <c r="AG177" s="78">
        <v>1000</v>
      </c>
      <c r="AH177" s="78"/>
      <c r="AI177" s="78"/>
      <c r="AJ177" s="79"/>
      <c r="AK177" s="79"/>
      <c r="AL177" s="80"/>
      <c r="AM177" s="558"/>
      <c r="AN177" s="180"/>
      <c r="AO177" s="179"/>
    </row>
    <row r="178" spans="1:41" x14ac:dyDescent="0.25">
      <c r="A178" s="120"/>
      <c r="B178" s="879"/>
      <c r="C178" s="77" t="s">
        <v>27</v>
      </c>
      <c r="D178" s="78">
        <v>1000</v>
      </c>
      <c r="E178" s="78">
        <f>E179+10</f>
        <v>30</v>
      </c>
      <c r="F178" s="78">
        <v>0</v>
      </c>
      <c r="G178" s="79" t="s">
        <v>38</v>
      </c>
      <c r="H178" s="79" t="s">
        <v>38</v>
      </c>
      <c r="I178" s="80" t="s">
        <v>38</v>
      </c>
      <c r="J178" s="79"/>
      <c r="K178" s="81"/>
      <c r="L178" s="685"/>
      <c r="M178" s="77" t="s">
        <v>27</v>
      </c>
      <c r="N178" s="78">
        <v>1000</v>
      </c>
      <c r="O178" s="78">
        <v>0</v>
      </c>
      <c r="P178" s="78">
        <v>2000</v>
      </c>
      <c r="Q178" s="79" t="s">
        <v>38</v>
      </c>
      <c r="R178" s="79">
        <v>1291</v>
      </c>
      <c r="S178" s="80">
        <v>44451</v>
      </c>
      <c r="T178" s="79"/>
      <c r="U178" s="81"/>
      <c r="V178" s="685"/>
      <c r="W178" s="77" t="s">
        <v>27</v>
      </c>
      <c r="X178" s="78">
        <v>1000</v>
      </c>
      <c r="Y178" s="78">
        <v>10</v>
      </c>
      <c r="Z178" s="78">
        <v>1000</v>
      </c>
      <c r="AA178" s="79" t="s">
        <v>50</v>
      </c>
      <c r="AB178" s="79">
        <v>2881</v>
      </c>
      <c r="AC178" s="80">
        <v>44835</v>
      </c>
      <c r="AD178" s="558"/>
      <c r="AE178" s="685"/>
      <c r="AF178" s="77" t="s">
        <v>27</v>
      </c>
      <c r="AG178" s="78"/>
      <c r="AH178" s="78"/>
      <c r="AI178" s="78"/>
      <c r="AJ178" s="79"/>
      <c r="AK178" s="79"/>
      <c r="AL178" s="80"/>
      <c r="AM178" s="558"/>
      <c r="AN178" s="180"/>
      <c r="AO178" s="179"/>
    </row>
    <row r="179" spans="1:41" x14ac:dyDescent="0.25">
      <c r="A179" s="120"/>
      <c r="B179" s="879"/>
      <c r="C179" s="77" t="s">
        <v>28</v>
      </c>
      <c r="D179" s="78">
        <v>1000</v>
      </c>
      <c r="E179" s="78">
        <f>E180+10</f>
        <v>20</v>
      </c>
      <c r="F179" s="78">
        <v>0</v>
      </c>
      <c r="G179" s="79" t="s">
        <v>38</v>
      </c>
      <c r="H179" s="79" t="s">
        <v>38</v>
      </c>
      <c r="I179" s="80" t="s">
        <v>38</v>
      </c>
      <c r="J179" s="79"/>
      <c r="K179" s="81"/>
      <c r="L179" s="685"/>
      <c r="M179" s="77" t="s">
        <v>28</v>
      </c>
      <c r="N179" s="78">
        <v>1000</v>
      </c>
      <c r="O179" s="78">
        <f>O180+10</f>
        <v>10</v>
      </c>
      <c r="P179" s="78">
        <v>0</v>
      </c>
      <c r="Q179" s="79" t="s">
        <v>38</v>
      </c>
      <c r="R179" s="79" t="s">
        <v>38</v>
      </c>
      <c r="S179" s="80" t="s">
        <v>38</v>
      </c>
      <c r="T179" s="79"/>
      <c r="U179" s="81"/>
      <c r="V179" s="685"/>
      <c r="W179" s="77" t="s">
        <v>28</v>
      </c>
      <c r="X179" s="78">
        <v>1000</v>
      </c>
      <c r="Y179" s="78">
        <v>0</v>
      </c>
      <c r="Z179" s="78">
        <v>1000</v>
      </c>
      <c r="AA179" s="79" t="s">
        <v>50</v>
      </c>
      <c r="AB179" s="79">
        <v>2994</v>
      </c>
      <c r="AC179" s="80">
        <v>44866</v>
      </c>
      <c r="AD179" s="558"/>
      <c r="AE179" s="685"/>
      <c r="AF179" s="77" t="s">
        <v>28</v>
      </c>
      <c r="AG179" s="78"/>
      <c r="AH179" s="78"/>
      <c r="AI179" s="78"/>
      <c r="AJ179" s="79"/>
      <c r="AK179" s="79"/>
      <c r="AL179" s="80"/>
      <c r="AM179" s="558"/>
      <c r="AN179" s="180"/>
      <c r="AO179" s="179"/>
    </row>
    <row r="180" spans="1:41" x14ac:dyDescent="0.25">
      <c r="A180" s="120"/>
      <c r="B180" s="879"/>
      <c r="C180" s="77" t="s">
        <v>29</v>
      </c>
      <c r="D180" s="78">
        <v>1000</v>
      </c>
      <c r="E180" s="78">
        <f>E181+10</f>
        <v>10</v>
      </c>
      <c r="F180" s="78">
        <v>0</v>
      </c>
      <c r="G180" s="79" t="s">
        <v>38</v>
      </c>
      <c r="H180" s="79" t="s">
        <v>38</v>
      </c>
      <c r="I180" s="80" t="s">
        <v>38</v>
      </c>
      <c r="J180" s="79"/>
      <c r="K180" s="81"/>
      <c r="L180" s="685"/>
      <c r="M180" s="77" t="s">
        <v>29</v>
      </c>
      <c r="N180" s="78">
        <v>1000</v>
      </c>
      <c r="O180" s="78">
        <v>0</v>
      </c>
      <c r="P180" s="78">
        <v>2000</v>
      </c>
      <c r="Q180" s="79" t="s">
        <v>38</v>
      </c>
      <c r="R180" s="79">
        <v>1564</v>
      </c>
      <c r="S180" s="80">
        <v>44523</v>
      </c>
      <c r="T180" s="79"/>
      <c r="U180" s="81"/>
      <c r="V180" s="685"/>
      <c r="W180" s="77" t="s">
        <v>29</v>
      </c>
      <c r="X180" s="78">
        <v>1000</v>
      </c>
      <c r="Y180" s="78">
        <v>0</v>
      </c>
      <c r="Z180" s="78">
        <v>1000</v>
      </c>
      <c r="AA180" s="79" t="s">
        <v>50</v>
      </c>
      <c r="AB180" s="79">
        <v>3060</v>
      </c>
      <c r="AC180" s="80">
        <v>44874</v>
      </c>
      <c r="AD180" s="558"/>
      <c r="AE180" s="685"/>
      <c r="AF180" s="77" t="s">
        <v>29</v>
      </c>
      <c r="AG180" s="78"/>
      <c r="AH180" s="78"/>
      <c r="AI180" s="78"/>
      <c r="AJ180" s="79"/>
      <c r="AK180" s="79"/>
      <c r="AL180" s="80"/>
      <c r="AM180" s="558"/>
      <c r="AN180" s="180"/>
      <c r="AO180" s="179"/>
    </row>
    <row r="181" spans="1:41" x14ac:dyDescent="0.25">
      <c r="A181" s="120"/>
      <c r="B181" s="879"/>
      <c r="C181" s="83" t="s">
        <v>30</v>
      </c>
      <c r="D181" s="84">
        <v>1000</v>
      </c>
      <c r="E181" s="78">
        <v>0</v>
      </c>
      <c r="F181" s="78">
        <v>6000</v>
      </c>
      <c r="G181" s="79" t="s">
        <v>38</v>
      </c>
      <c r="H181" s="79" t="s">
        <v>38</v>
      </c>
      <c r="I181" s="80">
        <v>44180</v>
      </c>
      <c r="J181" s="85"/>
      <c r="K181" s="86"/>
      <c r="L181" s="685"/>
      <c r="M181" s="83" t="s">
        <v>30</v>
      </c>
      <c r="N181" s="84">
        <v>1000</v>
      </c>
      <c r="O181" s="78">
        <v>0</v>
      </c>
      <c r="P181" s="78">
        <v>1000</v>
      </c>
      <c r="Q181" s="79" t="s">
        <v>38</v>
      </c>
      <c r="R181" s="79">
        <v>1594</v>
      </c>
      <c r="S181" s="80">
        <v>44533</v>
      </c>
      <c r="T181" s="79"/>
      <c r="U181" s="81"/>
      <c r="V181" s="685"/>
      <c r="W181" s="83" t="s">
        <v>30</v>
      </c>
      <c r="X181" s="84">
        <v>1000</v>
      </c>
      <c r="Y181" s="78">
        <v>10</v>
      </c>
      <c r="Z181" s="78">
        <v>1000</v>
      </c>
      <c r="AA181" s="79" t="s">
        <v>50</v>
      </c>
      <c r="AB181" s="79">
        <v>3224</v>
      </c>
      <c r="AC181" s="80">
        <v>44930</v>
      </c>
      <c r="AD181" s="558"/>
      <c r="AE181" s="685"/>
      <c r="AF181" s="83" t="s">
        <v>30</v>
      </c>
      <c r="AG181" s="84"/>
      <c r="AH181" s="78"/>
      <c r="AI181" s="78"/>
      <c r="AJ181" s="79"/>
      <c r="AK181" s="79"/>
      <c r="AL181" s="80"/>
      <c r="AM181" s="558"/>
      <c r="AN181" s="181"/>
      <c r="AO181" s="182"/>
    </row>
    <row r="182" spans="1:41" x14ac:dyDescent="0.25">
      <c r="A182" s="121"/>
      <c r="B182" s="880"/>
      <c r="C182" s="89"/>
      <c r="D182" s="90">
        <f>SUM(D170:D181)</f>
        <v>12000</v>
      </c>
      <c r="E182" s="90">
        <f>SUM(E170:E181)</f>
        <v>220</v>
      </c>
      <c r="F182" s="90">
        <f>SUM(F170:F181)</f>
        <v>12000</v>
      </c>
      <c r="G182" s="91"/>
      <c r="H182" s="91"/>
      <c r="I182" s="92"/>
      <c r="J182" s="91"/>
      <c r="K182" s="93"/>
      <c r="L182" s="686"/>
      <c r="M182" s="89"/>
      <c r="N182" s="90">
        <f>SUM(N169:N181)</f>
        <v>24000</v>
      </c>
      <c r="O182" s="90">
        <f>SUM(O169:O181)</f>
        <v>310</v>
      </c>
      <c r="P182" s="90">
        <f>SUM(P169:P181)</f>
        <v>24000</v>
      </c>
      <c r="Q182" s="91"/>
      <c r="R182" s="91"/>
      <c r="S182" s="91"/>
      <c r="T182" s="91"/>
      <c r="U182" s="93"/>
      <c r="V182" s="686"/>
      <c r="W182" s="89"/>
      <c r="X182" s="90">
        <f>SUM(X169:X181)</f>
        <v>36000</v>
      </c>
      <c r="Y182" s="90">
        <f>SUM(Y169:Y181)</f>
        <v>350</v>
      </c>
      <c r="Z182" s="90">
        <f>SUM(Z169:Z181)</f>
        <v>36030</v>
      </c>
      <c r="AA182" s="91"/>
      <c r="AB182" s="91"/>
      <c r="AC182" s="91"/>
      <c r="AD182" s="91"/>
      <c r="AE182" s="686"/>
      <c r="AF182" s="89"/>
      <c r="AG182" s="90">
        <f>SUM(AG169:AG181)</f>
        <v>44000</v>
      </c>
      <c r="AH182" s="90">
        <f>SUM(AH169:AH181)</f>
        <v>420</v>
      </c>
      <c r="AI182" s="90">
        <f>SUM(AI169:AI181)</f>
        <v>43030</v>
      </c>
      <c r="AJ182" s="91"/>
      <c r="AK182" s="91"/>
      <c r="AL182" s="91"/>
      <c r="AM182" s="91"/>
      <c r="AN182" s="90"/>
      <c r="AO182" s="91"/>
    </row>
    <row r="183" spans="1:41" x14ac:dyDescent="0.25">
      <c r="A183" s="343"/>
      <c r="B183" s="330"/>
      <c r="C183" s="344"/>
      <c r="D183" s="345"/>
      <c r="E183" s="345"/>
      <c r="F183" s="345"/>
      <c r="G183" s="346"/>
      <c r="H183" s="346"/>
      <c r="I183" s="347"/>
      <c r="J183" s="346"/>
      <c r="K183" s="346"/>
      <c r="L183" s="687"/>
      <c r="M183" s="346"/>
      <c r="N183" s="345"/>
      <c r="O183" s="345"/>
      <c r="P183" s="345"/>
      <c r="Q183" s="346"/>
      <c r="R183" s="346"/>
      <c r="S183" s="346"/>
      <c r="T183" s="346"/>
      <c r="U183" s="346"/>
      <c r="V183" s="687"/>
      <c r="W183" s="346"/>
      <c r="X183" s="345"/>
      <c r="Y183" s="345"/>
      <c r="Z183" s="345"/>
      <c r="AA183" s="346"/>
      <c r="AB183" s="346"/>
      <c r="AC183" s="346"/>
      <c r="AD183" s="346"/>
      <c r="AE183" s="687"/>
      <c r="AF183" s="346"/>
      <c r="AG183" s="345"/>
      <c r="AH183" s="345"/>
      <c r="AI183" s="345"/>
      <c r="AJ183" s="346"/>
      <c r="AK183" s="346"/>
      <c r="AL183" s="346"/>
      <c r="AM183" s="346"/>
      <c r="AN183" s="778"/>
      <c r="AO183" s="348"/>
    </row>
    <row r="184" spans="1:41" x14ac:dyDescent="0.25">
      <c r="A184" s="349"/>
      <c r="B184" s="331"/>
      <c r="C184" s="350"/>
      <c r="D184" s="351"/>
      <c r="E184" s="352"/>
      <c r="F184" s="353"/>
      <c r="G184" s="352"/>
      <c r="H184" s="353"/>
      <c r="I184" s="353"/>
      <c r="J184" s="353"/>
      <c r="K184" s="354"/>
      <c r="L184" s="688"/>
      <c r="M184" s="355" t="s">
        <v>42</v>
      </c>
      <c r="N184" s="356">
        <f>D197</f>
        <v>12000</v>
      </c>
      <c r="O184" s="356">
        <f>E197</f>
        <v>50</v>
      </c>
      <c r="P184" s="356">
        <f>F197</f>
        <v>12000</v>
      </c>
      <c r="Q184" s="352"/>
      <c r="R184" s="353"/>
      <c r="S184" s="353"/>
      <c r="T184" s="353"/>
      <c r="U184" s="354"/>
      <c r="V184" s="688"/>
      <c r="W184" s="355" t="s">
        <v>42</v>
      </c>
      <c r="X184" s="356">
        <f>N197</f>
        <v>24000</v>
      </c>
      <c r="Y184" s="356">
        <f>O197</f>
        <v>70</v>
      </c>
      <c r="Z184" s="356">
        <f>P197</f>
        <v>24000</v>
      </c>
      <c r="AA184" s="352"/>
      <c r="AB184" s="353"/>
      <c r="AC184" s="353"/>
      <c r="AD184" s="353"/>
      <c r="AE184" s="688"/>
      <c r="AF184" s="355" t="s">
        <v>42</v>
      </c>
      <c r="AG184" s="356">
        <f>X197</f>
        <v>35500</v>
      </c>
      <c r="AH184" s="356">
        <f>Y197</f>
        <v>70</v>
      </c>
      <c r="AI184" s="356">
        <f>Z197</f>
        <v>35570</v>
      </c>
      <c r="AJ184" s="352"/>
      <c r="AK184" s="353"/>
      <c r="AL184" s="353"/>
      <c r="AM184" s="353"/>
      <c r="AN184" s="776" t="s">
        <v>221</v>
      </c>
      <c r="AO184" s="183" t="s">
        <v>36</v>
      </c>
    </row>
    <row r="185" spans="1:41" x14ac:dyDescent="0.25">
      <c r="A185" s="343" t="s">
        <v>7</v>
      </c>
      <c r="B185" s="332">
        <v>205</v>
      </c>
      <c r="C185" s="357" t="s">
        <v>19</v>
      </c>
      <c r="D185" s="124">
        <v>1000</v>
      </c>
      <c r="E185" s="124">
        <v>10</v>
      </c>
      <c r="F185" s="124">
        <v>0</v>
      </c>
      <c r="G185" s="125" t="s">
        <v>38</v>
      </c>
      <c r="H185" s="125" t="s">
        <v>38</v>
      </c>
      <c r="I185" s="129" t="s">
        <v>38</v>
      </c>
      <c r="J185" s="125"/>
      <c r="K185" s="358"/>
      <c r="L185" s="684"/>
      <c r="M185" s="357" t="s">
        <v>19</v>
      </c>
      <c r="N185" s="124">
        <v>1000</v>
      </c>
      <c r="O185" s="124">
        <v>0</v>
      </c>
      <c r="P185" s="124">
        <v>3000</v>
      </c>
      <c r="Q185" s="125" t="s">
        <v>38</v>
      </c>
      <c r="R185" s="125">
        <v>801</v>
      </c>
      <c r="S185" s="129">
        <v>44227</v>
      </c>
      <c r="T185" s="125"/>
      <c r="U185" s="358"/>
      <c r="V185" s="684"/>
      <c r="W185" s="357" t="s">
        <v>19</v>
      </c>
      <c r="X185" s="124">
        <v>1000</v>
      </c>
      <c r="Y185" s="124">
        <v>0</v>
      </c>
      <c r="Z185" s="124">
        <v>11500</v>
      </c>
      <c r="AA185" s="125" t="s">
        <v>44</v>
      </c>
      <c r="AB185" s="125">
        <v>1686</v>
      </c>
      <c r="AC185" s="129">
        <v>44565</v>
      </c>
      <c r="AD185" s="426"/>
      <c r="AE185" s="684"/>
      <c r="AF185" s="357" t="s">
        <v>19</v>
      </c>
      <c r="AG185" s="124">
        <v>1000</v>
      </c>
      <c r="AH185" s="124"/>
      <c r="AI185" s="124">
        <v>11500</v>
      </c>
      <c r="AJ185" s="125" t="s">
        <v>44</v>
      </c>
      <c r="AK185" s="125">
        <v>3219</v>
      </c>
      <c r="AL185" s="129">
        <v>44930</v>
      </c>
      <c r="AM185" s="426"/>
      <c r="AN185" s="341">
        <f>AG197+AH197-AI197</f>
        <v>-500</v>
      </c>
      <c r="AO185" s="342" t="s">
        <v>980</v>
      </c>
    </row>
    <row r="186" spans="1:41" ht="21" customHeight="1" x14ac:dyDescent="0.25">
      <c r="A186" s="359"/>
      <c r="B186" s="877" t="s">
        <v>61</v>
      </c>
      <c r="C186" s="357" t="s">
        <v>20</v>
      </c>
      <c r="D186" s="124">
        <v>1000</v>
      </c>
      <c r="E186" s="124">
        <v>0</v>
      </c>
      <c r="F186" s="124">
        <v>2000</v>
      </c>
      <c r="G186" s="125" t="s">
        <v>38</v>
      </c>
      <c r="H186" s="125">
        <v>105</v>
      </c>
      <c r="I186" s="129">
        <v>43890</v>
      </c>
      <c r="J186" s="125"/>
      <c r="K186" s="358"/>
      <c r="L186" s="685"/>
      <c r="M186" s="357" t="s">
        <v>20</v>
      </c>
      <c r="N186" s="124">
        <v>1000</v>
      </c>
      <c r="O186" s="124">
        <v>0</v>
      </c>
      <c r="P186" s="124">
        <v>0</v>
      </c>
      <c r="Q186" s="125" t="s">
        <v>38</v>
      </c>
      <c r="R186" s="125" t="s">
        <v>38</v>
      </c>
      <c r="S186" s="129" t="s">
        <v>38</v>
      </c>
      <c r="T186" s="125"/>
      <c r="U186" s="358"/>
      <c r="V186" s="685"/>
      <c r="W186" s="357" t="s">
        <v>20</v>
      </c>
      <c r="X186" s="124">
        <v>1000</v>
      </c>
      <c r="Y186" s="124">
        <v>0</v>
      </c>
      <c r="Z186" s="124">
        <v>0</v>
      </c>
      <c r="AA186" s="125" t="s">
        <v>38</v>
      </c>
      <c r="AB186" s="125" t="s">
        <v>38</v>
      </c>
      <c r="AC186" s="129" t="s">
        <v>38</v>
      </c>
      <c r="AD186" s="629"/>
      <c r="AE186" s="685"/>
      <c r="AF186" s="357" t="s">
        <v>20</v>
      </c>
      <c r="AG186" s="124">
        <v>1000</v>
      </c>
      <c r="AH186" s="124"/>
      <c r="AI186" s="124"/>
      <c r="AJ186" s="125"/>
      <c r="AK186" s="125"/>
      <c r="AL186" s="129"/>
      <c r="AM186" s="629"/>
      <c r="AN186" s="336"/>
      <c r="AO186" s="335"/>
    </row>
    <row r="187" spans="1:41" x14ac:dyDescent="0.25">
      <c r="A187" s="359"/>
      <c r="B187" s="877"/>
      <c r="C187" s="357" t="s">
        <v>21</v>
      </c>
      <c r="D187" s="124">
        <v>1000</v>
      </c>
      <c r="E187" s="124">
        <f>E188+10</f>
        <v>20</v>
      </c>
      <c r="F187" s="124">
        <v>0</v>
      </c>
      <c r="G187" s="125" t="s">
        <v>38</v>
      </c>
      <c r="H187" s="125" t="s">
        <v>38</v>
      </c>
      <c r="I187" s="129" t="s">
        <v>38</v>
      </c>
      <c r="J187" s="125"/>
      <c r="K187" s="358"/>
      <c r="L187" s="685"/>
      <c r="M187" s="357" t="s">
        <v>21</v>
      </c>
      <c r="N187" s="124">
        <v>1000</v>
      </c>
      <c r="O187" s="124">
        <v>0</v>
      </c>
      <c r="P187" s="124">
        <v>0</v>
      </c>
      <c r="Q187" s="125" t="s">
        <v>38</v>
      </c>
      <c r="R187" s="125" t="s">
        <v>38</v>
      </c>
      <c r="S187" s="129" t="s">
        <v>38</v>
      </c>
      <c r="T187" s="125"/>
      <c r="U187" s="358"/>
      <c r="V187" s="685"/>
      <c r="W187" s="357" t="s">
        <v>21</v>
      </c>
      <c r="X187" s="124">
        <v>1000</v>
      </c>
      <c r="Y187" s="124">
        <v>0</v>
      </c>
      <c r="Z187" s="124">
        <v>0</v>
      </c>
      <c r="AA187" s="125" t="s">
        <v>38</v>
      </c>
      <c r="AB187" s="125" t="s">
        <v>38</v>
      </c>
      <c r="AC187" s="129" t="s">
        <v>38</v>
      </c>
      <c r="AD187" s="629"/>
      <c r="AE187" s="685"/>
      <c r="AF187" s="357" t="s">
        <v>21</v>
      </c>
      <c r="AG187" s="124">
        <v>1000</v>
      </c>
      <c r="AH187" s="124"/>
      <c r="AI187" s="124"/>
      <c r="AJ187" s="125"/>
      <c r="AK187" s="125"/>
      <c r="AL187" s="129"/>
      <c r="AM187" s="629"/>
      <c r="AN187" s="336"/>
      <c r="AO187" s="335"/>
    </row>
    <row r="188" spans="1:41" x14ac:dyDescent="0.25">
      <c r="A188" s="359"/>
      <c r="B188" s="877"/>
      <c r="C188" s="357" t="s">
        <v>22</v>
      </c>
      <c r="D188" s="124">
        <v>1000</v>
      </c>
      <c r="E188" s="124">
        <f>E189+10</f>
        <v>10</v>
      </c>
      <c r="F188" s="124">
        <v>0</v>
      </c>
      <c r="G188" s="125" t="s">
        <v>38</v>
      </c>
      <c r="H188" s="125" t="s">
        <v>38</v>
      </c>
      <c r="I188" s="129" t="s">
        <v>38</v>
      </c>
      <c r="J188" s="125"/>
      <c r="K188" s="358"/>
      <c r="L188" s="685"/>
      <c r="M188" s="357" t="s">
        <v>22</v>
      </c>
      <c r="N188" s="124">
        <v>1000</v>
      </c>
      <c r="O188" s="124">
        <v>0</v>
      </c>
      <c r="P188" s="124">
        <v>3000</v>
      </c>
      <c r="Q188" s="125" t="s">
        <v>38</v>
      </c>
      <c r="R188" s="125">
        <v>1086</v>
      </c>
      <c r="S188" s="129">
        <v>44288</v>
      </c>
      <c r="T188" s="125"/>
      <c r="U188" s="358"/>
      <c r="V188" s="685"/>
      <c r="W188" s="357" t="s">
        <v>22</v>
      </c>
      <c r="X188" s="124">
        <v>1000</v>
      </c>
      <c r="Y188" s="124">
        <v>0</v>
      </c>
      <c r="Z188" s="124">
        <v>0</v>
      </c>
      <c r="AA188" s="125" t="s">
        <v>38</v>
      </c>
      <c r="AB188" s="125" t="s">
        <v>38</v>
      </c>
      <c r="AC188" s="129" t="s">
        <v>38</v>
      </c>
      <c r="AD188" s="629"/>
      <c r="AE188" s="685"/>
      <c r="AF188" s="357" t="s">
        <v>22</v>
      </c>
      <c r="AG188" s="124">
        <v>1000</v>
      </c>
      <c r="AH188" s="124"/>
      <c r="AI188" s="124"/>
      <c r="AJ188" s="125"/>
      <c r="AK188" s="125"/>
      <c r="AL188" s="129"/>
      <c r="AM188" s="629"/>
      <c r="AN188" s="336">
        <v>500</v>
      </c>
      <c r="AO188" s="335" t="s">
        <v>985</v>
      </c>
    </row>
    <row r="189" spans="1:41" x14ac:dyDescent="0.25">
      <c r="A189" s="359"/>
      <c r="B189" s="877"/>
      <c r="C189" s="357" t="s">
        <v>23</v>
      </c>
      <c r="D189" s="124">
        <v>1000</v>
      </c>
      <c r="E189" s="124">
        <v>0</v>
      </c>
      <c r="F189" s="124">
        <v>3000</v>
      </c>
      <c r="G189" s="125" t="s">
        <v>38</v>
      </c>
      <c r="H189" s="125">
        <v>216</v>
      </c>
      <c r="I189" s="129">
        <v>43956</v>
      </c>
      <c r="J189" s="125"/>
      <c r="K189" s="358"/>
      <c r="L189" s="685"/>
      <c r="M189" s="357" t="s">
        <v>23</v>
      </c>
      <c r="N189" s="124">
        <v>1000</v>
      </c>
      <c r="O189" s="124">
        <v>0</v>
      </c>
      <c r="P189" s="124">
        <v>0</v>
      </c>
      <c r="Q189" s="125" t="s">
        <v>38</v>
      </c>
      <c r="R189" s="125" t="s">
        <v>38</v>
      </c>
      <c r="S189" s="129" t="s">
        <v>38</v>
      </c>
      <c r="T189" s="125"/>
      <c r="U189" s="358"/>
      <c r="V189" s="685"/>
      <c r="W189" s="357" t="s">
        <v>23</v>
      </c>
      <c r="X189" s="124">
        <v>1000</v>
      </c>
      <c r="Y189" s="124">
        <v>0</v>
      </c>
      <c r="Z189" s="124">
        <v>0</v>
      </c>
      <c r="AA189" s="125" t="s">
        <v>38</v>
      </c>
      <c r="AB189" s="125" t="s">
        <v>38</v>
      </c>
      <c r="AC189" s="129" t="s">
        <v>38</v>
      </c>
      <c r="AD189" s="629"/>
      <c r="AE189" s="685"/>
      <c r="AF189" s="357" t="s">
        <v>23</v>
      </c>
      <c r="AG189" s="124">
        <v>1000</v>
      </c>
      <c r="AH189" s="124"/>
      <c r="AI189" s="124"/>
      <c r="AJ189" s="125"/>
      <c r="AK189" s="125"/>
      <c r="AL189" s="129"/>
      <c r="AM189" s="629"/>
      <c r="AN189" s="336"/>
      <c r="AO189" s="335"/>
    </row>
    <row r="190" spans="1:41" x14ac:dyDescent="0.25">
      <c r="A190" s="359"/>
      <c r="B190" s="877"/>
      <c r="C190" s="357" t="s">
        <v>24</v>
      </c>
      <c r="D190" s="124">
        <v>1000</v>
      </c>
      <c r="E190" s="124">
        <f>E191+10</f>
        <v>10</v>
      </c>
      <c r="F190" s="124">
        <v>0</v>
      </c>
      <c r="G190" s="125" t="s">
        <v>38</v>
      </c>
      <c r="H190" s="125" t="s">
        <v>38</v>
      </c>
      <c r="I190" s="129" t="s">
        <v>38</v>
      </c>
      <c r="J190" s="125"/>
      <c r="K190" s="358"/>
      <c r="L190" s="691"/>
      <c r="M190" s="357" t="s">
        <v>24</v>
      </c>
      <c r="N190" s="124">
        <v>1000</v>
      </c>
      <c r="O190" s="124">
        <v>0</v>
      </c>
      <c r="P190" s="124">
        <v>0</v>
      </c>
      <c r="Q190" s="125" t="s">
        <v>38</v>
      </c>
      <c r="R190" s="125" t="s">
        <v>38</v>
      </c>
      <c r="S190" s="129" t="s">
        <v>38</v>
      </c>
      <c r="T190" s="125"/>
      <c r="U190" s="358"/>
      <c r="V190" s="691"/>
      <c r="W190" s="357" t="s">
        <v>24</v>
      </c>
      <c r="X190" s="124">
        <v>1000</v>
      </c>
      <c r="Y190" s="124">
        <v>0</v>
      </c>
      <c r="Z190" s="124">
        <v>0</v>
      </c>
      <c r="AA190" s="125" t="s">
        <v>38</v>
      </c>
      <c r="AB190" s="125" t="s">
        <v>38</v>
      </c>
      <c r="AC190" s="129" t="s">
        <v>38</v>
      </c>
      <c r="AD190" s="629"/>
      <c r="AE190" s="691"/>
      <c r="AF190" s="357" t="s">
        <v>24</v>
      </c>
      <c r="AG190" s="124">
        <v>1000</v>
      </c>
      <c r="AH190" s="124"/>
      <c r="AI190" s="124"/>
      <c r="AJ190" s="125"/>
      <c r="AK190" s="125"/>
      <c r="AL190" s="129"/>
      <c r="AM190" s="629"/>
      <c r="AN190" s="336"/>
      <c r="AO190" s="335"/>
    </row>
    <row r="191" spans="1:41" x14ac:dyDescent="0.25">
      <c r="A191" s="359"/>
      <c r="B191" s="877"/>
      <c r="C191" s="357" t="s">
        <v>25</v>
      </c>
      <c r="D191" s="124">
        <v>1000</v>
      </c>
      <c r="E191" s="124">
        <v>0</v>
      </c>
      <c r="F191" s="124">
        <v>3000</v>
      </c>
      <c r="G191" s="125" t="s">
        <v>38</v>
      </c>
      <c r="H191" s="125">
        <v>378</v>
      </c>
      <c r="I191" s="129">
        <v>44041</v>
      </c>
      <c r="J191" s="125"/>
      <c r="K191" s="358"/>
      <c r="L191" s="685"/>
      <c r="M191" s="357" t="s">
        <v>25</v>
      </c>
      <c r="N191" s="124">
        <v>1000</v>
      </c>
      <c r="O191" s="124">
        <f>O192+10</f>
        <v>10</v>
      </c>
      <c r="P191" s="124">
        <v>0</v>
      </c>
      <c r="Q191" s="125" t="s">
        <v>38</v>
      </c>
      <c r="R191" s="125" t="s">
        <v>38</v>
      </c>
      <c r="S191" s="129" t="s">
        <v>38</v>
      </c>
      <c r="T191" s="125"/>
      <c r="U191" s="358"/>
      <c r="V191" s="685"/>
      <c r="W191" s="357" t="s">
        <v>25</v>
      </c>
      <c r="X191" s="124">
        <v>1000</v>
      </c>
      <c r="Y191" s="124">
        <v>0</v>
      </c>
      <c r="Z191" s="124">
        <v>0</v>
      </c>
      <c r="AA191" s="125" t="s">
        <v>38</v>
      </c>
      <c r="AB191" s="125" t="s">
        <v>38</v>
      </c>
      <c r="AC191" s="129" t="s">
        <v>38</v>
      </c>
      <c r="AD191" s="629"/>
      <c r="AE191" s="685"/>
      <c r="AF191" s="357" t="s">
        <v>25</v>
      </c>
      <c r="AG191" s="124">
        <v>1000</v>
      </c>
      <c r="AH191" s="124"/>
      <c r="AI191" s="124"/>
      <c r="AJ191" s="125"/>
      <c r="AK191" s="125"/>
      <c r="AL191" s="129"/>
      <c r="AM191" s="629"/>
      <c r="AN191" s="336"/>
      <c r="AO191" s="335"/>
    </row>
    <row r="192" spans="1:41" x14ac:dyDescent="0.25">
      <c r="A192" s="359"/>
      <c r="B192" s="877"/>
      <c r="C192" s="357" t="s">
        <v>26</v>
      </c>
      <c r="D192" s="124">
        <v>1000</v>
      </c>
      <c r="E192" s="124">
        <v>0</v>
      </c>
      <c r="F192" s="124">
        <v>0</v>
      </c>
      <c r="G192" s="125" t="s">
        <v>38</v>
      </c>
      <c r="H192" s="125" t="s">
        <v>38</v>
      </c>
      <c r="I192" s="129" t="s">
        <v>38</v>
      </c>
      <c r="J192" s="125"/>
      <c r="K192" s="358"/>
      <c r="L192" s="685"/>
      <c r="M192" s="357" t="s">
        <v>26</v>
      </c>
      <c r="N192" s="124">
        <v>1000</v>
      </c>
      <c r="O192" s="124">
        <v>0</v>
      </c>
      <c r="P192" s="124">
        <v>3000</v>
      </c>
      <c r="Q192" s="125" t="s">
        <v>38</v>
      </c>
      <c r="R192" s="125">
        <v>1196</v>
      </c>
      <c r="S192" s="129">
        <v>44412</v>
      </c>
      <c r="T192" s="125"/>
      <c r="U192" s="358"/>
      <c r="V192" s="685"/>
      <c r="W192" s="357" t="s">
        <v>26</v>
      </c>
      <c r="X192" s="124">
        <v>1000</v>
      </c>
      <c r="Y192" s="124">
        <v>0</v>
      </c>
      <c r="Z192" s="124">
        <v>70</v>
      </c>
      <c r="AA192" s="125" t="s">
        <v>41</v>
      </c>
      <c r="AB192" s="125">
        <v>2605</v>
      </c>
      <c r="AC192" s="129">
        <v>44782</v>
      </c>
      <c r="AD192" s="629"/>
      <c r="AE192" s="685"/>
      <c r="AF192" s="357" t="s">
        <v>26</v>
      </c>
      <c r="AG192" s="124">
        <v>1000</v>
      </c>
      <c r="AH192" s="124"/>
      <c r="AI192" s="124"/>
      <c r="AJ192" s="125"/>
      <c r="AK192" s="125"/>
      <c r="AL192" s="129"/>
      <c r="AM192" s="629"/>
      <c r="AN192" s="336"/>
      <c r="AO192" s="335"/>
    </row>
    <row r="193" spans="1:41" x14ac:dyDescent="0.25">
      <c r="A193" s="359"/>
      <c r="B193" s="877"/>
      <c r="C193" s="357" t="s">
        <v>27</v>
      </c>
      <c r="D193" s="124">
        <v>1000</v>
      </c>
      <c r="E193" s="124">
        <v>0</v>
      </c>
      <c r="F193" s="124">
        <v>3000</v>
      </c>
      <c r="G193" s="125" t="s">
        <v>38</v>
      </c>
      <c r="H193" s="125">
        <v>495</v>
      </c>
      <c r="I193" s="129">
        <v>44104</v>
      </c>
      <c r="J193" s="125"/>
      <c r="K193" s="358"/>
      <c r="L193" s="685"/>
      <c r="M193" s="357" t="s">
        <v>27</v>
      </c>
      <c r="N193" s="124">
        <v>1000</v>
      </c>
      <c r="O193" s="124">
        <v>0</v>
      </c>
      <c r="P193" s="124">
        <v>0</v>
      </c>
      <c r="Q193" s="125" t="s">
        <v>38</v>
      </c>
      <c r="R193" s="125" t="s">
        <v>38</v>
      </c>
      <c r="S193" s="129" t="s">
        <v>38</v>
      </c>
      <c r="T193" s="125"/>
      <c r="U193" s="358"/>
      <c r="V193" s="685"/>
      <c r="W193" s="357" t="s">
        <v>27</v>
      </c>
      <c r="X193" s="124">
        <v>1000</v>
      </c>
      <c r="Y193" s="124">
        <v>0</v>
      </c>
      <c r="Z193" s="124">
        <v>0</v>
      </c>
      <c r="AA193" s="125" t="s">
        <v>38</v>
      </c>
      <c r="AB193" s="125" t="s">
        <v>38</v>
      </c>
      <c r="AC193" s="129" t="s">
        <v>38</v>
      </c>
      <c r="AD193" s="629"/>
      <c r="AE193" s="685"/>
      <c r="AF193" s="357" t="s">
        <v>27</v>
      </c>
      <c r="AG193" s="124">
        <v>1000</v>
      </c>
      <c r="AH193" s="124"/>
      <c r="AI193" s="124"/>
      <c r="AJ193" s="125"/>
      <c r="AK193" s="125"/>
      <c r="AL193" s="129"/>
      <c r="AM193" s="629"/>
      <c r="AN193" s="336"/>
      <c r="AO193" s="335"/>
    </row>
    <row r="194" spans="1:41" x14ac:dyDescent="0.25">
      <c r="A194" s="359"/>
      <c r="B194" s="877"/>
      <c r="C194" s="357" t="s">
        <v>28</v>
      </c>
      <c r="D194" s="124">
        <v>1000</v>
      </c>
      <c r="E194" s="124">
        <v>0</v>
      </c>
      <c r="F194" s="124">
        <v>0</v>
      </c>
      <c r="G194" s="125" t="s">
        <v>38</v>
      </c>
      <c r="H194" s="125" t="s">
        <v>38</v>
      </c>
      <c r="I194" s="129" t="s">
        <v>38</v>
      </c>
      <c r="J194" s="125"/>
      <c r="K194" s="358"/>
      <c r="L194" s="685"/>
      <c r="M194" s="357" t="s">
        <v>28</v>
      </c>
      <c r="N194" s="124">
        <v>1000</v>
      </c>
      <c r="O194" s="124">
        <f>O195+10</f>
        <v>10</v>
      </c>
      <c r="P194" s="124">
        <v>0</v>
      </c>
      <c r="Q194" s="125" t="s">
        <v>38</v>
      </c>
      <c r="R194" s="125" t="s">
        <v>38</v>
      </c>
      <c r="S194" s="129" t="s">
        <v>38</v>
      </c>
      <c r="T194" s="125"/>
      <c r="U194" s="358"/>
      <c r="V194" s="685"/>
      <c r="W194" s="357" t="s">
        <v>28</v>
      </c>
      <c r="X194" s="124">
        <v>1000</v>
      </c>
      <c r="Y194" s="124">
        <v>0</v>
      </c>
      <c r="Z194" s="124">
        <v>0</v>
      </c>
      <c r="AA194" s="125" t="s">
        <v>38</v>
      </c>
      <c r="AB194" s="125" t="s">
        <v>38</v>
      </c>
      <c r="AC194" s="129" t="s">
        <v>38</v>
      </c>
      <c r="AD194" s="629"/>
      <c r="AE194" s="685"/>
      <c r="AF194" s="357" t="s">
        <v>28</v>
      </c>
      <c r="AG194" s="124">
        <v>1000</v>
      </c>
      <c r="AH194" s="124"/>
      <c r="AI194" s="124"/>
      <c r="AJ194" s="125"/>
      <c r="AK194" s="125"/>
      <c r="AL194" s="129"/>
      <c r="AM194" s="629"/>
      <c r="AN194" s="336"/>
      <c r="AO194" s="335"/>
    </row>
    <row r="195" spans="1:41" x14ac:dyDescent="0.25">
      <c r="A195" s="359"/>
      <c r="B195" s="877"/>
      <c r="C195" s="357" t="s">
        <v>29</v>
      </c>
      <c r="D195" s="124">
        <v>1000</v>
      </c>
      <c r="E195" s="124">
        <v>0</v>
      </c>
      <c r="F195" s="124">
        <v>0</v>
      </c>
      <c r="G195" s="125" t="s">
        <v>38</v>
      </c>
      <c r="H195" s="125" t="s">
        <v>38</v>
      </c>
      <c r="I195" s="129" t="s">
        <v>38</v>
      </c>
      <c r="J195" s="125"/>
      <c r="K195" s="358"/>
      <c r="L195" s="685"/>
      <c r="M195" s="357" t="s">
        <v>29</v>
      </c>
      <c r="N195" s="124">
        <v>1000</v>
      </c>
      <c r="O195" s="124">
        <v>0</v>
      </c>
      <c r="P195" s="124">
        <v>3000</v>
      </c>
      <c r="Q195" s="125" t="s">
        <v>38</v>
      </c>
      <c r="R195" s="125">
        <v>1528</v>
      </c>
      <c r="S195" s="129">
        <v>44508</v>
      </c>
      <c r="T195" s="125"/>
      <c r="U195" s="358"/>
      <c r="V195" s="685"/>
      <c r="W195" s="357" t="s">
        <v>29</v>
      </c>
      <c r="X195" s="124">
        <v>1000</v>
      </c>
      <c r="Y195" s="124">
        <v>0</v>
      </c>
      <c r="Z195" s="124">
        <v>0</v>
      </c>
      <c r="AA195" s="125" t="s">
        <v>38</v>
      </c>
      <c r="AB195" s="125" t="s">
        <v>38</v>
      </c>
      <c r="AC195" s="129" t="s">
        <v>38</v>
      </c>
      <c r="AD195" s="629"/>
      <c r="AE195" s="685"/>
      <c r="AF195" s="357" t="s">
        <v>29</v>
      </c>
      <c r="AG195" s="124">
        <v>1000</v>
      </c>
      <c r="AH195" s="124"/>
      <c r="AI195" s="124"/>
      <c r="AJ195" s="125"/>
      <c r="AK195" s="125"/>
      <c r="AL195" s="129"/>
      <c r="AM195" s="629"/>
      <c r="AN195" s="336"/>
      <c r="AO195" s="335"/>
    </row>
    <row r="196" spans="1:41" x14ac:dyDescent="0.25">
      <c r="A196" s="359"/>
      <c r="B196" s="877"/>
      <c r="C196" s="360" t="s">
        <v>30</v>
      </c>
      <c r="D196" s="278">
        <v>1000</v>
      </c>
      <c r="E196" s="124">
        <v>0</v>
      </c>
      <c r="F196" s="124">
        <v>1000</v>
      </c>
      <c r="G196" s="125" t="s">
        <v>38</v>
      </c>
      <c r="H196" s="125">
        <v>624</v>
      </c>
      <c r="I196" s="129">
        <v>44166</v>
      </c>
      <c r="J196" s="361"/>
      <c r="K196" s="362"/>
      <c r="L196" s="685"/>
      <c r="M196" s="360" t="s">
        <v>30</v>
      </c>
      <c r="N196" s="278">
        <v>1000</v>
      </c>
      <c r="O196" s="124">
        <v>0</v>
      </c>
      <c r="P196" s="124">
        <v>0</v>
      </c>
      <c r="Q196" s="125" t="s">
        <v>38</v>
      </c>
      <c r="R196" s="125" t="s">
        <v>38</v>
      </c>
      <c r="S196" s="129" t="s">
        <v>38</v>
      </c>
      <c r="T196" s="125"/>
      <c r="U196" s="358"/>
      <c r="V196" s="685"/>
      <c r="W196" s="360" t="s">
        <v>30</v>
      </c>
      <c r="X196" s="276">
        <v>500</v>
      </c>
      <c r="Y196" s="124">
        <v>0</v>
      </c>
      <c r="Z196" s="124">
        <v>0</v>
      </c>
      <c r="AA196" s="125" t="s">
        <v>38</v>
      </c>
      <c r="AB196" s="125" t="s">
        <v>38</v>
      </c>
      <c r="AC196" s="129" t="s">
        <v>38</v>
      </c>
      <c r="AD196" s="629"/>
      <c r="AE196" s="685"/>
      <c r="AF196" s="360" t="s">
        <v>30</v>
      </c>
      <c r="AG196" s="124"/>
      <c r="AH196" s="124"/>
      <c r="AI196" s="124"/>
      <c r="AJ196" s="125"/>
      <c r="AK196" s="125"/>
      <c r="AL196" s="129"/>
      <c r="AM196" s="629"/>
      <c r="AN196" s="338"/>
      <c r="AO196" s="339"/>
    </row>
    <row r="197" spans="1:41" x14ac:dyDescent="0.25">
      <c r="A197" s="363"/>
      <c r="B197" s="878"/>
      <c r="C197" s="364"/>
      <c r="D197" s="365">
        <f>SUM(D185:D196)</f>
        <v>12000</v>
      </c>
      <c r="E197" s="365">
        <f>SUM(E185:E196)</f>
        <v>50</v>
      </c>
      <c r="F197" s="365">
        <f>SUM(F185:F196)</f>
        <v>12000</v>
      </c>
      <c r="G197" s="340"/>
      <c r="H197" s="340"/>
      <c r="I197" s="366"/>
      <c r="J197" s="340"/>
      <c r="K197" s="367"/>
      <c r="L197" s="686"/>
      <c r="M197" s="364"/>
      <c r="N197" s="365">
        <f>SUM(N184:N196)</f>
        <v>24000</v>
      </c>
      <c r="O197" s="365">
        <f>SUM(O184:O196)</f>
        <v>70</v>
      </c>
      <c r="P197" s="365">
        <f>SUM(P184:P196)</f>
        <v>24000</v>
      </c>
      <c r="Q197" s="340"/>
      <c r="R197" s="340"/>
      <c r="S197" s="340"/>
      <c r="T197" s="340"/>
      <c r="U197" s="367"/>
      <c r="V197" s="686"/>
      <c r="W197" s="364"/>
      <c r="X197" s="365">
        <f>SUM(X184:X196)</f>
        <v>35500</v>
      </c>
      <c r="Y197" s="365">
        <f>SUM(Y184:Y196)</f>
        <v>70</v>
      </c>
      <c r="Z197" s="365">
        <f>SUM(Z184:Z196)</f>
        <v>35570</v>
      </c>
      <c r="AA197" s="340"/>
      <c r="AB197" s="340"/>
      <c r="AC197" s="340"/>
      <c r="AD197" s="340"/>
      <c r="AE197" s="686"/>
      <c r="AF197" s="364"/>
      <c r="AG197" s="365">
        <f>SUM(AG184:AG196)</f>
        <v>46500</v>
      </c>
      <c r="AH197" s="365">
        <f>SUM(AH184:AH196)</f>
        <v>70</v>
      </c>
      <c r="AI197" s="365">
        <f>SUM(AI184:AI196)</f>
        <v>47070</v>
      </c>
      <c r="AJ197" s="340"/>
      <c r="AK197" s="340"/>
      <c r="AL197" s="340"/>
      <c r="AM197" s="340"/>
      <c r="AN197" s="365"/>
      <c r="AO197" s="340"/>
    </row>
    <row r="198" spans="1:41" x14ac:dyDescent="0.25">
      <c r="A198" s="118"/>
      <c r="B198" s="106"/>
      <c r="C198" s="65"/>
      <c r="D198" s="66"/>
      <c r="E198" s="66"/>
      <c r="F198" s="66"/>
      <c r="G198" s="67"/>
      <c r="H198" s="67"/>
      <c r="I198" s="68"/>
      <c r="J198" s="67"/>
      <c r="K198" s="67"/>
      <c r="L198" s="687"/>
      <c r="M198" s="67"/>
      <c r="N198" s="66"/>
      <c r="O198" s="66"/>
      <c r="P198" s="66"/>
      <c r="Q198" s="67"/>
      <c r="R198" s="67"/>
      <c r="S198" s="67"/>
      <c r="T198" s="67"/>
      <c r="U198" s="67"/>
      <c r="V198" s="687"/>
      <c r="W198" s="67"/>
      <c r="X198" s="66"/>
      <c r="Y198" s="66"/>
      <c r="Z198" s="66"/>
      <c r="AA198" s="67"/>
      <c r="AB198" s="67"/>
      <c r="AC198" s="67"/>
      <c r="AD198" s="67"/>
      <c r="AE198" s="687"/>
      <c r="AF198" s="67"/>
      <c r="AG198" s="66"/>
      <c r="AH198" s="66"/>
      <c r="AI198" s="66"/>
      <c r="AJ198" s="67"/>
      <c r="AK198" s="67"/>
      <c r="AL198" s="67"/>
      <c r="AM198" s="67"/>
      <c r="AN198" s="777"/>
      <c r="AO198" s="123"/>
    </row>
    <row r="199" spans="1:41" x14ac:dyDescent="0.25">
      <c r="A199" s="119"/>
      <c r="B199" s="107"/>
      <c r="C199" s="70"/>
      <c r="D199" s="71"/>
      <c r="E199" s="72"/>
      <c r="F199" s="73"/>
      <c r="G199" s="72"/>
      <c r="H199" s="73"/>
      <c r="I199" s="73"/>
      <c r="J199" s="73"/>
      <c r="K199" s="74"/>
      <c r="L199" s="688"/>
      <c r="M199" s="75" t="s">
        <v>42</v>
      </c>
      <c r="N199" s="76">
        <f>D212</f>
        <v>12000</v>
      </c>
      <c r="O199" s="76">
        <f>E212</f>
        <v>40</v>
      </c>
      <c r="P199" s="76">
        <f>F212</f>
        <v>12000</v>
      </c>
      <c r="Q199" s="72"/>
      <c r="R199" s="73"/>
      <c r="S199" s="73"/>
      <c r="T199" s="73"/>
      <c r="U199" s="74"/>
      <c r="V199" s="688"/>
      <c r="W199" s="75" t="s">
        <v>42</v>
      </c>
      <c r="X199" s="76">
        <f>N212</f>
        <v>23500</v>
      </c>
      <c r="Y199" s="76">
        <f>O212</f>
        <v>40</v>
      </c>
      <c r="Z199" s="76">
        <f>P212</f>
        <v>35000</v>
      </c>
      <c r="AA199" s="72"/>
      <c r="AB199" s="73"/>
      <c r="AC199" s="73"/>
      <c r="AD199" s="73"/>
      <c r="AE199" s="688"/>
      <c r="AF199" s="75" t="s">
        <v>42</v>
      </c>
      <c r="AG199" s="76">
        <f>X212</f>
        <v>35000</v>
      </c>
      <c r="AH199" s="76">
        <f>Y212</f>
        <v>40</v>
      </c>
      <c r="AI199" s="76">
        <f>Z212</f>
        <v>35000</v>
      </c>
      <c r="AJ199" s="72"/>
      <c r="AK199" s="73"/>
      <c r="AL199" s="73"/>
      <c r="AM199" s="73"/>
      <c r="AN199" s="776" t="s">
        <v>221</v>
      </c>
      <c r="AO199" s="183" t="s">
        <v>36</v>
      </c>
    </row>
    <row r="200" spans="1:41" x14ac:dyDescent="0.25">
      <c r="A200" s="118" t="s">
        <v>7</v>
      </c>
      <c r="B200" s="108">
        <v>206</v>
      </c>
      <c r="C200" s="77" t="s">
        <v>19</v>
      </c>
      <c r="D200" s="78">
        <v>1000</v>
      </c>
      <c r="E200" s="78">
        <v>10</v>
      </c>
      <c r="F200" s="78">
        <v>0</v>
      </c>
      <c r="G200" s="79" t="s">
        <v>38</v>
      </c>
      <c r="H200" s="79" t="s">
        <v>38</v>
      </c>
      <c r="I200" s="80" t="s">
        <v>38</v>
      </c>
      <c r="J200" s="79"/>
      <c r="K200" s="81"/>
      <c r="L200" s="684"/>
      <c r="M200" s="77" t="s">
        <v>19</v>
      </c>
      <c r="N200" s="78">
        <v>1000</v>
      </c>
      <c r="O200" s="78">
        <v>0</v>
      </c>
      <c r="P200" s="78">
        <v>11500</v>
      </c>
      <c r="Q200" s="79" t="s">
        <v>38</v>
      </c>
      <c r="R200" s="79">
        <v>767</v>
      </c>
      <c r="S200" s="80">
        <v>44223</v>
      </c>
      <c r="T200" s="79"/>
      <c r="U200" s="81"/>
      <c r="V200" s="684"/>
      <c r="W200" s="77" t="s">
        <v>19</v>
      </c>
      <c r="X200" s="78">
        <v>1000</v>
      </c>
      <c r="Y200" s="78">
        <v>0</v>
      </c>
      <c r="Z200" s="78">
        <v>0</v>
      </c>
      <c r="AA200" s="79" t="s">
        <v>38</v>
      </c>
      <c r="AB200" s="79" t="s">
        <v>38</v>
      </c>
      <c r="AC200" s="80" t="s">
        <v>38</v>
      </c>
      <c r="AD200" s="651"/>
      <c r="AE200" s="684"/>
      <c r="AF200" s="77" t="s">
        <v>19</v>
      </c>
      <c r="AG200" s="78">
        <v>1000</v>
      </c>
      <c r="AH200" s="78"/>
      <c r="AI200" s="78">
        <v>3000</v>
      </c>
      <c r="AJ200" s="79" t="s">
        <v>935</v>
      </c>
      <c r="AK200" s="79">
        <v>3304</v>
      </c>
      <c r="AL200" s="80">
        <v>44937</v>
      </c>
      <c r="AM200" s="651"/>
      <c r="AN200" s="177">
        <f>AG212+AH212-AI212</f>
        <v>40</v>
      </c>
      <c r="AO200" s="178" t="s">
        <v>969</v>
      </c>
    </row>
    <row r="201" spans="1:41" ht="21" customHeight="1" x14ac:dyDescent="0.25">
      <c r="A201" s="120"/>
      <c r="B201" s="879" t="s">
        <v>57</v>
      </c>
      <c r="C201" s="77" t="s">
        <v>20</v>
      </c>
      <c r="D201" s="78">
        <v>1000</v>
      </c>
      <c r="E201" s="78">
        <v>0</v>
      </c>
      <c r="F201" s="78">
        <v>2000</v>
      </c>
      <c r="G201" s="79" t="s">
        <v>38</v>
      </c>
      <c r="H201" s="79">
        <v>39</v>
      </c>
      <c r="I201" s="80">
        <v>43863</v>
      </c>
      <c r="J201" s="79"/>
      <c r="K201" s="81"/>
      <c r="L201" s="685"/>
      <c r="M201" s="77" t="s">
        <v>20</v>
      </c>
      <c r="N201" s="78">
        <v>1000</v>
      </c>
      <c r="O201" s="78">
        <v>0</v>
      </c>
      <c r="P201" s="78">
        <v>0</v>
      </c>
      <c r="Q201" s="79" t="s">
        <v>38</v>
      </c>
      <c r="R201" s="79" t="s">
        <v>38</v>
      </c>
      <c r="S201" s="80" t="s">
        <v>38</v>
      </c>
      <c r="T201" s="79"/>
      <c r="U201" s="81"/>
      <c r="V201" s="685"/>
      <c r="W201" s="77" t="s">
        <v>20</v>
      </c>
      <c r="X201" s="78">
        <v>1000</v>
      </c>
      <c r="Y201" s="78">
        <v>0</v>
      </c>
      <c r="Z201" s="78">
        <v>0</v>
      </c>
      <c r="AA201" s="79" t="s">
        <v>38</v>
      </c>
      <c r="AB201" s="79" t="s">
        <v>38</v>
      </c>
      <c r="AC201" s="80" t="s">
        <v>38</v>
      </c>
      <c r="AD201" s="558"/>
      <c r="AE201" s="685"/>
      <c r="AF201" s="77" t="s">
        <v>20</v>
      </c>
      <c r="AG201" s="78">
        <v>1000</v>
      </c>
      <c r="AH201" s="78"/>
      <c r="AI201" s="78"/>
      <c r="AJ201" s="79"/>
      <c r="AK201" s="79"/>
      <c r="AL201" s="80"/>
      <c r="AM201" s="558"/>
      <c r="AN201" s="180"/>
      <c r="AO201" s="179"/>
    </row>
    <row r="202" spans="1:41" x14ac:dyDescent="0.25">
      <c r="A202" s="120"/>
      <c r="B202" s="879"/>
      <c r="C202" s="77" t="s">
        <v>21</v>
      </c>
      <c r="D202" s="78">
        <v>1000</v>
      </c>
      <c r="E202" s="78">
        <f>E203+10</f>
        <v>20</v>
      </c>
      <c r="F202" s="78">
        <v>0</v>
      </c>
      <c r="G202" s="79" t="s">
        <v>38</v>
      </c>
      <c r="H202" s="79" t="s">
        <v>38</v>
      </c>
      <c r="I202" s="80" t="s">
        <v>38</v>
      </c>
      <c r="J202" s="79"/>
      <c r="K202" s="81"/>
      <c r="L202" s="691"/>
      <c r="M202" s="77" t="s">
        <v>21</v>
      </c>
      <c r="N202" s="78">
        <v>1000</v>
      </c>
      <c r="O202" s="78">
        <v>0</v>
      </c>
      <c r="P202" s="78">
        <v>0</v>
      </c>
      <c r="Q202" s="79" t="s">
        <v>38</v>
      </c>
      <c r="R202" s="79" t="s">
        <v>38</v>
      </c>
      <c r="S202" s="80" t="s">
        <v>38</v>
      </c>
      <c r="T202" s="79"/>
      <c r="U202" s="81"/>
      <c r="V202" s="691"/>
      <c r="W202" s="77" t="s">
        <v>21</v>
      </c>
      <c r="X202" s="78">
        <v>1000</v>
      </c>
      <c r="Y202" s="78">
        <v>0</v>
      </c>
      <c r="Z202" s="78">
        <v>0</v>
      </c>
      <c r="AA202" s="79" t="s">
        <v>38</v>
      </c>
      <c r="AB202" s="79" t="s">
        <v>38</v>
      </c>
      <c r="AC202" s="80" t="s">
        <v>38</v>
      </c>
      <c r="AD202" s="558"/>
      <c r="AE202" s="691"/>
      <c r="AF202" s="77" t="s">
        <v>21</v>
      </c>
      <c r="AG202" s="78">
        <v>1000</v>
      </c>
      <c r="AH202" s="78"/>
      <c r="AI202" s="78"/>
      <c r="AJ202" s="79"/>
      <c r="AK202" s="79"/>
      <c r="AL202" s="80"/>
      <c r="AM202" s="558"/>
      <c r="AN202" s="180"/>
      <c r="AO202" s="179" t="s">
        <v>846</v>
      </c>
    </row>
    <row r="203" spans="1:41" x14ac:dyDescent="0.25">
      <c r="A203" s="120"/>
      <c r="B203" s="879"/>
      <c r="C203" s="77" t="s">
        <v>22</v>
      </c>
      <c r="D203" s="78">
        <v>1000</v>
      </c>
      <c r="E203" s="78">
        <f>E204+10</f>
        <v>10</v>
      </c>
      <c r="F203" s="78">
        <v>0</v>
      </c>
      <c r="G203" s="79" t="s">
        <v>38</v>
      </c>
      <c r="H203" s="79" t="s">
        <v>38</v>
      </c>
      <c r="I203" s="80" t="s">
        <v>38</v>
      </c>
      <c r="J203" s="79"/>
      <c r="K203" s="81"/>
      <c r="L203" s="685"/>
      <c r="M203" s="77" t="s">
        <v>22</v>
      </c>
      <c r="N203" s="78">
        <v>1000</v>
      </c>
      <c r="O203" s="78">
        <v>0</v>
      </c>
      <c r="P203" s="78">
        <v>0</v>
      </c>
      <c r="Q203" s="79" t="s">
        <v>38</v>
      </c>
      <c r="R203" s="79" t="s">
        <v>38</v>
      </c>
      <c r="S203" s="80" t="s">
        <v>38</v>
      </c>
      <c r="T203" s="79"/>
      <c r="U203" s="81"/>
      <c r="V203" s="685"/>
      <c r="W203" s="77" t="s">
        <v>22</v>
      </c>
      <c r="X203" s="78">
        <v>1000</v>
      </c>
      <c r="Y203" s="78">
        <v>0</v>
      </c>
      <c r="Z203" s="78">
        <v>0</v>
      </c>
      <c r="AA203" s="79" t="s">
        <v>38</v>
      </c>
      <c r="AB203" s="79" t="s">
        <v>38</v>
      </c>
      <c r="AC203" s="80" t="s">
        <v>38</v>
      </c>
      <c r="AD203" s="558"/>
      <c r="AE203" s="685"/>
      <c r="AF203" s="77" t="s">
        <v>22</v>
      </c>
      <c r="AG203" s="78">
        <v>1000</v>
      </c>
      <c r="AH203" s="78"/>
      <c r="AI203" s="78">
        <v>9000</v>
      </c>
      <c r="AJ203" s="79" t="s">
        <v>935</v>
      </c>
      <c r="AK203" s="79">
        <v>3642</v>
      </c>
      <c r="AL203" s="80">
        <v>45031</v>
      </c>
      <c r="AM203" s="558"/>
      <c r="AN203" s="180"/>
      <c r="AO203" s="179"/>
    </row>
    <row r="204" spans="1:41" x14ac:dyDescent="0.25">
      <c r="A204" s="120"/>
      <c r="B204" s="879"/>
      <c r="C204" s="77" t="s">
        <v>23</v>
      </c>
      <c r="D204" s="78">
        <v>1000</v>
      </c>
      <c r="E204" s="78">
        <v>0</v>
      </c>
      <c r="F204" s="78">
        <v>10000</v>
      </c>
      <c r="G204" s="79" t="s">
        <v>38</v>
      </c>
      <c r="H204" s="79">
        <v>238</v>
      </c>
      <c r="I204" s="80">
        <v>43969</v>
      </c>
      <c r="J204" s="79"/>
      <c r="K204" s="81"/>
      <c r="L204" s="685"/>
      <c r="M204" s="77" t="s">
        <v>23</v>
      </c>
      <c r="N204" s="78">
        <v>1000</v>
      </c>
      <c r="O204" s="78">
        <v>0</v>
      </c>
      <c r="P204" s="78">
        <v>0</v>
      </c>
      <c r="Q204" s="79" t="s">
        <v>38</v>
      </c>
      <c r="R204" s="79" t="s">
        <v>38</v>
      </c>
      <c r="S204" s="80" t="s">
        <v>38</v>
      </c>
      <c r="T204" s="79"/>
      <c r="U204" s="81"/>
      <c r="V204" s="685"/>
      <c r="W204" s="77" t="s">
        <v>23</v>
      </c>
      <c r="X204" s="78">
        <v>1000</v>
      </c>
      <c r="Y204" s="78">
        <v>0</v>
      </c>
      <c r="Z204" s="78">
        <v>0</v>
      </c>
      <c r="AA204" s="79" t="s">
        <v>38</v>
      </c>
      <c r="AB204" s="79" t="s">
        <v>38</v>
      </c>
      <c r="AC204" s="80" t="s">
        <v>38</v>
      </c>
      <c r="AD204" s="558"/>
      <c r="AE204" s="685"/>
      <c r="AF204" s="77" t="s">
        <v>23</v>
      </c>
      <c r="AG204" s="78">
        <v>1000</v>
      </c>
      <c r="AH204" s="78"/>
      <c r="AI204" s="78"/>
      <c r="AJ204" s="79"/>
      <c r="AK204" s="79"/>
      <c r="AL204" s="80"/>
      <c r="AM204" s="558"/>
      <c r="AN204" s="180"/>
      <c r="AO204" s="179"/>
    </row>
    <row r="205" spans="1:41" x14ac:dyDescent="0.25">
      <c r="A205" s="120"/>
      <c r="B205" s="879"/>
      <c r="C205" s="77" t="s">
        <v>24</v>
      </c>
      <c r="D205" s="78">
        <v>1000</v>
      </c>
      <c r="E205" s="78">
        <v>0</v>
      </c>
      <c r="F205" s="78">
        <v>0</v>
      </c>
      <c r="G205" s="79" t="s">
        <v>38</v>
      </c>
      <c r="H205" s="79" t="s">
        <v>38</v>
      </c>
      <c r="I205" s="80" t="s">
        <v>38</v>
      </c>
      <c r="J205" s="79"/>
      <c r="K205" s="81"/>
      <c r="L205" s="685"/>
      <c r="M205" s="77" t="s">
        <v>24</v>
      </c>
      <c r="N205" s="78">
        <v>1000</v>
      </c>
      <c r="O205" s="78">
        <v>0</v>
      </c>
      <c r="P205" s="78">
        <v>0</v>
      </c>
      <c r="Q205" s="79" t="s">
        <v>38</v>
      </c>
      <c r="R205" s="79" t="s">
        <v>38</v>
      </c>
      <c r="S205" s="80" t="s">
        <v>38</v>
      </c>
      <c r="T205" s="79"/>
      <c r="U205" s="81"/>
      <c r="V205" s="685"/>
      <c r="W205" s="77" t="s">
        <v>24</v>
      </c>
      <c r="X205" s="78">
        <v>1000</v>
      </c>
      <c r="Y205" s="78">
        <v>0</v>
      </c>
      <c r="Z205" s="78">
        <v>0</v>
      </c>
      <c r="AA205" s="79" t="s">
        <v>38</v>
      </c>
      <c r="AB205" s="79" t="s">
        <v>38</v>
      </c>
      <c r="AC205" s="80" t="s">
        <v>38</v>
      </c>
      <c r="AD205" s="558"/>
      <c r="AE205" s="685"/>
      <c r="AF205" s="77" t="s">
        <v>24</v>
      </c>
      <c r="AG205" s="78">
        <v>1000</v>
      </c>
      <c r="AH205" s="78"/>
      <c r="AI205" s="78"/>
      <c r="AJ205" s="79"/>
      <c r="AK205" s="79"/>
      <c r="AL205" s="80"/>
      <c r="AM205" s="558"/>
      <c r="AN205" s="180"/>
      <c r="AO205" s="179"/>
    </row>
    <row r="206" spans="1:41" x14ac:dyDescent="0.25">
      <c r="A206" s="120"/>
      <c r="B206" s="879"/>
      <c r="C206" s="77" t="s">
        <v>25</v>
      </c>
      <c r="D206" s="78">
        <v>1000</v>
      </c>
      <c r="E206" s="78">
        <v>0</v>
      </c>
      <c r="F206" s="78">
        <v>0</v>
      </c>
      <c r="G206" s="79" t="s">
        <v>38</v>
      </c>
      <c r="H206" s="79" t="s">
        <v>38</v>
      </c>
      <c r="I206" s="80" t="s">
        <v>38</v>
      </c>
      <c r="J206" s="79"/>
      <c r="K206" s="81"/>
      <c r="L206" s="685"/>
      <c r="M206" s="77" t="s">
        <v>25</v>
      </c>
      <c r="N206" s="78">
        <v>1000</v>
      </c>
      <c r="O206" s="78">
        <v>0</v>
      </c>
      <c r="P206" s="78">
        <v>0</v>
      </c>
      <c r="Q206" s="79" t="s">
        <v>38</v>
      </c>
      <c r="R206" s="79" t="s">
        <v>38</v>
      </c>
      <c r="S206" s="80" t="s">
        <v>38</v>
      </c>
      <c r="T206" s="79"/>
      <c r="U206" s="81"/>
      <c r="V206" s="685"/>
      <c r="W206" s="77" t="s">
        <v>25</v>
      </c>
      <c r="X206" s="78">
        <v>1000</v>
      </c>
      <c r="Y206" s="78">
        <v>0</v>
      </c>
      <c r="Z206" s="78">
        <v>0</v>
      </c>
      <c r="AA206" s="79" t="s">
        <v>38</v>
      </c>
      <c r="AB206" s="79" t="s">
        <v>38</v>
      </c>
      <c r="AC206" s="80" t="s">
        <v>38</v>
      </c>
      <c r="AD206" s="558"/>
      <c r="AE206" s="685"/>
      <c r="AF206" s="77" t="s">
        <v>25</v>
      </c>
      <c r="AG206" s="78">
        <v>1000</v>
      </c>
      <c r="AH206" s="78"/>
      <c r="AI206" s="78"/>
      <c r="AJ206" s="79"/>
      <c r="AK206" s="79"/>
      <c r="AL206" s="80"/>
      <c r="AM206" s="558"/>
      <c r="AN206" s="180"/>
      <c r="AO206" s="179"/>
    </row>
    <row r="207" spans="1:41" x14ac:dyDescent="0.25">
      <c r="A207" s="120"/>
      <c r="B207" s="879"/>
      <c r="C207" s="77" t="s">
        <v>26</v>
      </c>
      <c r="D207" s="78">
        <v>1000</v>
      </c>
      <c r="E207" s="78">
        <v>0</v>
      </c>
      <c r="F207" s="78">
        <v>0</v>
      </c>
      <c r="G207" s="79" t="s">
        <v>38</v>
      </c>
      <c r="H207" s="79" t="s">
        <v>38</v>
      </c>
      <c r="I207" s="80" t="s">
        <v>38</v>
      </c>
      <c r="J207" s="79"/>
      <c r="K207" s="81"/>
      <c r="L207" s="685"/>
      <c r="M207" s="77" t="s">
        <v>26</v>
      </c>
      <c r="N207" s="78">
        <v>1000</v>
      </c>
      <c r="O207" s="78">
        <v>0</v>
      </c>
      <c r="P207" s="78">
        <v>0</v>
      </c>
      <c r="Q207" s="79" t="s">
        <v>38</v>
      </c>
      <c r="R207" s="79" t="s">
        <v>38</v>
      </c>
      <c r="S207" s="80" t="s">
        <v>38</v>
      </c>
      <c r="T207" s="79"/>
      <c r="U207" s="81"/>
      <c r="V207" s="685"/>
      <c r="W207" s="77" t="s">
        <v>26</v>
      </c>
      <c r="X207" s="78">
        <v>1000</v>
      </c>
      <c r="Y207" s="78">
        <v>0</v>
      </c>
      <c r="Z207" s="78">
        <v>0</v>
      </c>
      <c r="AA207" s="79" t="s">
        <v>38</v>
      </c>
      <c r="AB207" s="79" t="s">
        <v>38</v>
      </c>
      <c r="AC207" s="80" t="s">
        <v>38</v>
      </c>
      <c r="AD207" s="558"/>
      <c r="AE207" s="685"/>
      <c r="AF207" s="77" t="s">
        <v>26</v>
      </c>
      <c r="AG207" s="78">
        <v>1000</v>
      </c>
      <c r="AH207" s="78"/>
      <c r="AI207" s="78"/>
      <c r="AJ207" s="79"/>
      <c r="AK207" s="79"/>
      <c r="AL207" s="80"/>
      <c r="AM207" s="558"/>
      <c r="AN207" s="180"/>
      <c r="AO207" s="179"/>
    </row>
    <row r="208" spans="1:41" x14ac:dyDescent="0.25">
      <c r="A208" s="120"/>
      <c r="B208" s="879"/>
      <c r="C208" s="77" t="s">
        <v>27</v>
      </c>
      <c r="D208" s="78">
        <v>1000</v>
      </c>
      <c r="E208" s="78">
        <v>0</v>
      </c>
      <c r="F208" s="78">
        <v>0</v>
      </c>
      <c r="G208" s="79" t="s">
        <v>38</v>
      </c>
      <c r="H208" s="79" t="s">
        <v>38</v>
      </c>
      <c r="I208" s="80" t="s">
        <v>38</v>
      </c>
      <c r="J208" s="79"/>
      <c r="K208" s="81"/>
      <c r="L208" s="685"/>
      <c r="M208" s="77" t="s">
        <v>27</v>
      </c>
      <c r="N208" s="78">
        <v>1000</v>
      </c>
      <c r="O208" s="78">
        <v>0</v>
      </c>
      <c r="P208" s="78">
        <v>0</v>
      </c>
      <c r="Q208" s="79" t="s">
        <v>38</v>
      </c>
      <c r="R208" s="79" t="s">
        <v>38</v>
      </c>
      <c r="S208" s="80" t="s">
        <v>38</v>
      </c>
      <c r="T208" s="79"/>
      <c r="U208" s="81"/>
      <c r="V208" s="685"/>
      <c r="W208" s="77" t="s">
        <v>27</v>
      </c>
      <c r="X208" s="78">
        <v>1000</v>
      </c>
      <c r="Y208" s="78">
        <v>0</v>
      </c>
      <c r="Z208" s="78">
        <v>0</v>
      </c>
      <c r="AA208" s="79" t="s">
        <v>38</v>
      </c>
      <c r="AB208" s="79" t="s">
        <v>38</v>
      </c>
      <c r="AC208" s="80" t="s">
        <v>38</v>
      </c>
      <c r="AD208" s="558"/>
      <c r="AE208" s="685"/>
      <c r="AF208" s="77" t="s">
        <v>27</v>
      </c>
      <c r="AG208" s="78">
        <v>1000</v>
      </c>
      <c r="AH208" s="78"/>
      <c r="AI208" s="78"/>
      <c r="AJ208" s="79"/>
      <c r="AK208" s="79"/>
      <c r="AL208" s="80"/>
      <c r="AM208" s="558"/>
      <c r="AN208" s="180"/>
      <c r="AO208" s="179"/>
    </row>
    <row r="209" spans="1:41" x14ac:dyDescent="0.25">
      <c r="A209" s="120"/>
      <c r="B209" s="879"/>
      <c r="C209" s="77" t="s">
        <v>28</v>
      </c>
      <c r="D209" s="78">
        <v>1000</v>
      </c>
      <c r="E209" s="78">
        <v>0</v>
      </c>
      <c r="F209" s="78">
        <v>0</v>
      </c>
      <c r="G209" s="79" t="s">
        <v>38</v>
      </c>
      <c r="H209" s="79" t="s">
        <v>38</v>
      </c>
      <c r="I209" s="80" t="s">
        <v>38</v>
      </c>
      <c r="J209" s="79"/>
      <c r="K209" s="81"/>
      <c r="L209" s="685"/>
      <c r="M209" s="77" t="s">
        <v>28</v>
      </c>
      <c r="N209" s="78">
        <v>1000</v>
      </c>
      <c r="O209" s="78">
        <v>0</v>
      </c>
      <c r="P209" s="78">
        <v>0</v>
      </c>
      <c r="Q209" s="79" t="s">
        <v>38</v>
      </c>
      <c r="R209" s="79" t="s">
        <v>38</v>
      </c>
      <c r="S209" s="80" t="s">
        <v>38</v>
      </c>
      <c r="T209" s="79"/>
      <c r="U209" s="81"/>
      <c r="V209" s="685"/>
      <c r="W209" s="77" t="s">
        <v>28</v>
      </c>
      <c r="X209" s="78">
        <v>1000</v>
      </c>
      <c r="Y209" s="78">
        <v>0</v>
      </c>
      <c r="Z209" s="78">
        <v>0</v>
      </c>
      <c r="AA209" s="79" t="s">
        <v>38</v>
      </c>
      <c r="AB209" s="79" t="s">
        <v>38</v>
      </c>
      <c r="AC209" s="80" t="s">
        <v>38</v>
      </c>
      <c r="AD209" s="558"/>
      <c r="AE209" s="685"/>
      <c r="AF209" s="77" t="s">
        <v>28</v>
      </c>
      <c r="AG209" s="78">
        <v>1000</v>
      </c>
      <c r="AH209" s="78"/>
      <c r="AI209" s="78"/>
      <c r="AJ209" s="79"/>
      <c r="AK209" s="79"/>
      <c r="AL209" s="80"/>
      <c r="AM209" s="558"/>
      <c r="AN209" s="180"/>
      <c r="AO209" s="179"/>
    </row>
    <row r="210" spans="1:41" x14ac:dyDescent="0.25">
      <c r="A210" s="120"/>
      <c r="B210" s="879"/>
      <c r="C210" s="77" t="s">
        <v>29</v>
      </c>
      <c r="D210" s="78">
        <v>1000</v>
      </c>
      <c r="E210" s="78">
        <v>0</v>
      </c>
      <c r="F210" s="78">
        <v>0</v>
      </c>
      <c r="G210" s="79" t="s">
        <v>38</v>
      </c>
      <c r="H210" s="79" t="s">
        <v>38</v>
      </c>
      <c r="I210" s="80" t="s">
        <v>38</v>
      </c>
      <c r="J210" s="79"/>
      <c r="K210" s="81"/>
      <c r="L210" s="685"/>
      <c r="M210" s="77" t="s">
        <v>29</v>
      </c>
      <c r="N210" s="78">
        <v>1000</v>
      </c>
      <c r="O210" s="78">
        <v>0</v>
      </c>
      <c r="P210" s="78">
        <v>0</v>
      </c>
      <c r="Q210" s="79" t="s">
        <v>38</v>
      </c>
      <c r="R210" s="79" t="s">
        <v>38</v>
      </c>
      <c r="S210" s="80" t="s">
        <v>38</v>
      </c>
      <c r="T210" s="79"/>
      <c r="U210" s="81"/>
      <c r="V210" s="685"/>
      <c r="W210" s="77" t="s">
        <v>29</v>
      </c>
      <c r="X210" s="78">
        <v>1000</v>
      </c>
      <c r="Y210" s="78">
        <v>0</v>
      </c>
      <c r="Z210" s="78">
        <v>0</v>
      </c>
      <c r="AA210" s="79" t="s">
        <v>38</v>
      </c>
      <c r="AB210" s="79" t="s">
        <v>38</v>
      </c>
      <c r="AC210" s="80" t="s">
        <v>38</v>
      </c>
      <c r="AD210" s="558"/>
      <c r="AE210" s="685"/>
      <c r="AF210" s="77" t="s">
        <v>29</v>
      </c>
      <c r="AG210" s="78">
        <v>1000</v>
      </c>
      <c r="AH210" s="78"/>
      <c r="AI210" s="78"/>
      <c r="AJ210" s="79"/>
      <c r="AK210" s="79"/>
      <c r="AL210" s="80"/>
      <c r="AM210" s="558"/>
      <c r="AN210" s="180"/>
      <c r="AO210" s="179"/>
    </row>
    <row r="211" spans="1:41" x14ac:dyDescent="0.25">
      <c r="A211" s="120"/>
      <c r="B211" s="879"/>
      <c r="C211" s="83" t="s">
        <v>30</v>
      </c>
      <c r="D211" s="84">
        <v>1000</v>
      </c>
      <c r="E211" s="78">
        <v>0</v>
      </c>
      <c r="F211" s="78">
        <v>0</v>
      </c>
      <c r="G211" s="79" t="s">
        <v>38</v>
      </c>
      <c r="H211" s="79" t="s">
        <v>38</v>
      </c>
      <c r="I211" s="80" t="s">
        <v>38</v>
      </c>
      <c r="J211" s="85"/>
      <c r="K211" s="86"/>
      <c r="L211" s="685"/>
      <c r="M211" s="83" t="s">
        <v>30</v>
      </c>
      <c r="N211" s="95">
        <v>500</v>
      </c>
      <c r="O211" s="78">
        <v>0</v>
      </c>
      <c r="P211" s="78">
        <v>11500</v>
      </c>
      <c r="Q211" s="79" t="s">
        <v>47</v>
      </c>
      <c r="R211" s="79">
        <v>1630</v>
      </c>
      <c r="S211" s="47">
        <v>44559</v>
      </c>
      <c r="T211" s="79"/>
      <c r="U211" s="81"/>
      <c r="V211" s="685"/>
      <c r="W211" s="83" t="s">
        <v>30</v>
      </c>
      <c r="X211" s="95">
        <v>500</v>
      </c>
      <c r="Y211" s="78">
        <v>0</v>
      </c>
      <c r="Z211" s="78">
        <v>0</v>
      </c>
      <c r="AA211" s="79" t="s">
        <v>38</v>
      </c>
      <c r="AB211" s="79" t="s">
        <v>38</v>
      </c>
      <c r="AC211" s="80" t="s">
        <v>38</v>
      </c>
      <c r="AD211" s="558"/>
      <c r="AE211" s="685"/>
      <c r="AF211" s="83" t="s">
        <v>30</v>
      </c>
      <c r="AG211" s="78">
        <v>1000</v>
      </c>
      <c r="AH211" s="78"/>
      <c r="AI211" s="78"/>
      <c r="AJ211" s="79"/>
      <c r="AK211" s="79"/>
      <c r="AL211" s="80"/>
      <c r="AM211" s="558"/>
      <c r="AN211" s="181"/>
      <c r="AO211" s="182"/>
    </row>
    <row r="212" spans="1:41" x14ac:dyDescent="0.25">
      <c r="A212" s="121"/>
      <c r="B212" s="880"/>
      <c r="C212" s="89"/>
      <c r="D212" s="90">
        <f>SUM(D200:D211)</f>
        <v>12000</v>
      </c>
      <c r="E212" s="90">
        <f>SUM(E200:E211)</f>
        <v>40</v>
      </c>
      <c r="F212" s="90">
        <f>SUM(F200:F211)</f>
        <v>12000</v>
      </c>
      <c r="G212" s="91"/>
      <c r="H212" s="91"/>
      <c r="I212" s="92"/>
      <c r="J212" s="91"/>
      <c r="K212" s="93"/>
      <c r="L212" s="686"/>
      <c r="M212" s="89"/>
      <c r="N212" s="90">
        <f>SUM(N199:N211)</f>
        <v>23500</v>
      </c>
      <c r="O212" s="90">
        <f>SUM(O199:O211)</f>
        <v>40</v>
      </c>
      <c r="P212" s="90">
        <f>SUM(P199:P211)</f>
        <v>35000</v>
      </c>
      <c r="Q212" s="91"/>
      <c r="R212" s="91"/>
      <c r="S212" s="91"/>
      <c r="T212" s="91"/>
      <c r="U212" s="93"/>
      <c r="V212" s="686"/>
      <c r="W212" s="89"/>
      <c r="X212" s="90">
        <f>SUM(X199:X211)</f>
        <v>35000</v>
      </c>
      <c r="Y212" s="90">
        <f>SUM(Y199:Y211)</f>
        <v>40</v>
      </c>
      <c r="Z212" s="90">
        <f>SUM(Z199:Z211)</f>
        <v>35000</v>
      </c>
      <c r="AA212" s="91"/>
      <c r="AB212" s="91"/>
      <c r="AC212" s="91"/>
      <c r="AD212" s="91"/>
      <c r="AE212" s="686"/>
      <c r="AF212" s="89"/>
      <c r="AG212" s="90">
        <f>SUM(AG199:AG211)</f>
        <v>47000</v>
      </c>
      <c r="AH212" s="90">
        <f>SUM(AH199:AH211)</f>
        <v>40</v>
      </c>
      <c r="AI212" s="90">
        <f>SUM(AI199:AI211)</f>
        <v>47000</v>
      </c>
      <c r="AJ212" s="91"/>
      <c r="AK212" s="91"/>
      <c r="AL212" s="91"/>
      <c r="AM212" s="91"/>
      <c r="AN212" s="90"/>
      <c r="AO212" s="91"/>
    </row>
    <row r="213" spans="1:41" x14ac:dyDescent="0.25">
      <c r="A213" s="343"/>
      <c r="B213" s="330"/>
      <c r="C213" s="344"/>
      <c r="D213" s="345"/>
      <c r="E213" s="345"/>
      <c r="F213" s="345"/>
      <c r="G213" s="346"/>
      <c r="H213" s="346"/>
      <c r="I213" s="347"/>
      <c r="J213" s="346"/>
      <c r="K213" s="346"/>
      <c r="L213" s="687"/>
      <c r="M213" s="346"/>
      <c r="N213" s="345"/>
      <c r="O213" s="345"/>
      <c r="P213" s="345"/>
      <c r="Q213" s="346"/>
      <c r="R213" s="346"/>
      <c r="S213" s="346"/>
      <c r="T213" s="346"/>
      <c r="U213" s="346"/>
      <c r="V213" s="687"/>
      <c r="W213" s="346"/>
      <c r="X213" s="345"/>
      <c r="Y213" s="345"/>
      <c r="Z213" s="345"/>
      <c r="AA213" s="346"/>
      <c r="AB213" s="346"/>
      <c r="AC213" s="346"/>
      <c r="AD213" s="346"/>
      <c r="AE213" s="687"/>
      <c r="AF213" s="346"/>
      <c r="AG213" s="345"/>
      <c r="AH213" s="345"/>
      <c r="AI213" s="345"/>
      <c r="AJ213" s="346"/>
      <c r="AK213" s="346"/>
      <c r="AL213" s="346"/>
      <c r="AM213" s="346"/>
      <c r="AN213" s="778"/>
      <c r="AO213" s="348"/>
    </row>
    <row r="214" spans="1:41" x14ac:dyDescent="0.25">
      <c r="A214" s="349"/>
      <c r="B214" s="331"/>
      <c r="C214" s="350"/>
      <c r="D214" s="351"/>
      <c r="E214" s="352"/>
      <c r="F214" s="353"/>
      <c r="G214" s="352"/>
      <c r="H214" s="353"/>
      <c r="I214" s="353"/>
      <c r="J214" s="353"/>
      <c r="K214" s="354"/>
      <c r="L214" s="688"/>
      <c r="M214" s="355" t="s">
        <v>42</v>
      </c>
      <c r="N214" s="356">
        <f>D227</f>
        <v>12000</v>
      </c>
      <c r="O214" s="356">
        <f>E227</f>
        <v>160</v>
      </c>
      <c r="P214" s="356">
        <f>F227</f>
        <v>12000</v>
      </c>
      <c r="Q214" s="352"/>
      <c r="R214" s="353"/>
      <c r="S214" s="353"/>
      <c r="T214" s="353"/>
      <c r="U214" s="354"/>
      <c r="V214" s="688"/>
      <c r="W214" s="355" t="s">
        <v>42</v>
      </c>
      <c r="X214" s="356">
        <f>N227</f>
        <v>24000</v>
      </c>
      <c r="Y214" s="356">
        <f>O227</f>
        <v>170</v>
      </c>
      <c r="Z214" s="356">
        <f>P227</f>
        <v>24000</v>
      </c>
      <c r="AA214" s="352"/>
      <c r="AB214" s="353"/>
      <c r="AC214" s="353"/>
      <c r="AD214" s="353"/>
      <c r="AE214" s="688"/>
      <c r="AF214" s="355" t="s">
        <v>42</v>
      </c>
      <c r="AG214" s="356">
        <f>X227</f>
        <v>36000</v>
      </c>
      <c r="AH214" s="356">
        <f>Y227</f>
        <v>170</v>
      </c>
      <c r="AI214" s="356">
        <f>Z227</f>
        <v>36170</v>
      </c>
      <c r="AJ214" s="352"/>
      <c r="AK214" s="353"/>
      <c r="AL214" s="353"/>
      <c r="AM214" s="353"/>
      <c r="AN214" s="776" t="s">
        <v>221</v>
      </c>
      <c r="AO214" s="183" t="s">
        <v>36</v>
      </c>
    </row>
    <row r="215" spans="1:41" x14ac:dyDescent="0.25">
      <c r="A215" s="343" t="s">
        <v>7</v>
      </c>
      <c r="B215" s="332">
        <v>207</v>
      </c>
      <c r="C215" s="357" t="s">
        <v>19</v>
      </c>
      <c r="D215" s="124">
        <v>1000</v>
      </c>
      <c r="E215" s="124">
        <f>E216+10</f>
        <v>50</v>
      </c>
      <c r="F215" s="124">
        <v>0</v>
      </c>
      <c r="G215" s="125" t="s">
        <v>38</v>
      </c>
      <c r="H215" s="125" t="s">
        <v>38</v>
      </c>
      <c r="I215" s="129" t="s">
        <v>38</v>
      </c>
      <c r="J215" s="125"/>
      <c r="K215" s="358"/>
      <c r="L215" s="684"/>
      <c r="M215" s="357" t="s">
        <v>19</v>
      </c>
      <c r="N215" s="124">
        <v>1000</v>
      </c>
      <c r="O215" s="124">
        <v>0</v>
      </c>
      <c r="P215" s="124">
        <v>6000</v>
      </c>
      <c r="Q215" s="125" t="s">
        <v>38</v>
      </c>
      <c r="R215" s="125">
        <v>736</v>
      </c>
      <c r="S215" s="129">
        <v>44213</v>
      </c>
      <c r="T215" s="125"/>
      <c r="U215" s="358"/>
      <c r="V215" s="684"/>
      <c r="W215" s="357" t="s">
        <v>19</v>
      </c>
      <c r="X215" s="124">
        <v>1000</v>
      </c>
      <c r="Y215" s="124">
        <v>0</v>
      </c>
      <c r="Z215" s="124">
        <v>6000</v>
      </c>
      <c r="AA215" s="125" t="s">
        <v>50</v>
      </c>
      <c r="AB215" s="125">
        <v>1668</v>
      </c>
      <c r="AC215" s="129">
        <v>44562</v>
      </c>
      <c r="AD215" s="426"/>
      <c r="AE215" s="684"/>
      <c r="AF215" s="357" t="s">
        <v>19</v>
      </c>
      <c r="AG215" s="124">
        <v>1000</v>
      </c>
      <c r="AH215" s="124"/>
      <c r="AI215" s="124">
        <v>6000</v>
      </c>
      <c r="AJ215" s="125" t="s">
        <v>47</v>
      </c>
      <c r="AK215" s="125">
        <v>3193</v>
      </c>
      <c r="AL215" s="129">
        <v>44928</v>
      </c>
      <c r="AM215" s="426"/>
      <c r="AN215" s="333">
        <f>AG227+AH227-AI227</f>
        <v>0</v>
      </c>
      <c r="AO215" s="334" t="s">
        <v>969</v>
      </c>
    </row>
    <row r="216" spans="1:41" ht="21" customHeight="1" x14ac:dyDescent="0.25">
      <c r="A216" s="359"/>
      <c r="B216" s="877" t="s">
        <v>71</v>
      </c>
      <c r="C216" s="357" t="s">
        <v>20</v>
      </c>
      <c r="D216" s="124">
        <v>1000</v>
      </c>
      <c r="E216" s="124">
        <f>E217+10</f>
        <v>40</v>
      </c>
      <c r="F216" s="124">
        <v>0</v>
      </c>
      <c r="G216" s="125" t="s">
        <v>38</v>
      </c>
      <c r="H216" s="125" t="s">
        <v>38</v>
      </c>
      <c r="I216" s="129" t="s">
        <v>38</v>
      </c>
      <c r="J216" s="125"/>
      <c r="K216" s="358"/>
      <c r="L216" s="685"/>
      <c r="M216" s="357" t="s">
        <v>20</v>
      </c>
      <c r="N216" s="124">
        <v>1000</v>
      </c>
      <c r="O216" s="124">
        <v>0</v>
      </c>
      <c r="P216" s="124">
        <v>0</v>
      </c>
      <c r="Q216" s="125" t="s">
        <v>38</v>
      </c>
      <c r="R216" s="125" t="s">
        <v>38</v>
      </c>
      <c r="S216" s="129" t="s">
        <v>38</v>
      </c>
      <c r="T216" s="125"/>
      <c r="U216" s="358"/>
      <c r="V216" s="685"/>
      <c r="W216" s="357" t="s">
        <v>20</v>
      </c>
      <c r="X216" s="124">
        <v>1000</v>
      </c>
      <c r="Y216" s="124">
        <v>0</v>
      </c>
      <c r="Z216" s="124">
        <v>0</v>
      </c>
      <c r="AA216" s="125" t="s">
        <v>38</v>
      </c>
      <c r="AB216" s="125" t="s">
        <v>38</v>
      </c>
      <c r="AC216" s="129" t="s">
        <v>38</v>
      </c>
      <c r="AD216" s="629"/>
      <c r="AE216" s="685"/>
      <c r="AF216" s="357" t="s">
        <v>20</v>
      </c>
      <c r="AG216" s="124">
        <v>1000</v>
      </c>
      <c r="AH216" s="124"/>
      <c r="AI216" s="124"/>
      <c r="AJ216" s="125"/>
      <c r="AK216" s="125"/>
      <c r="AL216" s="129"/>
      <c r="AM216" s="629"/>
      <c r="AN216" s="336"/>
      <c r="AO216" s="335"/>
    </row>
    <row r="217" spans="1:41" x14ac:dyDescent="0.25">
      <c r="A217" s="359"/>
      <c r="B217" s="877"/>
      <c r="C217" s="357" t="s">
        <v>21</v>
      </c>
      <c r="D217" s="124">
        <v>1000</v>
      </c>
      <c r="E217" s="124">
        <f>E218+10</f>
        <v>30</v>
      </c>
      <c r="F217" s="124">
        <v>0</v>
      </c>
      <c r="G217" s="125" t="s">
        <v>38</v>
      </c>
      <c r="H217" s="125" t="s">
        <v>38</v>
      </c>
      <c r="I217" s="129" t="s">
        <v>38</v>
      </c>
      <c r="J217" s="125"/>
      <c r="K217" s="358"/>
      <c r="L217" s="685"/>
      <c r="M217" s="357" t="s">
        <v>21</v>
      </c>
      <c r="N217" s="124">
        <v>1000</v>
      </c>
      <c r="O217" s="124">
        <v>0</v>
      </c>
      <c r="P217" s="124">
        <v>0</v>
      </c>
      <c r="Q217" s="125" t="s">
        <v>38</v>
      </c>
      <c r="R217" s="125" t="s">
        <v>38</v>
      </c>
      <c r="S217" s="129" t="s">
        <v>38</v>
      </c>
      <c r="T217" s="125"/>
      <c r="U217" s="358"/>
      <c r="V217" s="685"/>
      <c r="W217" s="357" t="s">
        <v>21</v>
      </c>
      <c r="X217" s="124">
        <v>1000</v>
      </c>
      <c r="Y217" s="124">
        <v>0</v>
      </c>
      <c r="Z217" s="124">
        <v>0</v>
      </c>
      <c r="AA217" s="125" t="s">
        <v>38</v>
      </c>
      <c r="AB217" s="125" t="s">
        <v>38</v>
      </c>
      <c r="AC217" s="129" t="s">
        <v>38</v>
      </c>
      <c r="AD217" s="629"/>
      <c r="AE217" s="685"/>
      <c r="AF217" s="357" t="s">
        <v>21</v>
      </c>
      <c r="AG217" s="124">
        <v>1000</v>
      </c>
      <c r="AH217" s="124"/>
      <c r="AI217" s="124"/>
      <c r="AJ217" s="125"/>
      <c r="AK217" s="125"/>
      <c r="AL217" s="129"/>
      <c r="AM217" s="629"/>
      <c r="AN217" s="336"/>
      <c r="AO217" s="335"/>
    </row>
    <row r="218" spans="1:41" x14ac:dyDescent="0.25">
      <c r="A218" s="359"/>
      <c r="B218" s="877"/>
      <c r="C218" s="357" t="s">
        <v>22</v>
      </c>
      <c r="D218" s="124">
        <v>1000</v>
      </c>
      <c r="E218" s="124">
        <f>E219+10</f>
        <v>20</v>
      </c>
      <c r="F218" s="124">
        <v>0</v>
      </c>
      <c r="G218" s="125" t="s">
        <v>38</v>
      </c>
      <c r="H218" s="125" t="s">
        <v>38</v>
      </c>
      <c r="I218" s="129" t="s">
        <v>38</v>
      </c>
      <c r="J218" s="125"/>
      <c r="K218" s="358"/>
      <c r="L218" s="685"/>
      <c r="M218" s="357" t="s">
        <v>22</v>
      </c>
      <c r="N218" s="124">
        <v>1000</v>
      </c>
      <c r="O218" s="124">
        <v>0</v>
      </c>
      <c r="P218" s="124">
        <v>0</v>
      </c>
      <c r="Q218" s="125" t="s">
        <v>38</v>
      </c>
      <c r="R218" s="125" t="s">
        <v>38</v>
      </c>
      <c r="S218" s="129" t="s">
        <v>38</v>
      </c>
      <c r="T218" s="125"/>
      <c r="U218" s="358"/>
      <c r="V218" s="685"/>
      <c r="W218" s="357" t="s">
        <v>22</v>
      </c>
      <c r="X218" s="124">
        <v>1000</v>
      </c>
      <c r="Y218" s="124">
        <v>0</v>
      </c>
      <c r="Z218" s="124">
        <v>0</v>
      </c>
      <c r="AA218" s="125" t="s">
        <v>38</v>
      </c>
      <c r="AB218" s="125" t="s">
        <v>38</v>
      </c>
      <c r="AC218" s="129" t="s">
        <v>38</v>
      </c>
      <c r="AD218" s="629"/>
      <c r="AE218" s="685"/>
      <c r="AF218" s="357" t="s">
        <v>22</v>
      </c>
      <c r="AG218" s="124">
        <v>1000</v>
      </c>
      <c r="AH218" s="124"/>
      <c r="AI218" s="124"/>
      <c r="AJ218" s="125"/>
      <c r="AK218" s="125"/>
      <c r="AL218" s="129"/>
      <c r="AM218" s="629"/>
      <c r="AN218" s="336"/>
      <c r="AO218" s="335"/>
    </row>
    <row r="219" spans="1:41" x14ac:dyDescent="0.25">
      <c r="A219" s="359"/>
      <c r="B219" s="877"/>
      <c r="C219" s="357" t="s">
        <v>23</v>
      </c>
      <c r="D219" s="124">
        <v>1000</v>
      </c>
      <c r="E219" s="124">
        <f>E220+10</f>
        <v>10</v>
      </c>
      <c r="F219" s="124">
        <v>0</v>
      </c>
      <c r="G219" s="125" t="s">
        <v>38</v>
      </c>
      <c r="H219" s="125" t="s">
        <v>38</v>
      </c>
      <c r="I219" s="129" t="s">
        <v>38</v>
      </c>
      <c r="J219" s="125"/>
      <c r="K219" s="358"/>
      <c r="L219" s="685"/>
      <c r="M219" s="357" t="s">
        <v>23</v>
      </c>
      <c r="N219" s="124">
        <v>1000</v>
      </c>
      <c r="O219" s="124">
        <v>0</v>
      </c>
      <c r="P219" s="124">
        <v>0</v>
      </c>
      <c r="Q219" s="125" t="s">
        <v>38</v>
      </c>
      <c r="R219" s="125" t="s">
        <v>38</v>
      </c>
      <c r="S219" s="129" t="s">
        <v>38</v>
      </c>
      <c r="T219" s="125"/>
      <c r="U219" s="358"/>
      <c r="V219" s="685"/>
      <c r="W219" s="357" t="s">
        <v>23</v>
      </c>
      <c r="X219" s="124">
        <v>1000</v>
      </c>
      <c r="Y219" s="124">
        <v>0</v>
      </c>
      <c r="Z219" s="124">
        <v>0</v>
      </c>
      <c r="AA219" s="125" t="s">
        <v>38</v>
      </c>
      <c r="AB219" s="125" t="s">
        <v>38</v>
      </c>
      <c r="AC219" s="129" t="s">
        <v>38</v>
      </c>
      <c r="AD219" s="629"/>
      <c r="AE219" s="685"/>
      <c r="AF219" s="357" t="s">
        <v>23</v>
      </c>
      <c r="AG219" s="124">
        <v>1000</v>
      </c>
      <c r="AH219" s="124"/>
      <c r="AI219" s="124"/>
      <c r="AJ219" s="125"/>
      <c r="AK219" s="125"/>
      <c r="AL219" s="129"/>
      <c r="AM219" s="629"/>
      <c r="AN219" s="336"/>
      <c r="AO219" s="335"/>
    </row>
    <row r="220" spans="1:41" x14ac:dyDescent="0.25">
      <c r="A220" s="359"/>
      <c r="B220" s="877"/>
      <c r="C220" s="357" t="s">
        <v>24</v>
      </c>
      <c r="D220" s="124">
        <v>1000</v>
      </c>
      <c r="E220" s="124">
        <v>0</v>
      </c>
      <c r="F220" s="124">
        <v>6000</v>
      </c>
      <c r="G220" s="125" t="s">
        <v>38</v>
      </c>
      <c r="H220" s="125">
        <v>255</v>
      </c>
      <c r="I220" s="129">
        <v>43983</v>
      </c>
      <c r="J220" s="125"/>
      <c r="K220" s="358"/>
      <c r="L220" s="685"/>
      <c r="M220" s="357" t="s">
        <v>24</v>
      </c>
      <c r="N220" s="124">
        <v>1000</v>
      </c>
      <c r="O220" s="124">
        <v>0</v>
      </c>
      <c r="P220" s="124">
        <v>0</v>
      </c>
      <c r="Q220" s="125" t="s">
        <v>38</v>
      </c>
      <c r="R220" s="125" t="s">
        <v>38</v>
      </c>
      <c r="S220" s="129" t="s">
        <v>38</v>
      </c>
      <c r="T220" s="125"/>
      <c r="U220" s="358"/>
      <c r="V220" s="685"/>
      <c r="W220" s="357" t="s">
        <v>24</v>
      </c>
      <c r="X220" s="124">
        <v>1000</v>
      </c>
      <c r="Y220" s="124">
        <v>0</v>
      </c>
      <c r="Z220" s="124">
        <v>6000</v>
      </c>
      <c r="AA220" s="125" t="s">
        <v>50</v>
      </c>
      <c r="AB220" s="125">
        <v>2390</v>
      </c>
      <c r="AC220" s="129">
        <v>44719</v>
      </c>
      <c r="AD220" s="629"/>
      <c r="AE220" s="685"/>
      <c r="AF220" s="357" t="s">
        <v>24</v>
      </c>
      <c r="AG220" s="124">
        <v>1000</v>
      </c>
      <c r="AH220" s="124"/>
      <c r="AI220" s="124"/>
      <c r="AJ220" s="125"/>
      <c r="AK220" s="125"/>
      <c r="AL220" s="129"/>
      <c r="AM220" s="629"/>
      <c r="AN220" s="336"/>
      <c r="AO220" s="335"/>
    </row>
    <row r="221" spans="1:41" x14ac:dyDescent="0.25">
      <c r="A221" s="359"/>
      <c r="B221" s="877"/>
      <c r="C221" s="357" t="s">
        <v>25</v>
      </c>
      <c r="D221" s="124">
        <v>1000</v>
      </c>
      <c r="E221" s="124">
        <v>0</v>
      </c>
      <c r="F221" s="124">
        <v>1000</v>
      </c>
      <c r="G221" s="125" t="s">
        <v>38</v>
      </c>
      <c r="H221" s="125">
        <v>361</v>
      </c>
      <c r="I221" s="129">
        <v>44030</v>
      </c>
      <c r="J221" s="125"/>
      <c r="K221" s="358"/>
      <c r="L221" s="692"/>
      <c r="M221" s="357" t="s">
        <v>25</v>
      </c>
      <c r="N221" s="124">
        <v>1000</v>
      </c>
      <c r="O221" s="124">
        <v>10</v>
      </c>
      <c r="P221" s="124">
        <v>0</v>
      </c>
      <c r="Q221" s="125" t="s">
        <v>38</v>
      </c>
      <c r="R221" s="125" t="s">
        <v>38</v>
      </c>
      <c r="S221" s="129" t="s">
        <v>38</v>
      </c>
      <c r="T221" s="125"/>
      <c r="U221" s="358"/>
      <c r="V221" s="692"/>
      <c r="W221" s="357" t="s">
        <v>25</v>
      </c>
      <c r="X221" s="124">
        <v>1000</v>
      </c>
      <c r="Y221" s="124">
        <v>0</v>
      </c>
      <c r="Z221" s="124">
        <v>0</v>
      </c>
      <c r="AA221" s="125" t="s">
        <v>38</v>
      </c>
      <c r="AB221" s="125" t="s">
        <v>38</v>
      </c>
      <c r="AC221" s="129" t="s">
        <v>38</v>
      </c>
      <c r="AD221" s="629"/>
      <c r="AE221" s="692"/>
      <c r="AF221" s="357" t="s">
        <v>25</v>
      </c>
      <c r="AG221" s="124">
        <v>1000</v>
      </c>
      <c r="AH221" s="124"/>
      <c r="AI221" s="124">
        <v>6000</v>
      </c>
      <c r="AJ221" s="125" t="s">
        <v>47</v>
      </c>
      <c r="AK221" s="125">
        <v>3979</v>
      </c>
      <c r="AL221" s="129">
        <v>45123</v>
      </c>
      <c r="AM221" s="629"/>
      <c r="AN221" s="336"/>
      <c r="AO221" s="335"/>
    </row>
    <row r="222" spans="1:41" x14ac:dyDescent="0.25">
      <c r="A222" s="359"/>
      <c r="B222" s="877"/>
      <c r="C222" s="357" t="s">
        <v>26</v>
      </c>
      <c r="D222" s="124">
        <v>1000</v>
      </c>
      <c r="E222" s="124">
        <v>10</v>
      </c>
      <c r="F222" s="124">
        <v>0</v>
      </c>
      <c r="G222" s="125" t="s">
        <v>38</v>
      </c>
      <c r="H222" s="125" t="s">
        <v>38</v>
      </c>
      <c r="I222" s="129" t="s">
        <v>38</v>
      </c>
      <c r="J222" s="125"/>
      <c r="K222" s="358"/>
      <c r="L222" s="646"/>
      <c r="M222" s="357" t="s">
        <v>26</v>
      </c>
      <c r="N222" s="124">
        <v>1000</v>
      </c>
      <c r="O222" s="124">
        <v>0</v>
      </c>
      <c r="P222" s="124">
        <v>6000</v>
      </c>
      <c r="Q222" s="125" t="s">
        <v>38</v>
      </c>
      <c r="R222" s="125">
        <v>1225</v>
      </c>
      <c r="S222" s="129">
        <v>44425</v>
      </c>
      <c r="T222" s="125"/>
      <c r="U222" s="358"/>
      <c r="V222" s="646"/>
      <c r="W222" s="357" t="s">
        <v>26</v>
      </c>
      <c r="X222" s="124">
        <v>1000</v>
      </c>
      <c r="Y222" s="124">
        <v>0</v>
      </c>
      <c r="Z222" s="124">
        <v>170</v>
      </c>
      <c r="AA222" s="125" t="s">
        <v>50</v>
      </c>
      <c r="AB222" s="125">
        <v>2653</v>
      </c>
      <c r="AC222" s="129">
        <v>44792</v>
      </c>
      <c r="AD222" s="629"/>
      <c r="AE222" s="646"/>
      <c r="AF222" s="357" t="s">
        <v>26</v>
      </c>
      <c r="AG222" s="124">
        <v>1000</v>
      </c>
      <c r="AH222" s="124"/>
      <c r="AI222" s="124"/>
      <c r="AJ222" s="125"/>
      <c r="AK222" s="125"/>
      <c r="AL222" s="129"/>
      <c r="AM222" s="629"/>
      <c r="AN222" s="336"/>
      <c r="AO222" s="335"/>
    </row>
    <row r="223" spans="1:41" x14ac:dyDescent="0.25">
      <c r="A223" s="359"/>
      <c r="B223" s="877"/>
      <c r="C223" s="357" t="s">
        <v>27</v>
      </c>
      <c r="D223" s="124">
        <v>1000</v>
      </c>
      <c r="E223" s="124">
        <v>0</v>
      </c>
      <c r="F223" s="124">
        <v>5000</v>
      </c>
      <c r="G223" s="125" t="s">
        <v>38</v>
      </c>
      <c r="H223" s="125">
        <v>470</v>
      </c>
      <c r="I223" s="129">
        <v>44086</v>
      </c>
      <c r="J223" s="125"/>
      <c r="K223" s="358"/>
      <c r="L223" s="646"/>
      <c r="M223" s="357" t="s">
        <v>27</v>
      </c>
      <c r="N223" s="124">
        <v>1000</v>
      </c>
      <c r="O223" s="124">
        <v>0</v>
      </c>
      <c r="P223" s="124">
        <v>0</v>
      </c>
      <c r="Q223" s="125" t="s">
        <v>38</v>
      </c>
      <c r="R223" s="125" t="s">
        <v>38</v>
      </c>
      <c r="S223" s="129" t="s">
        <v>38</v>
      </c>
      <c r="T223" s="125"/>
      <c r="U223" s="358"/>
      <c r="V223" s="646"/>
      <c r="W223" s="357" t="s">
        <v>27</v>
      </c>
      <c r="X223" s="124">
        <v>1000</v>
      </c>
      <c r="Y223" s="124">
        <v>0</v>
      </c>
      <c r="Z223" s="124">
        <v>0</v>
      </c>
      <c r="AA223" s="125" t="s">
        <v>38</v>
      </c>
      <c r="AB223" s="125" t="s">
        <v>38</v>
      </c>
      <c r="AC223" s="129" t="s">
        <v>38</v>
      </c>
      <c r="AD223" s="629"/>
      <c r="AE223" s="646"/>
      <c r="AF223" s="357" t="s">
        <v>27</v>
      </c>
      <c r="AG223" s="124">
        <v>1000</v>
      </c>
      <c r="AH223" s="124"/>
      <c r="AI223" s="124"/>
      <c r="AJ223" s="125"/>
      <c r="AK223" s="125"/>
      <c r="AL223" s="129"/>
      <c r="AM223" s="629"/>
      <c r="AN223" s="336"/>
      <c r="AO223" s="335"/>
    </row>
    <row r="224" spans="1:41" x14ac:dyDescent="0.25">
      <c r="A224" s="359"/>
      <c r="B224" s="877"/>
      <c r="C224" s="357" t="s">
        <v>28</v>
      </c>
      <c r="D224" s="124">
        <v>1000</v>
      </c>
      <c r="E224" s="124">
        <v>0</v>
      </c>
      <c r="F224" s="124">
        <v>0</v>
      </c>
      <c r="G224" s="125" t="s">
        <v>38</v>
      </c>
      <c r="H224" s="125" t="s">
        <v>38</v>
      </c>
      <c r="I224" s="129" t="s">
        <v>38</v>
      </c>
      <c r="J224" s="125"/>
      <c r="K224" s="358"/>
      <c r="L224" s="693"/>
      <c r="M224" s="357" t="s">
        <v>28</v>
      </c>
      <c r="N224" s="124">
        <v>1000</v>
      </c>
      <c r="O224" s="124">
        <v>0</v>
      </c>
      <c r="P224" s="124">
        <v>0</v>
      </c>
      <c r="Q224" s="125" t="s">
        <v>38</v>
      </c>
      <c r="R224" s="125" t="s">
        <v>38</v>
      </c>
      <c r="S224" s="129" t="s">
        <v>38</v>
      </c>
      <c r="T224" s="125"/>
      <c r="U224" s="358"/>
      <c r="V224" s="693"/>
      <c r="W224" s="357" t="s">
        <v>28</v>
      </c>
      <c r="X224" s="124">
        <v>1000</v>
      </c>
      <c r="Y224" s="124">
        <v>0</v>
      </c>
      <c r="Z224" s="124">
        <v>0</v>
      </c>
      <c r="AA224" s="125" t="s">
        <v>38</v>
      </c>
      <c r="AB224" s="125" t="s">
        <v>38</v>
      </c>
      <c r="AC224" s="129" t="s">
        <v>38</v>
      </c>
      <c r="AD224" s="629"/>
      <c r="AE224" s="693"/>
      <c r="AF224" s="357" t="s">
        <v>28</v>
      </c>
      <c r="AG224" s="124">
        <v>1000</v>
      </c>
      <c r="AH224" s="124"/>
      <c r="AI224" s="124"/>
      <c r="AJ224" s="125"/>
      <c r="AK224" s="125"/>
      <c r="AL224" s="129"/>
      <c r="AM224" s="629"/>
      <c r="AN224" s="336"/>
      <c r="AO224" s="335"/>
    </row>
    <row r="225" spans="1:41" x14ac:dyDescent="0.25">
      <c r="A225" s="359"/>
      <c r="B225" s="877"/>
      <c r="C225" s="357" t="s">
        <v>29</v>
      </c>
      <c r="D225" s="124">
        <v>1000</v>
      </c>
      <c r="E225" s="124">
        <v>0</v>
      </c>
      <c r="F225" s="124">
        <v>0</v>
      </c>
      <c r="G225" s="125" t="s">
        <v>38</v>
      </c>
      <c r="H225" s="125" t="s">
        <v>38</v>
      </c>
      <c r="I225" s="129" t="s">
        <v>38</v>
      </c>
      <c r="J225" s="125"/>
      <c r="K225" s="358"/>
      <c r="L225" s="692"/>
      <c r="M225" s="357" t="s">
        <v>29</v>
      </c>
      <c r="N225" s="124">
        <v>1000</v>
      </c>
      <c r="O225" s="124">
        <v>0</v>
      </c>
      <c r="P225" s="124">
        <v>0</v>
      </c>
      <c r="Q225" s="125" t="s">
        <v>38</v>
      </c>
      <c r="R225" s="125" t="s">
        <v>38</v>
      </c>
      <c r="S225" s="129" t="s">
        <v>38</v>
      </c>
      <c r="T225" s="125"/>
      <c r="U225" s="358"/>
      <c r="V225" s="692"/>
      <c r="W225" s="357" t="s">
        <v>29</v>
      </c>
      <c r="X225" s="124">
        <v>1000</v>
      </c>
      <c r="Y225" s="124">
        <v>0</v>
      </c>
      <c r="Z225" s="124">
        <v>0</v>
      </c>
      <c r="AA225" s="125" t="s">
        <v>38</v>
      </c>
      <c r="AB225" s="125" t="s">
        <v>38</v>
      </c>
      <c r="AC225" s="129" t="s">
        <v>38</v>
      </c>
      <c r="AD225" s="629"/>
      <c r="AE225" s="692"/>
      <c r="AF225" s="357" t="s">
        <v>29</v>
      </c>
      <c r="AG225" s="124">
        <v>1000</v>
      </c>
      <c r="AH225" s="124"/>
      <c r="AI225" s="124"/>
      <c r="AJ225" s="125"/>
      <c r="AK225" s="125"/>
      <c r="AL225" s="129"/>
      <c r="AM225" s="629"/>
      <c r="AN225" s="336"/>
      <c r="AO225" s="335"/>
    </row>
    <row r="226" spans="1:41" x14ac:dyDescent="0.25">
      <c r="A226" s="359"/>
      <c r="B226" s="877"/>
      <c r="C226" s="360" t="s">
        <v>30</v>
      </c>
      <c r="D226" s="278">
        <v>1000</v>
      </c>
      <c r="E226" s="124">
        <v>0</v>
      </c>
      <c r="F226" s="124">
        <v>0</v>
      </c>
      <c r="G226" s="125" t="s">
        <v>38</v>
      </c>
      <c r="H226" s="125" t="s">
        <v>38</v>
      </c>
      <c r="I226" s="129" t="s">
        <v>38</v>
      </c>
      <c r="J226" s="361"/>
      <c r="K226" s="362"/>
      <c r="L226" s="685"/>
      <c r="M226" s="360" t="s">
        <v>30</v>
      </c>
      <c r="N226" s="278">
        <v>1000</v>
      </c>
      <c r="O226" s="124">
        <v>0</v>
      </c>
      <c r="P226" s="124">
        <v>0</v>
      </c>
      <c r="Q226" s="125" t="s">
        <v>38</v>
      </c>
      <c r="R226" s="125" t="s">
        <v>38</v>
      </c>
      <c r="S226" s="129" t="s">
        <v>38</v>
      </c>
      <c r="T226" s="125"/>
      <c r="U226" s="358"/>
      <c r="V226" s="685"/>
      <c r="W226" s="360" t="s">
        <v>30</v>
      </c>
      <c r="X226" s="124">
        <v>1000</v>
      </c>
      <c r="Y226" s="124">
        <v>0</v>
      </c>
      <c r="Z226" s="124">
        <v>0</v>
      </c>
      <c r="AA226" s="125" t="s">
        <v>38</v>
      </c>
      <c r="AB226" s="125" t="s">
        <v>38</v>
      </c>
      <c r="AC226" s="129" t="s">
        <v>38</v>
      </c>
      <c r="AD226" s="629"/>
      <c r="AE226" s="685"/>
      <c r="AF226" s="360" t="s">
        <v>30</v>
      </c>
      <c r="AG226" s="124">
        <v>1000</v>
      </c>
      <c r="AH226" s="124"/>
      <c r="AI226" s="124"/>
      <c r="AJ226" s="125"/>
      <c r="AK226" s="125"/>
      <c r="AL226" s="129"/>
      <c r="AM226" s="629"/>
      <c r="AN226" s="338"/>
      <c r="AO226" s="339"/>
    </row>
    <row r="227" spans="1:41" x14ac:dyDescent="0.25">
      <c r="A227" s="363"/>
      <c r="B227" s="878"/>
      <c r="C227" s="364"/>
      <c r="D227" s="365">
        <f>SUM(D215:D226)</f>
        <v>12000</v>
      </c>
      <c r="E227" s="365">
        <f>SUM(E215:E226)</f>
        <v>160</v>
      </c>
      <c r="F227" s="365">
        <f>SUM(F215:F226)</f>
        <v>12000</v>
      </c>
      <c r="G227" s="340"/>
      <c r="H227" s="340"/>
      <c r="I227" s="366"/>
      <c r="J227" s="340"/>
      <c r="K227" s="367"/>
      <c r="L227" s="686"/>
      <c r="M227" s="364"/>
      <c r="N227" s="365">
        <f>SUM(N214:N226)</f>
        <v>24000</v>
      </c>
      <c r="O227" s="365">
        <f>SUM(O214:O226)</f>
        <v>170</v>
      </c>
      <c r="P227" s="365">
        <f>SUM(P214:P226)</f>
        <v>24000</v>
      </c>
      <c r="Q227" s="340"/>
      <c r="R227" s="340"/>
      <c r="S227" s="340"/>
      <c r="T227" s="340"/>
      <c r="U227" s="367"/>
      <c r="V227" s="686"/>
      <c r="W227" s="364"/>
      <c r="X227" s="365">
        <f>SUM(X214:X226)</f>
        <v>36000</v>
      </c>
      <c r="Y227" s="365">
        <f>SUM(Y214:Y226)</f>
        <v>170</v>
      </c>
      <c r="Z227" s="365">
        <f>SUM(Z214:Z226)</f>
        <v>36170</v>
      </c>
      <c r="AA227" s="340"/>
      <c r="AB227" s="340"/>
      <c r="AC227" s="340"/>
      <c r="AD227" s="340"/>
      <c r="AE227" s="686"/>
      <c r="AF227" s="364"/>
      <c r="AG227" s="365">
        <f>SUM(AG214:AG226)</f>
        <v>48000</v>
      </c>
      <c r="AH227" s="365">
        <f>SUM(AH214:AH226)</f>
        <v>170</v>
      </c>
      <c r="AI227" s="365">
        <f>SUM(AI214:AI226)</f>
        <v>48170</v>
      </c>
      <c r="AJ227" s="340"/>
      <c r="AK227" s="340"/>
      <c r="AL227" s="340"/>
      <c r="AM227" s="340"/>
      <c r="AN227" s="365"/>
      <c r="AO227" s="340"/>
    </row>
    <row r="228" spans="1:41" x14ac:dyDescent="0.25">
      <c r="A228" s="118"/>
      <c r="B228" s="106"/>
      <c r="C228" s="65"/>
      <c r="D228" s="66"/>
      <c r="E228" s="66"/>
      <c r="F228" s="66"/>
      <c r="G228" s="67"/>
      <c r="H228" s="67"/>
      <c r="I228" s="68"/>
      <c r="J228" s="67"/>
      <c r="K228" s="67"/>
      <c r="L228" s="687"/>
      <c r="M228" s="67"/>
      <c r="N228" s="66"/>
      <c r="O228" s="66"/>
      <c r="P228" s="66"/>
      <c r="Q228" s="67"/>
      <c r="R228" s="67"/>
      <c r="S228" s="67"/>
      <c r="T228" s="67"/>
      <c r="U228" s="67"/>
      <c r="V228" s="687"/>
      <c r="W228" s="67"/>
      <c r="X228" s="66"/>
      <c r="Y228" s="66"/>
      <c r="Z228" s="66"/>
      <c r="AA228" s="67"/>
      <c r="AB228" s="67"/>
      <c r="AC228" s="67"/>
      <c r="AD228" s="67"/>
      <c r="AE228" s="687"/>
      <c r="AF228" s="67"/>
      <c r="AG228" s="66"/>
      <c r="AH228" s="66"/>
      <c r="AI228" s="66"/>
      <c r="AJ228" s="67"/>
      <c r="AK228" s="67"/>
      <c r="AL228" s="67"/>
      <c r="AM228" s="67"/>
      <c r="AN228" s="777"/>
      <c r="AO228" s="123"/>
    </row>
    <row r="229" spans="1:41" x14ac:dyDescent="0.25">
      <c r="A229" s="119"/>
      <c r="B229" s="107"/>
      <c r="C229" s="70"/>
      <c r="D229" s="71"/>
      <c r="E229" s="72"/>
      <c r="F229" s="73"/>
      <c r="G229" s="72"/>
      <c r="H229" s="73"/>
      <c r="I229" s="73"/>
      <c r="J229" s="73"/>
      <c r="K229" s="74"/>
      <c r="L229" s="688"/>
      <c r="M229" s="75" t="s">
        <v>42</v>
      </c>
      <c r="N229" s="76">
        <f>D242</f>
        <v>12000</v>
      </c>
      <c r="O229" s="76">
        <f>E242</f>
        <v>4260</v>
      </c>
      <c r="P229" s="76">
        <f>F242</f>
        <v>0</v>
      </c>
      <c r="Q229" s="72"/>
      <c r="R229" s="73"/>
      <c r="S229" s="73"/>
      <c r="T229" s="73"/>
      <c r="U229" s="74"/>
      <c r="V229" s="688"/>
      <c r="W229" s="75" t="s">
        <v>42</v>
      </c>
      <c r="X229" s="76">
        <f>N242</f>
        <v>24000</v>
      </c>
      <c r="Y229" s="76">
        <f>O242</f>
        <v>7080</v>
      </c>
      <c r="Z229" s="76">
        <f>P242</f>
        <v>0</v>
      </c>
      <c r="AA229" s="72"/>
      <c r="AB229" s="73"/>
      <c r="AC229" s="73"/>
      <c r="AD229" s="73"/>
      <c r="AE229" s="688"/>
      <c r="AF229" s="75" t="s">
        <v>42</v>
      </c>
      <c r="AG229" s="76">
        <f>X242</f>
        <v>36000</v>
      </c>
      <c r="AH229" s="76">
        <f>Y242</f>
        <v>8460</v>
      </c>
      <c r="AI229" s="76">
        <f>Z242</f>
        <v>0</v>
      </c>
      <c r="AJ229" s="72"/>
      <c r="AK229" s="73"/>
      <c r="AL229" s="73"/>
      <c r="AM229" s="73"/>
      <c r="AN229" s="776" t="s">
        <v>221</v>
      </c>
      <c r="AO229" s="183" t="s">
        <v>36</v>
      </c>
    </row>
    <row r="230" spans="1:41" x14ac:dyDescent="0.25">
      <c r="A230" s="118" t="s">
        <v>7</v>
      </c>
      <c r="B230" s="108">
        <v>208</v>
      </c>
      <c r="C230" s="77" t="s">
        <v>19</v>
      </c>
      <c r="D230" s="78">
        <v>1000</v>
      </c>
      <c r="E230" s="78">
        <f t="shared" ref="E230:E239" si="10">E231+10</f>
        <v>410</v>
      </c>
      <c r="F230" s="78">
        <v>0</v>
      </c>
      <c r="G230" s="79" t="s">
        <v>38</v>
      </c>
      <c r="H230" s="79" t="s">
        <v>38</v>
      </c>
      <c r="I230" s="80" t="s">
        <v>38</v>
      </c>
      <c r="J230" s="79"/>
      <c r="K230" s="81"/>
      <c r="L230" s="684"/>
      <c r="M230" s="77" t="s">
        <v>19</v>
      </c>
      <c r="N230" s="78">
        <v>1000</v>
      </c>
      <c r="O230" s="78">
        <f t="shared" ref="O230:O239" si="11">O231+10</f>
        <v>290</v>
      </c>
      <c r="P230" s="78">
        <v>0</v>
      </c>
      <c r="Q230" s="79" t="s">
        <v>38</v>
      </c>
      <c r="R230" s="79" t="s">
        <v>38</v>
      </c>
      <c r="S230" s="80" t="s">
        <v>38</v>
      </c>
      <c r="T230" s="79"/>
      <c r="U230" s="81"/>
      <c r="V230" s="684"/>
      <c r="W230" s="77" t="s">
        <v>19</v>
      </c>
      <c r="X230" s="78">
        <v>1000</v>
      </c>
      <c r="Y230" s="78">
        <f t="shared" ref="Y230:Y235" si="12">Y231+10</f>
        <v>170</v>
      </c>
      <c r="Z230" s="78">
        <v>0</v>
      </c>
      <c r="AA230" s="79" t="s">
        <v>38</v>
      </c>
      <c r="AB230" s="79" t="s">
        <v>38</v>
      </c>
      <c r="AC230" s="80" t="s">
        <v>38</v>
      </c>
      <c r="AD230" s="651"/>
      <c r="AE230" s="684"/>
      <c r="AF230" s="77" t="s">
        <v>19</v>
      </c>
      <c r="AG230" s="78">
        <v>1000</v>
      </c>
      <c r="AH230" s="78">
        <v>50</v>
      </c>
      <c r="AI230" s="78"/>
      <c r="AJ230" s="79"/>
      <c r="AK230" s="79"/>
      <c r="AL230" s="80"/>
      <c r="AM230" s="651"/>
      <c r="AN230" s="177">
        <f>AG242+AH242-AI242</f>
        <v>50610</v>
      </c>
      <c r="AO230" s="334" t="s">
        <v>961</v>
      </c>
    </row>
    <row r="231" spans="1:41" ht="21" customHeight="1" x14ac:dyDescent="0.25">
      <c r="A231" s="120"/>
      <c r="B231" s="879" t="s">
        <v>70</v>
      </c>
      <c r="C231" s="77" t="s">
        <v>20</v>
      </c>
      <c r="D231" s="78">
        <v>1000</v>
      </c>
      <c r="E231" s="78">
        <f t="shared" si="10"/>
        <v>400</v>
      </c>
      <c r="F231" s="78">
        <v>0</v>
      </c>
      <c r="G231" s="79" t="s">
        <v>38</v>
      </c>
      <c r="H231" s="79" t="s">
        <v>38</v>
      </c>
      <c r="I231" s="80" t="s">
        <v>38</v>
      </c>
      <c r="J231" s="79"/>
      <c r="K231" s="81"/>
      <c r="L231" s="685"/>
      <c r="M231" s="77" t="s">
        <v>20</v>
      </c>
      <c r="N231" s="78">
        <v>1000</v>
      </c>
      <c r="O231" s="78">
        <f t="shared" si="11"/>
        <v>280</v>
      </c>
      <c r="P231" s="78">
        <v>0</v>
      </c>
      <c r="Q231" s="79" t="s">
        <v>38</v>
      </c>
      <c r="R231" s="79" t="s">
        <v>38</v>
      </c>
      <c r="S231" s="80" t="s">
        <v>38</v>
      </c>
      <c r="T231" s="79"/>
      <c r="U231" s="81"/>
      <c r="V231" s="685"/>
      <c r="W231" s="77" t="s">
        <v>20</v>
      </c>
      <c r="X231" s="78">
        <v>1000</v>
      </c>
      <c r="Y231" s="78">
        <f t="shared" si="12"/>
        <v>160</v>
      </c>
      <c r="Z231" s="78">
        <v>0</v>
      </c>
      <c r="AA231" s="79" t="s">
        <v>38</v>
      </c>
      <c r="AB231" s="79" t="s">
        <v>38</v>
      </c>
      <c r="AC231" s="80" t="s">
        <v>38</v>
      </c>
      <c r="AD231" s="558"/>
      <c r="AE231" s="685"/>
      <c r="AF231" s="77" t="s">
        <v>20</v>
      </c>
      <c r="AG231" s="78">
        <v>1000</v>
      </c>
      <c r="AH231" s="78">
        <v>40</v>
      </c>
      <c r="AI231" s="78"/>
      <c r="AJ231" s="79"/>
      <c r="AK231" s="79"/>
      <c r="AL231" s="80"/>
      <c r="AM231" s="558"/>
      <c r="AN231" s="180"/>
      <c r="AO231" s="179"/>
    </row>
    <row r="232" spans="1:41" x14ac:dyDescent="0.25">
      <c r="A232" s="120"/>
      <c r="B232" s="879"/>
      <c r="C232" s="77" t="s">
        <v>21</v>
      </c>
      <c r="D232" s="78">
        <v>1000</v>
      </c>
      <c r="E232" s="78">
        <f t="shared" si="10"/>
        <v>390</v>
      </c>
      <c r="F232" s="78">
        <v>0</v>
      </c>
      <c r="G232" s="79" t="s">
        <v>38</v>
      </c>
      <c r="H232" s="79" t="s">
        <v>38</v>
      </c>
      <c r="I232" s="80" t="s">
        <v>38</v>
      </c>
      <c r="J232" s="79"/>
      <c r="K232" s="81"/>
      <c r="L232" s="685"/>
      <c r="M232" s="77" t="s">
        <v>21</v>
      </c>
      <c r="N232" s="78">
        <v>1000</v>
      </c>
      <c r="O232" s="78">
        <f t="shared" si="11"/>
        <v>270</v>
      </c>
      <c r="P232" s="78">
        <v>0</v>
      </c>
      <c r="Q232" s="79" t="s">
        <v>38</v>
      </c>
      <c r="R232" s="79" t="s">
        <v>38</v>
      </c>
      <c r="S232" s="80" t="s">
        <v>38</v>
      </c>
      <c r="T232" s="79"/>
      <c r="U232" s="81"/>
      <c r="V232" s="685"/>
      <c r="W232" s="77" t="s">
        <v>21</v>
      </c>
      <c r="X232" s="78">
        <v>1000</v>
      </c>
      <c r="Y232" s="78">
        <f t="shared" si="12"/>
        <v>150</v>
      </c>
      <c r="Z232" s="78">
        <v>0</v>
      </c>
      <c r="AA232" s="79" t="s">
        <v>38</v>
      </c>
      <c r="AB232" s="79" t="s">
        <v>38</v>
      </c>
      <c r="AC232" s="80" t="s">
        <v>38</v>
      </c>
      <c r="AD232" s="558"/>
      <c r="AE232" s="685"/>
      <c r="AF232" s="77" t="s">
        <v>21</v>
      </c>
      <c r="AG232" s="78">
        <v>1000</v>
      </c>
      <c r="AH232" s="78">
        <v>30</v>
      </c>
      <c r="AI232" s="78"/>
      <c r="AJ232" s="79"/>
      <c r="AK232" s="79"/>
      <c r="AL232" s="80"/>
      <c r="AM232" s="558"/>
      <c r="AN232" s="180">
        <v>42000</v>
      </c>
      <c r="AO232" s="179" t="s">
        <v>847</v>
      </c>
    </row>
    <row r="233" spans="1:41" x14ac:dyDescent="0.25">
      <c r="A233" s="120"/>
      <c r="B233" s="879"/>
      <c r="C233" s="77" t="s">
        <v>22</v>
      </c>
      <c r="D233" s="78">
        <v>1000</v>
      </c>
      <c r="E233" s="78">
        <f t="shared" si="10"/>
        <v>380</v>
      </c>
      <c r="F233" s="78">
        <v>0</v>
      </c>
      <c r="G233" s="79" t="s">
        <v>38</v>
      </c>
      <c r="H233" s="79" t="s">
        <v>38</v>
      </c>
      <c r="I233" s="80" t="s">
        <v>38</v>
      </c>
      <c r="J233" s="79"/>
      <c r="K233" s="81"/>
      <c r="L233" s="685"/>
      <c r="M233" s="77" t="s">
        <v>22</v>
      </c>
      <c r="N233" s="78">
        <v>1000</v>
      </c>
      <c r="O233" s="78">
        <f t="shared" si="11"/>
        <v>260</v>
      </c>
      <c r="P233" s="78">
        <v>0</v>
      </c>
      <c r="Q233" s="79" t="s">
        <v>38</v>
      </c>
      <c r="R233" s="79" t="s">
        <v>38</v>
      </c>
      <c r="S233" s="80" t="s">
        <v>38</v>
      </c>
      <c r="T233" s="79"/>
      <c r="U233" s="81"/>
      <c r="V233" s="685"/>
      <c r="W233" s="77" t="s">
        <v>22</v>
      </c>
      <c r="X233" s="78">
        <v>1000</v>
      </c>
      <c r="Y233" s="78">
        <f t="shared" si="12"/>
        <v>140</v>
      </c>
      <c r="Z233" s="78">
        <v>0</v>
      </c>
      <c r="AA233" s="79" t="s">
        <v>38</v>
      </c>
      <c r="AB233" s="79" t="s">
        <v>38</v>
      </c>
      <c r="AC233" s="80" t="s">
        <v>38</v>
      </c>
      <c r="AD233" s="558"/>
      <c r="AE233" s="685"/>
      <c r="AF233" s="77" t="s">
        <v>22</v>
      </c>
      <c r="AG233" s="78">
        <v>1000</v>
      </c>
      <c r="AH233" s="78">
        <v>20</v>
      </c>
      <c r="AI233" s="78"/>
      <c r="AJ233" s="79"/>
      <c r="AK233" s="79"/>
      <c r="AL233" s="80"/>
      <c r="AM233" s="558"/>
      <c r="AN233" s="180">
        <v>8610</v>
      </c>
      <c r="AO233" s="179" t="s">
        <v>848</v>
      </c>
    </row>
    <row r="234" spans="1:41" x14ac:dyDescent="0.25">
      <c r="A234" s="120"/>
      <c r="B234" s="879"/>
      <c r="C234" s="77" t="s">
        <v>23</v>
      </c>
      <c r="D234" s="78">
        <v>1000</v>
      </c>
      <c r="E234" s="78">
        <f t="shared" si="10"/>
        <v>370</v>
      </c>
      <c r="F234" s="78">
        <v>0</v>
      </c>
      <c r="G234" s="79" t="s">
        <v>38</v>
      </c>
      <c r="H234" s="79" t="s">
        <v>38</v>
      </c>
      <c r="I234" s="80" t="s">
        <v>38</v>
      </c>
      <c r="J234" s="79"/>
      <c r="K234" s="81"/>
      <c r="L234" s="685"/>
      <c r="M234" s="77" t="s">
        <v>23</v>
      </c>
      <c r="N234" s="78">
        <v>1000</v>
      </c>
      <c r="O234" s="78">
        <f t="shared" si="11"/>
        <v>250</v>
      </c>
      <c r="P234" s="78">
        <v>0</v>
      </c>
      <c r="Q234" s="79" t="s">
        <v>38</v>
      </c>
      <c r="R234" s="79" t="s">
        <v>38</v>
      </c>
      <c r="S234" s="80" t="s">
        <v>38</v>
      </c>
      <c r="T234" s="79"/>
      <c r="U234" s="81"/>
      <c r="V234" s="685"/>
      <c r="W234" s="77" t="s">
        <v>23</v>
      </c>
      <c r="X234" s="78">
        <v>1000</v>
      </c>
      <c r="Y234" s="78">
        <f t="shared" si="12"/>
        <v>130</v>
      </c>
      <c r="Z234" s="78">
        <v>0</v>
      </c>
      <c r="AA234" s="79" t="s">
        <v>38</v>
      </c>
      <c r="AB234" s="79" t="s">
        <v>38</v>
      </c>
      <c r="AC234" s="80" t="s">
        <v>38</v>
      </c>
      <c r="AD234" s="558"/>
      <c r="AE234" s="685"/>
      <c r="AF234" s="77" t="s">
        <v>23</v>
      </c>
      <c r="AG234" s="78">
        <v>1000</v>
      </c>
      <c r="AH234" s="78">
        <v>10</v>
      </c>
      <c r="AI234" s="78"/>
      <c r="AJ234" s="79"/>
      <c r="AK234" s="79"/>
      <c r="AL234" s="80"/>
      <c r="AM234" s="558"/>
      <c r="AN234" s="180"/>
      <c r="AO234" s="179"/>
    </row>
    <row r="235" spans="1:41" x14ac:dyDescent="0.25">
      <c r="A235" s="120"/>
      <c r="B235" s="879"/>
      <c r="C235" s="77" t="s">
        <v>24</v>
      </c>
      <c r="D235" s="78">
        <v>1000</v>
      </c>
      <c r="E235" s="78">
        <f t="shared" si="10"/>
        <v>360</v>
      </c>
      <c r="F235" s="78">
        <v>0</v>
      </c>
      <c r="G235" s="79" t="s">
        <v>38</v>
      </c>
      <c r="H235" s="79" t="s">
        <v>38</v>
      </c>
      <c r="I235" s="80" t="s">
        <v>38</v>
      </c>
      <c r="J235" s="79"/>
      <c r="K235" s="81"/>
      <c r="L235" s="685"/>
      <c r="M235" s="77" t="s">
        <v>24</v>
      </c>
      <c r="N235" s="78">
        <v>1000</v>
      </c>
      <c r="O235" s="78">
        <f t="shared" si="11"/>
        <v>240</v>
      </c>
      <c r="P235" s="78">
        <v>0</v>
      </c>
      <c r="Q235" s="79" t="s">
        <v>38</v>
      </c>
      <c r="R235" s="79" t="s">
        <v>38</v>
      </c>
      <c r="S235" s="80" t="s">
        <v>38</v>
      </c>
      <c r="T235" s="79"/>
      <c r="U235" s="81"/>
      <c r="V235" s="685"/>
      <c r="W235" s="77" t="s">
        <v>24</v>
      </c>
      <c r="X235" s="78">
        <v>1000</v>
      </c>
      <c r="Y235" s="78">
        <f t="shared" si="12"/>
        <v>120</v>
      </c>
      <c r="Z235" s="78">
        <v>0</v>
      </c>
      <c r="AA235" s="79" t="s">
        <v>38</v>
      </c>
      <c r="AB235" s="79" t="s">
        <v>38</v>
      </c>
      <c r="AC235" s="80" t="s">
        <v>38</v>
      </c>
      <c r="AD235" s="558"/>
      <c r="AE235" s="685"/>
      <c r="AF235" s="77" t="s">
        <v>24</v>
      </c>
      <c r="AG235" s="78">
        <v>1000</v>
      </c>
      <c r="AH235" s="78"/>
      <c r="AI235" s="78"/>
      <c r="AJ235" s="79"/>
      <c r="AK235" s="79"/>
      <c r="AL235" s="80"/>
      <c r="AM235" s="558"/>
      <c r="AN235" s="180"/>
      <c r="AO235" s="179"/>
    </row>
    <row r="236" spans="1:41" x14ac:dyDescent="0.25">
      <c r="A236" s="120"/>
      <c r="B236" s="879"/>
      <c r="C236" s="77" t="s">
        <v>25</v>
      </c>
      <c r="D236" s="78">
        <v>1000</v>
      </c>
      <c r="E236" s="78">
        <f t="shared" si="10"/>
        <v>350</v>
      </c>
      <c r="F236" s="78">
        <v>0</v>
      </c>
      <c r="G236" s="79" t="s">
        <v>38</v>
      </c>
      <c r="H236" s="79" t="s">
        <v>38</v>
      </c>
      <c r="I236" s="80" t="s">
        <v>38</v>
      </c>
      <c r="J236" s="79"/>
      <c r="K236" s="81"/>
      <c r="L236" s="685"/>
      <c r="M236" s="77" t="s">
        <v>25</v>
      </c>
      <c r="N236" s="78">
        <v>1000</v>
      </c>
      <c r="O236" s="78">
        <f t="shared" si="11"/>
        <v>230</v>
      </c>
      <c r="P236" s="78">
        <v>0</v>
      </c>
      <c r="Q236" s="79" t="s">
        <v>38</v>
      </c>
      <c r="R236" s="79" t="s">
        <v>38</v>
      </c>
      <c r="S236" s="80" t="s">
        <v>38</v>
      </c>
      <c r="T236" s="79"/>
      <c r="U236" s="81"/>
      <c r="V236" s="685"/>
      <c r="W236" s="77" t="s">
        <v>25</v>
      </c>
      <c r="X236" s="78">
        <v>1000</v>
      </c>
      <c r="Y236" s="78">
        <v>110</v>
      </c>
      <c r="Z236" s="78">
        <v>0</v>
      </c>
      <c r="AA236" s="79" t="s">
        <v>38</v>
      </c>
      <c r="AB236" s="79" t="s">
        <v>38</v>
      </c>
      <c r="AC236" s="80" t="s">
        <v>38</v>
      </c>
      <c r="AD236" s="558"/>
      <c r="AE236" s="685"/>
      <c r="AF236" s="77" t="s">
        <v>25</v>
      </c>
      <c r="AG236" s="78"/>
      <c r="AH236" s="78"/>
      <c r="AI236" s="78"/>
      <c r="AJ236" s="79"/>
      <c r="AK236" s="79"/>
      <c r="AL236" s="80"/>
      <c r="AM236" s="558"/>
      <c r="AN236" s="180"/>
      <c r="AO236" s="179"/>
    </row>
    <row r="237" spans="1:41" x14ac:dyDescent="0.25">
      <c r="A237" s="120"/>
      <c r="B237" s="879"/>
      <c r="C237" s="77" t="s">
        <v>26</v>
      </c>
      <c r="D237" s="78">
        <v>1000</v>
      </c>
      <c r="E237" s="78">
        <f t="shared" si="10"/>
        <v>340</v>
      </c>
      <c r="F237" s="78">
        <v>0</v>
      </c>
      <c r="G237" s="79" t="s">
        <v>38</v>
      </c>
      <c r="H237" s="79" t="s">
        <v>38</v>
      </c>
      <c r="I237" s="80" t="s">
        <v>38</v>
      </c>
      <c r="J237" s="79"/>
      <c r="K237" s="81"/>
      <c r="L237" s="685"/>
      <c r="M237" s="77" t="s">
        <v>26</v>
      </c>
      <c r="N237" s="78">
        <v>1000</v>
      </c>
      <c r="O237" s="78">
        <f t="shared" si="11"/>
        <v>220</v>
      </c>
      <c r="P237" s="78">
        <v>0</v>
      </c>
      <c r="Q237" s="79" t="s">
        <v>38</v>
      </c>
      <c r="R237" s="79" t="s">
        <v>38</v>
      </c>
      <c r="S237" s="80" t="s">
        <v>38</v>
      </c>
      <c r="T237" s="79"/>
      <c r="U237" s="81"/>
      <c r="V237" s="685"/>
      <c r="W237" s="77" t="s">
        <v>26</v>
      </c>
      <c r="X237" s="78">
        <v>1000</v>
      </c>
      <c r="Y237" s="78">
        <v>100</v>
      </c>
      <c r="Z237" s="78">
        <v>0</v>
      </c>
      <c r="AA237" s="79" t="s">
        <v>38</v>
      </c>
      <c r="AB237" s="79" t="s">
        <v>38</v>
      </c>
      <c r="AC237" s="80" t="s">
        <v>38</v>
      </c>
      <c r="AD237" s="558"/>
      <c r="AE237" s="685"/>
      <c r="AF237" s="77" t="s">
        <v>26</v>
      </c>
      <c r="AG237" s="78"/>
      <c r="AH237" s="78"/>
      <c r="AI237" s="78"/>
      <c r="AJ237" s="79"/>
      <c r="AK237" s="79"/>
      <c r="AL237" s="80"/>
      <c r="AM237" s="558"/>
      <c r="AN237" s="180"/>
      <c r="AO237" s="179"/>
    </row>
    <row r="238" spans="1:41" x14ac:dyDescent="0.25">
      <c r="A238" s="120"/>
      <c r="B238" s="879"/>
      <c r="C238" s="77" t="s">
        <v>27</v>
      </c>
      <c r="D238" s="78">
        <v>1000</v>
      </c>
      <c r="E238" s="78">
        <f t="shared" si="10"/>
        <v>330</v>
      </c>
      <c r="F238" s="78">
        <v>0</v>
      </c>
      <c r="G238" s="79" t="s">
        <v>38</v>
      </c>
      <c r="H238" s="79" t="s">
        <v>38</v>
      </c>
      <c r="I238" s="80" t="s">
        <v>38</v>
      </c>
      <c r="J238" s="79"/>
      <c r="K238" s="81"/>
      <c r="L238" s="685"/>
      <c r="M238" s="77" t="s">
        <v>27</v>
      </c>
      <c r="N238" s="78">
        <v>1000</v>
      </c>
      <c r="O238" s="78">
        <f t="shared" si="11"/>
        <v>210</v>
      </c>
      <c r="P238" s="78">
        <v>0</v>
      </c>
      <c r="Q238" s="79" t="s">
        <v>38</v>
      </c>
      <c r="R238" s="79" t="s">
        <v>38</v>
      </c>
      <c r="S238" s="80" t="s">
        <v>38</v>
      </c>
      <c r="T238" s="79"/>
      <c r="U238" s="81"/>
      <c r="V238" s="685"/>
      <c r="W238" s="77" t="s">
        <v>27</v>
      </c>
      <c r="X238" s="78">
        <v>1000</v>
      </c>
      <c r="Y238" s="78">
        <v>90</v>
      </c>
      <c r="Z238" s="78">
        <v>0</v>
      </c>
      <c r="AA238" s="79" t="s">
        <v>38</v>
      </c>
      <c r="AB238" s="79" t="s">
        <v>38</v>
      </c>
      <c r="AC238" s="80" t="s">
        <v>38</v>
      </c>
      <c r="AD238" s="558"/>
      <c r="AE238" s="685"/>
      <c r="AF238" s="77" t="s">
        <v>27</v>
      </c>
      <c r="AG238" s="78"/>
      <c r="AH238" s="78"/>
      <c r="AI238" s="78"/>
      <c r="AJ238" s="79"/>
      <c r="AK238" s="79"/>
      <c r="AL238" s="80"/>
      <c r="AM238" s="558"/>
      <c r="AN238" s="180"/>
      <c r="AO238" s="179"/>
    </row>
    <row r="239" spans="1:41" x14ac:dyDescent="0.25">
      <c r="A239" s="120"/>
      <c r="B239" s="879"/>
      <c r="C239" s="77" t="s">
        <v>28</v>
      </c>
      <c r="D239" s="78">
        <v>1000</v>
      </c>
      <c r="E239" s="78">
        <f t="shared" si="10"/>
        <v>320</v>
      </c>
      <c r="F239" s="78">
        <v>0</v>
      </c>
      <c r="G239" s="79" t="s">
        <v>38</v>
      </c>
      <c r="H239" s="79" t="s">
        <v>38</v>
      </c>
      <c r="I239" s="80" t="s">
        <v>38</v>
      </c>
      <c r="J239" s="79"/>
      <c r="K239" s="81"/>
      <c r="L239" s="685"/>
      <c r="M239" s="77" t="s">
        <v>28</v>
      </c>
      <c r="N239" s="78">
        <v>1000</v>
      </c>
      <c r="O239" s="78">
        <f t="shared" si="11"/>
        <v>200</v>
      </c>
      <c r="P239" s="78">
        <v>0</v>
      </c>
      <c r="Q239" s="79" t="s">
        <v>38</v>
      </c>
      <c r="R239" s="79" t="s">
        <v>38</v>
      </c>
      <c r="S239" s="80" t="s">
        <v>38</v>
      </c>
      <c r="T239" s="79"/>
      <c r="U239" s="81"/>
      <c r="V239" s="685"/>
      <c r="W239" s="77" t="s">
        <v>28</v>
      </c>
      <c r="X239" s="78">
        <v>1000</v>
      </c>
      <c r="Y239" s="78">
        <v>80</v>
      </c>
      <c r="Z239" s="78">
        <v>0</v>
      </c>
      <c r="AA239" s="79" t="s">
        <v>38</v>
      </c>
      <c r="AB239" s="79" t="s">
        <v>38</v>
      </c>
      <c r="AC239" s="80" t="s">
        <v>38</v>
      </c>
      <c r="AD239" s="558"/>
      <c r="AE239" s="685"/>
      <c r="AF239" s="77" t="s">
        <v>28</v>
      </c>
      <c r="AG239" s="78"/>
      <c r="AH239" s="78"/>
      <c r="AI239" s="78"/>
      <c r="AJ239" s="79"/>
      <c r="AK239" s="79"/>
      <c r="AL239" s="80"/>
      <c r="AM239" s="558"/>
      <c r="AN239" s="180"/>
      <c r="AO239" s="179"/>
    </row>
    <row r="240" spans="1:41" x14ac:dyDescent="0.25">
      <c r="A240" s="120"/>
      <c r="B240" s="879"/>
      <c r="C240" s="77" t="s">
        <v>29</v>
      </c>
      <c r="D240" s="78">
        <v>1000</v>
      </c>
      <c r="E240" s="78">
        <f>E241+10</f>
        <v>310</v>
      </c>
      <c r="F240" s="78">
        <v>0</v>
      </c>
      <c r="G240" s="79" t="s">
        <v>38</v>
      </c>
      <c r="H240" s="79" t="s">
        <v>38</v>
      </c>
      <c r="I240" s="80" t="s">
        <v>38</v>
      </c>
      <c r="J240" s="79"/>
      <c r="K240" s="81"/>
      <c r="L240" s="685"/>
      <c r="M240" s="77" t="s">
        <v>29</v>
      </c>
      <c r="N240" s="78">
        <v>1000</v>
      </c>
      <c r="O240" s="78">
        <f>O241+10</f>
        <v>190</v>
      </c>
      <c r="P240" s="78">
        <v>0</v>
      </c>
      <c r="Q240" s="79" t="s">
        <v>38</v>
      </c>
      <c r="R240" s="79" t="s">
        <v>38</v>
      </c>
      <c r="S240" s="80" t="s">
        <v>38</v>
      </c>
      <c r="T240" s="79"/>
      <c r="U240" s="81"/>
      <c r="V240" s="685"/>
      <c r="W240" s="77" t="s">
        <v>29</v>
      </c>
      <c r="X240" s="78">
        <v>1000</v>
      </c>
      <c r="Y240" s="78">
        <v>70</v>
      </c>
      <c r="Z240" s="78">
        <v>0</v>
      </c>
      <c r="AA240" s="79" t="s">
        <v>38</v>
      </c>
      <c r="AB240" s="79" t="s">
        <v>38</v>
      </c>
      <c r="AC240" s="80" t="s">
        <v>38</v>
      </c>
      <c r="AD240" s="558"/>
      <c r="AE240" s="685"/>
      <c r="AF240" s="77" t="s">
        <v>29</v>
      </c>
      <c r="AG240" s="78"/>
      <c r="AH240" s="78"/>
      <c r="AI240" s="78"/>
      <c r="AJ240" s="79"/>
      <c r="AK240" s="79"/>
      <c r="AL240" s="80"/>
      <c r="AM240" s="558"/>
      <c r="AN240" s="180"/>
      <c r="AO240" s="179"/>
    </row>
    <row r="241" spans="1:41" x14ac:dyDescent="0.25">
      <c r="A241" s="120"/>
      <c r="B241" s="879"/>
      <c r="C241" s="83" t="s">
        <v>30</v>
      </c>
      <c r="D241" s="84">
        <v>1000</v>
      </c>
      <c r="E241" s="78">
        <f>O230+10</f>
        <v>300</v>
      </c>
      <c r="F241" s="78">
        <v>0</v>
      </c>
      <c r="G241" s="79" t="s">
        <v>38</v>
      </c>
      <c r="H241" s="79" t="s">
        <v>38</v>
      </c>
      <c r="I241" s="80" t="s">
        <v>38</v>
      </c>
      <c r="J241" s="85"/>
      <c r="K241" s="86"/>
      <c r="L241" s="685"/>
      <c r="M241" s="83" t="s">
        <v>30</v>
      </c>
      <c r="N241" s="84">
        <v>1000</v>
      </c>
      <c r="O241" s="78">
        <f>Y230+10</f>
        <v>180</v>
      </c>
      <c r="P241" s="78">
        <v>0</v>
      </c>
      <c r="Q241" s="79" t="s">
        <v>38</v>
      </c>
      <c r="R241" s="79" t="s">
        <v>38</v>
      </c>
      <c r="S241" s="80" t="s">
        <v>38</v>
      </c>
      <c r="T241" s="79"/>
      <c r="U241" s="81"/>
      <c r="V241" s="685"/>
      <c r="W241" s="83" t="s">
        <v>30</v>
      </c>
      <c r="X241" s="78">
        <v>1000</v>
      </c>
      <c r="Y241" s="78">
        <v>60</v>
      </c>
      <c r="Z241" s="78">
        <v>0</v>
      </c>
      <c r="AA241" s="79" t="s">
        <v>38</v>
      </c>
      <c r="AB241" s="79" t="s">
        <v>38</v>
      </c>
      <c r="AC241" s="80" t="s">
        <v>38</v>
      </c>
      <c r="AD241" s="558"/>
      <c r="AE241" s="685"/>
      <c r="AF241" s="83" t="s">
        <v>30</v>
      </c>
      <c r="AG241" s="78"/>
      <c r="AH241" s="78"/>
      <c r="AI241" s="78"/>
      <c r="AJ241" s="79"/>
      <c r="AK241" s="79"/>
      <c r="AL241" s="80"/>
      <c r="AM241" s="558"/>
      <c r="AN241" s="181"/>
      <c r="AO241" s="182"/>
    </row>
    <row r="242" spans="1:41" x14ac:dyDescent="0.25">
      <c r="A242" s="121"/>
      <c r="B242" s="880"/>
      <c r="C242" s="89"/>
      <c r="D242" s="90">
        <f>SUM(D230:D241)</f>
        <v>12000</v>
      </c>
      <c r="E242" s="90">
        <f>SUM(E230:E241)</f>
        <v>4260</v>
      </c>
      <c r="F242" s="90">
        <f>SUM(F230:F241)</f>
        <v>0</v>
      </c>
      <c r="G242" s="91"/>
      <c r="H242" s="91"/>
      <c r="I242" s="92"/>
      <c r="J242" s="91"/>
      <c r="K242" s="93"/>
      <c r="L242" s="686"/>
      <c r="M242" s="89"/>
      <c r="N242" s="90">
        <f>SUM(N229:N241)</f>
        <v>24000</v>
      </c>
      <c r="O242" s="90">
        <f>SUM(O229:O241)</f>
        <v>7080</v>
      </c>
      <c r="P242" s="90">
        <f>SUM(P229:P241)</f>
        <v>0</v>
      </c>
      <c r="Q242" s="91"/>
      <c r="R242" s="91"/>
      <c r="S242" s="91"/>
      <c r="T242" s="91"/>
      <c r="U242" s="93"/>
      <c r="V242" s="686"/>
      <c r="W242" s="89"/>
      <c r="X242" s="90">
        <f>SUM(X229:X241)</f>
        <v>36000</v>
      </c>
      <c r="Y242" s="90">
        <f>SUM(Y229:Y241)</f>
        <v>8460</v>
      </c>
      <c r="Z242" s="90">
        <f>SUM(Z229:Z241)</f>
        <v>0</v>
      </c>
      <c r="AA242" s="91"/>
      <c r="AB242" s="91"/>
      <c r="AC242" s="91"/>
      <c r="AD242" s="91"/>
      <c r="AE242" s="686"/>
      <c r="AF242" s="89"/>
      <c r="AG242" s="90">
        <f>SUM(AG229:AG241)</f>
        <v>42000</v>
      </c>
      <c r="AH242" s="90">
        <f>SUM(AH229:AH241)</f>
        <v>8610</v>
      </c>
      <c r="AI242" s="90">
        <f>SUM(AI229:AI241)</f>
        <v>0</v>
      </c>
      <c r="AJ242" s="91"/>
      <c r="AK242" s="91"/>
      <c r="AL242" s="91"/>
      <c r="AM242" s="91"/>
      <c r="AN242" s="90"/>
      <c r="AO242" s="91"/>
    </row>
    <row r="243" spans="1:41" x14ac:dyDescent="0.25">
      <c r="L243" s="694"/>
      <c r="V243" s="694"/>
      <c r="AE243" s="694"/>
    </row>
    <row r="244" spans="1:41" ht="24" thickBot="1" x14ac:dyDescent="0.3">
      <c r="L244" s="695"/>
      <c r="V244" s="695"/>
      <c r="AE244" s="695"/>
    </row>
  </sheetData>
  <sheetProtection algorithmName="SHA-512" hashValue="XqsVESt28oLmmjR1upDq+5oAvW23hHLD8+UuQiRNY44bDB8MgOV6CMrHpww8UgzPDFWjx8fDg2SoROzRTJyzbw==" saltValue="HFRjdXJ5kgvO4AgWhqxAtg==" spinCount="100000" sheet="1" objects="1" scenarios="1" selectLockedCells="1" selectUnlockedCells="1"/>
  <mergeCells count="16">
    <mergeCell ref="B5:B16"/>
    <mergeCell ref="B231:B242"/>
    <mergeCell ref="B216:B227"/>
    <mergeCell ref="B80:B91"/>
    <mergeCell ref="B95:B106"/>
    <mergeCell ref="B20:B31"/>
    <mergeCell ref="B201:B212"/>
    <mergeCell ref="B110:B122"/>
    <mergeCell ref="B141:B152"/>
    <mergeCell ref="B186:B197"/>
    <mergeCell ref="B156:B167"/>
    <mergeCell ref="B50:B61"/>
    <mergeCell ref="B126:B137"/>
    <mergeCell ref="B171:B182"/>
    <mergeCell ref="B65:B76"/>
    <mergeCell ref="B35:B46"/>
  </mergeCells>
  <pageMargins left="0.19685039370078741" right="0" top="0.11811023622047245" bottom="0.11811023622047245" header="0" footer="0"/>
  <pageSetup paperSize="9" scale="28" orientation="landscape" r:id="rId1"/>
  <rowBreaks count="3" manualBreakCount="3">
    <brk id="61" max="37" man="1"/>
    <brk id="122" max="37" man="1"/>
    <brk id="182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16</vt:i4>
      </vt:variant>
    </vt:vector>
  </HeadingPairs>
  <TitlesOfParts>
    <vt:vector size="34" baseType="lpstr">
      <vt:lpstr>BLOCKs</vt:lpstr>
      <vt:lpstr>DETAILS</vt:lpstr>
      <vt:lpstr>Demo Page</vt:lpstr>
      <vt:lpstr>B-08</vt:lpstr>
      <vt:lpstr>B-09</vt:lpstr>
      <vt:lpstr>B-10</vt:lpstr>
      <vt:lpstr>B-11</vt:lpstr>
      <vt:lpstr>B-12</vt:lpstr>
      <vt:lpstr>B-13</vt:lpstr>
      <vt:lpstr>B-14</vt:lpstr>
      <vt:lpstr>C-05</vt:lpstr>
      <vt:lpstr>C-6</vt:lpstr>
      <vt:lpstr>C-7</vt:lpstr>
      <vt:lpstr>C-8</vt:lpstr>
      <vt:lpstr>D-4</vt:lpstr>
      <vt:lpstr>D-5</vt:lpstr>
      <vt:lpstr>D-6</vt:lpstr>
      <vt:lpstr>D-7</vt:lpstr>
      <vt:lpstr>'B-08'!Print_Area</vt:lpstr>
      <vt:lpstr>'B-09'!Print_Area</vt:lpstr>
      <vt:lpstr>'B-10'!Print_Area</vt:lpstr>
      <vt:lpstr>'B-12'!Print_Area</vt:lpstr>
      <vt:lpstr>'B-13'!Print_Area</vt:lpstr>
      <vt:lpstr>'B-14'!Print_Area</vt:lpstr>
      <vt:lpstr>'C-05'!Print_Area</vt:lpstr>
      <vt:lpstr>'C-6'!Print_Area</vt:lpstr>
      <vt:lpstr>'C-7'!Print_Area</vt:lpstr>
      <vt:lpstr>'C-8'!Print_Area</vt:lpstr>
      <vt:lpstr>'D-4'!Print_Area</vt:lpstr>
      <vt:lpstr>'D-5'!Print_Area</vt:lpstr>
      <vt:lpstr>'D-6'!Print_Area</vt:lpstr>
      <vt:lpstr>'D-7'!Print_Area</vt:lpstr>
      <vt:lpstr>'Demo Page'!Print_Area</vt:lpstr>
      <vt:lpstr>DETAILS!Print_Area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2023-09-07T04:59:35Z</dcterms:modified>
</cp:coreProperties>
</file>